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5780" windowHeight="4815" tabRatio="830"/>
  </bookViews>
  <sheets>
    <sheet name="Lease" sheetId="1" r:id="rId1"/>
    <sheet name="Monthly" sheetId="13" state="hidden" r:id="rId2"/>
    <sheet name="Quarterly" sheetId="14" state="hidden" r:id="rId3"/>
    <sheet name="Yearly" sheetId="16" state="hidden" r:id="rId4"/>
    <sheet name="Cumulative Catchup Journalentry" sheetId="19" r:id="rId5"/>
    <sheet name="Retrospective Journalentry" sheetId="20" r:id="rId6"/>
  </sheets>
  <definedNames>
    <definedName name="_xlnm._FilterDatabase" localSheetId="0" hidden="1">Lease!$A$3:$M$3</definedName>
  </definedNames>
  <calcPr calcId="162913"/>
  <oleSize ref="A1:H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sz val="9"/>
            <color indexed="81"/>
            <rFont val="Tahoma"/>
            <family val="2"/>
          </rPr>
          <t xml:space="preserve">Asset schedule to be genetrated for First time adoption 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comments6.xml><?xml version="1.0" encoding="utf-8"?>
<comments xmlns="http://schemas.openxmlformats.org/spreadsheetml/2006/main">
  <authors>
    <author>LENOVO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sharedStrings.xml><?xml version="1.0" encoding="utf-8"?>
<sst xmlns="http://schemas.openxmlformats.org/spreadsheetml/2006/main" count="145" uniqueCount="101">
  <si>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</si>
  <si>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</si>
  <si>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</si>
  <si>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</si>
  <si>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</si>
  <si>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</si>
  <si>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</si>
  <si>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</si>
  <si>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</si>
  <si>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</si>
  <si>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</si>
  <si>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</si>
  <si>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</si>
  <si>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</si>
  <si>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</si>
  <si>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</si>
  <si>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</si>
  <si>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</si>
  <si>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</si>
  <si>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</si>
  <si>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</si>
  <si>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</si>
  <si>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</si>
  <si>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</si>
  <si>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</si>
  <si>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</si>
  <si>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</si>
  <si>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</si>
  <si>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</si>
  <si>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</si>
  <si>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</si>
  <si>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</si>
  <si>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</si>
  <si>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</si>
  <si>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</si>
  <si>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</si>
  <si>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</si>
  <si>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</si>
  <si>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</si>
  <si>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</si>
  <si>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</si>
  <si>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</si>
  <si>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</si>
  <si>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</si>
  <si>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</si>
  <si>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</si>
  <si>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</si>
  <si>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</si>
  <si>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</si>
  <si>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</si>
  <si>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</si>
  <si>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</si>
  <si>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</si>
  <si>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</si>
  <si>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</si>
  <si>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</si>
  <si>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</si>
  <si>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</si>
  <si>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</si>
  <si>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</si>
  <si>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</si>
  <si>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</si>
  <si>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</si>
  <si>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</si>
  <si>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</si>
  <si>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</si>
  <si>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</si>
  <si>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</si>
  <si>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</si>
  <si>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</si>
  <si>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</si>
  <si>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</si>
  <si>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</si>
  <si>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</si>
  <si>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</si>
  <si>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</si>
  <si>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</si>
  <si>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Lease liabilty on initial application date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</si>
  <si>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</si>
  <si>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</si>
  <si>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</si>
  <si>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</si>
  <si>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</si>
  <si>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</si>
  <si>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</si>
  <si>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</si>
  <si>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Perday</t>
  </si>
  <si>
    <t>Depreciation till 1/1/2019</t>
  </si>
  <si>
    <t>Carrying value</t>
  </si>
  <si>
    <t>Retained earnings</t>
  </si>
  <si>
    <t>Note</t>
  </si>
  <si>
    <t>Discount rate for lease liabilty and asset recognition has to be Commencement date discount rate</t>
  </si>
  <si>
    <t>Expense of rent in respect of this lease should be reversed</t>
  </si>
  <si>
    <t>First 15</t>
  </si>
  <si>
    <t>Remaing</t>
  </si>
  <si>
    <t xml:space="preserve">IFRS 16 </t>
  </si>
  <si>
    <t>Opening Journal entry</t>
  </si>
  <si>
    <t>Retained earning</t>
  </si>
  <si>
    <t>Working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</si>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</sst>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mmmm"/>
    <numFmt numFmtId="169" formatCode="mmm"/>
    <numFmt numFmtId="170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1" applyFont="1"/>
    <xf numFmtId="0" fontId="1" fillId="0" borderId="0" xfId="0" applyFont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0" xfId="0" applyFill="1"/>
    <xf numFmtId="164" fontId="0" fillId="0" borderId="0" xfId="1" applyFont="1" applyFill="1"/>
    <xf numFmtId="14" fontId="0" fillId="0" borderId="0" xfId="0" applyNumberFormat="1"/>
    <xf numFmtId="167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165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9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164" fontId="1" fillId="0" borderId="0" xfId="1" applyFont="1" applyAlignment="1">
      <alignment vertical="center"/>
    </xf>
    <xf numFmtId="168" fontId="6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right"/>
    </xf>
    <xf numFmtId="165" fontId="0" fillId="0" borderId="0" xfId="0" applyNumberFormat="1" applyFill="1"/>
    <xf numFmtId="0" fontId="0" fillId="0" borderId="0" xfId="0" applyFont="1" applyFill="1" applyAlignment="1">
      <alignment wrapText="1"/>
    </xf>
    <xf numFmtId="166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167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6" fontId="0" fillId="0" borderId="0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6" fontId="0" fillId="0" borderId="0" xfId="0" applyNumberFormat="1" applyFill="1"/>
    <xf numFmtId="164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7" fontId="0" fillId="0" borderId="0" xfId="0" applyNumberFormat="1"/>
    <xf numFmtId="167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7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0" borderId="0" xfId="0" applyFont="1"/>
    <xf numFmtId="167" fontId="0" fillId="0" borderId="0" xfId="0" applyNumberFormat="1" applyFill="1"/>
    <xf numFmtId="167" fontId="0" fillId="0" borderId="0" xfId="1" applyNumberFormat="1" applyFont="1" applyFill="1" applyBorder="1"/>
    <xf numFmtId="167" fontId="0" fillId="0" borderId="0" xfId="0" applyNumberFormat="1" applyFill="1" applyBorder="1"/>
    <xf numFmtId="0" fontId="0" fillId="0" borderId="0" xfId="0" applyFill="1" applyBorder="1"/>
    <xf numFmtId="167" fontId="1" fillId="0" borderId="0" xfId="0" applyNumberFormat="1" applyFont="1" applyFill="1" applyBorder="1"/>
    <xf numFmtId="15" fontId="6" fillId="2" borderId="1" xfId="0" applyNumberFormat="1" applyFont="1" applyFill="1" applyBorder="1" applyAlignment="1">
      <alignment vertical="center" wrapText="1"/>
    </xf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5" fontId="1" fillId="6" borderId="1" xfId="0" applyNumberFormat="1" applyFont="1" applyFill="1" applyBorder="1"/>
    <xf numFmtId="0" fontId="0" fillId="6" borderId="1" xfId="0" applyFill="1" applyBorder="1"/>
    <xf numFmtId="170" fontId="0" fillId="6" borderId="1" xfId="0" applyNumberFormat="1" applyFill="1" applyBorder="1"/>
    <xf numFmtId="167" fontId="0" fillId="6" borderId="1" xfId="0" applyNumberFormat="1" applyFill="1" applyBorder="1"/>
    <xf numFmtId="166" fontId="0" fillId="6" borderId="1" xfId="0" applyNumberFormat="1" applyFill="1" applyBorder="1"/>
    <xf numFmtId="0" fontId="1" fillId="7" borderId="0" xfId="0" applyFont="1" applyFill="1"/>
    <xf numFmtId="167" fontId="0" fillId="8" borderId="0" xfId="0" applyNumberFormat="1" applyFill="1"/>
    <xf numFmtId="167" fontId="1" fillId="8" borderId="1" xfId="0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5</xdr:row>
      <xdr:rowOff>142875</xdr:rowOff>
    </xdr:from>
    <xdr:to>
      <xdr:col>6</xdr:col>
      <xdr:colOff>381000</xdr:colOff>
      <xdr:row>35</xdr:row>
      <xdr:rowOff>28578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4399F76-A7FB-4C30-81FD-B02EB9EA1EFB}"/>
            </a:ext>
          </a:extLst>
        </xdr:cNvPr>
        <xdr:cNvCxnSpPr/>
      </xdr:nvCxnSpPr>
      <xdr:spPr>
        <a:xfrm flipV="1">
          <a:off x="6019800" y="1095375"/>
          <a:ext cx="3295650" cy="5600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809625</xdr:colOff>
      <xdr:row>6</xdr:row>
      <xdr:rowOff>114300</xdr:rowOff>
    </xdr:from>
    <xdr:to>
      <xdr:col>6</xdr:col>
      <xdr:colOff>762000</xdr:colOff>
      <xdr:row>33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BC6D9DA-A693-4E30-9ADA-8D609BDE8876}"/>
            </a:ext>
          </a:extLst>
        </xdr:cNvPr>
        <xdr:cNvCxnSpPr/>
      </xdr:nvCxnSpPr>
      <xdr:spPr>
        <a:xfrm flipV="1">
          <a:off x="6076950" y="1257300"/>
          <a:ext cx="3619500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7</xdr:row>
      <xdr:rowOff>95250</xdr:rowOff>
    </xdr:from>
    <xdr:to>
      <xdr:col>7</xdr:col>
      <xdr:colOff>161925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707BA87-5555-4D60-A675-DAC58677AE4C}"/>
            </a:ext>
          </a:extLst>
        </xdr:cNvPr>
        <xdr:cNvCxnSpPr/>
      </xdr:nvCxnSpPr>
      <xdr:spPr>
        <a:xfrm flipV="1">
          <a:off x="6105525" y="1428750"/>
          <a:ext cx="387667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4</xdr:row>
      <xdr:rowOff>142876</xdr:rowOff>
    </xdr:from>
    <xdr:to>
      <xdr:col>6</xdr:col>
      <xdr:colOff>352425</xdr:colOff>
      <xdr:row>29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D5C010C-023C-43AF-9FA5-AA1B9EF8E547}"/>
            </a:ext>
          </a:extLst>
        </xdr:cNvPr>
        <xdr:cNvCxnSpPr/>
      </xdr:nvCxnSpPr>
      <xdr:spPr>
        <a:xfrm flipV="1">
          <a:off x="6124575" y="904876"/>
          <a:ext cx="3162300" cy="4762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5</xdr:row>
      <xdr:rowOff>171450</xdr:rowOff>
    </xdr:from>
    <xdr:to>
      <xdr:col>6</xdr:col>
      <xdr:colOff>371475</xdr:colOff>
      <xdr:row>28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DBF6237-D1C5-40C9-B321-047ACADDE8D4}"/>
            </a:ext>
          </a:extLst>
        </xdr:cNvPr>
        <xdr:cNvCxnSpPr/>
      </xdr:nvCxnSpPr>
      <xdr:spPr>
        <a:xfrm flipV="1">
          <a:off x="5505450" y="1123950"/>
          <a:ext cx="3800475" cy="426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6</xdr:row>
      <xdr:rowOff>95250</xdr:rowOff>
    </xdr:from>
    <xdr:to>
      <xdr:col>7</xdr:col>
      <xdr:colOff>152400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3F72AB-348A-492E-93B3-7ADF17999F28}"/>
            </a:ext>
          </a:extLst>
        </xdr:cNvPr>
        <xdr:cNvCxnSpPr/>
      </xdr:nvCxnSpPr>
      <xdr:spPr>
        <a:xfrm flipV="1">
          <a:off x="6124575" y="1238250"/>
          <a:ext cx="384810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AM1216"/>
  <sheetViews>
    <sheetView tabSelected="1" topLeftCell="A13" zoomScaleNormal="100" workbookViewId="0">
      <selection activeCell="E7" sqref="E7"/>
    </sheetView>
  </sheetViews>
  <sheetFormatPr baseColWidth="10" defaultColWidth="8.85546875" defaultRowHeight="15" x14ac:dyDescent="0.25"/>
  <cols>
    <col min="1" max="1" width="17.7109375" style="5" bestFit="1" customWidth="1"/>
    <col min="2" max="2" width="20.42578125" style="5" bestFit="1" customWidth="1"/>
    <col min="3" max="3" width="15.140625" style="5" bestFit="1" customWidth="1"/>
    <col min="4" max="4" width="19.5703125" style="29" bestFit="1" customWidth="1"/>
    <col min="5" max="5" width="19.5703125" style="5" bestFit="1" customWidth="1"/>
    <col min="6" max="6" width="18.42578125" style="5" customWidth="1"/>
    <col min="7" max="7" width="17.28515625" style="5" bestFit="1" customWidth="1"/>
    <col min="8" max="8" width="15.85546875" style="5" bestFit="1" customWidth="1"/>
    <col min="9" max="9" width="20" style="5" bestFit="1" customWidth="1"/>
    <col min="10" max="10" width="16" style="5" bestFit="1" customWidth="1"/>
    <col min="11" max="11" width="19.28515625" style="5" bestFit="1" customWidth="1"/>
    <col min="12" max="13" width="20.5703125" style="5" customWidth="1"/>
    <col min="14" max="14" width="20.28515625" style="5" bestFit="1" customWidth="1"/>
    <col min="15" max="15" width="6.85546875" style="5" bestFit="1" customWidth="1"/>
    <col min="16" max="16" width="5" style="5" bestFit="1" customWidth="1"/>
    <col min="17" max="17" width="19" style="5" bestFit="1" customWidth="1"/>
    <col min="18" max="18" width="12.28515625" style="5" bestFit="1" customWidth="1"/>
    <col min="19" max="19" width="19.28515625" style="5" bestFit="1" customWidth="1"/>
    <col min="20" max="20" width="15.7109375" style="5" customWidth="1"/>
    <col min="21" max="21" width="13.28515625" style="5" bestFit="1" customWidth="1"/>
    <col min="22" max="22" width="9.7109375" style="5" bestFit="1" customWidth="1"/>
    <col min="23" max="23" width="10.5703125" style="5" bestFit="1" customWidth="1"/>
    <col min="24" max="30" width="8.85546875" style="5"/>
    <col min="31" max="31" width="13.28515625" style="6" bestFit="1" customWidth="1"/>
    <col min="32" max="32" width="10.140625" style="5" bestFit="1" customWidth="1"/>
    <col min="33" max="33" width="14" style="5" bestFit="1" customWidth="1"/>
    <col min="34" max="34" width="11.7109375" style="5" bestFit="1" customWidth="1"/>
    <col min="35" max="36" width="11.5703125" style="5" bestFit="1" customWidth="1"/>
    <col min="37" max="16384" width="8.85546875" style="5"/>
  </cols>
  <sheetData>
    <row r="1" spans="1:38" x14ac:dyDescent="0.25">
      <c r="A1" s="68" t="s">
        <v>95</v>
      </c>
    </row>
    <row r="2" spans="1:38" x14ac:dyDescent="0.25">
      <c r="B2" s="30"/>
      <c r="C2" s="31"/>
      <c r="D2" s="5"/>
      <c r="F2" s="32"/>
      <c r="AE2" s="5"/>
      <c r="AF2" s="6"/>
    </row>
    <row r="3" spans="1:38" ht="30" x14ac:dyDescent="0.25">
      <c r="A3" s="64" t="s">
        <v>38</v>
      </c>
      <c r="B3" s="64" t="s">
        <v>6</v>
      </c>
      <c r="C3" s="65" t="s">
        <v>24</v>
      </c>
      <c r="D3" s="64" t="s">
        <v>25</v>
      </c>
      <c r="E3" s="64" t="s">
        <v>26</v>
      </c>
      <c r="F3" s="64" t="s">
        <v>47</v>
      </c>
      <c r="G3" s="64" t="s">
        <v>5</v>
      </c>
      <c r="H3" s="65" t="s">
        <v>27</v>
      </c>
      <c r="I3" s="64" t="s">
        <v>9</v>
      </c>
      <c r="J3" s="66" t="s">
        <v>46</v>
      </c>
      <c r="K3" s="66" t="s">
        <v>28</v>
      </c>
      <c r="L3" s="66" t="s">
        <v>37</v>
      </c>
      <c r="M3" s="67" t="s">
        <v>48</v>
      </c>
      <c r="N3" s="64" t="s">
        <v>49</v>
      </c>
      <c r="AE3" s="5"/>
      <c r="AG3" s="6"/>
    </row>
    <row r="4" spans="1:38" x14ac:dyDescent="0.25">
      <c r="A4" s="13" t="s">
        <v>29</v>
      </c>
      <c r="B4" s="33">
        <v>42432</v>
      </c>
      <c r="C4" s="34" t="s">
        <v>22</v>
      </c>
      <c r="D4" s="35">
        <v>0.05</v>
      </c>
      <c r="E4" s="13">
        <v>2</v>
      </c>
      <c r="F4" s="13">
        <v>2</v>
      </c>
      <c r="G4" s="36">
        <v>2670000</v>
      </c>
      <c r="H4" s="37" t="s">
        <v>7</v>
      </c>
      <c r="I4" s="38">
        <v>0</v>
      </c>
      <c r="J4" s="38">
        <v>0</v>
      </c>
      <c r="K4" s="39">
        <f>Lease!J17+I4</f>
        <v>5212857.1428571427</v>
      </c>
      <c r="L4" s="39">
        <v>10</v>
      </c>
      <c r="M4" s="19">
        <v>0.3</v>
      </c>
      <c r="N4" s="39">
        <v>10</v>
      </c>
      <c r="AE4" s="5"/>
      <c r="AG4" s="6"/>
    </row>
    <row r="5" spans="1:38" x14ac:dyDescent="0.25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 x14ac:dyDescent="0.25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 x14ac:dyDescent="0.25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 x14ac:dyDescent="0.25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 x14ac:dyDescent="0.25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 x14ac:dyDescent="0.25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 x14ac:dyDescent="0.25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 x14ac:dyDescent="0.25">
      <c r="B12" s="30"/>
      <c r="C12" s="31"/>
      <c r="D12" s="5"/>
      <c r="F12" s="32"/>
    </row>
    <row r="13" spans="1:38" x14ac:dyDescent="0.25">
      <c r="B13" s="40"/>
      <c r="C13" s="31"/>
      <c r="D13" s="6"/>
      <c r="F13" s="32"/>
      <c r="AL13" s="5" t="e">
        <f>VLOOKUP(AL10,D17:M1216,10,)</f>
        <v>#N/A</v>
      </c>
    </row>
    <row r="14" spans="1:38" x14ac:dyDescent="0.25">
      <c r="B14" s="30"/>
      <c r="C14" s="31"/>
      <c r="D14" s="5"/>
      <c r="F14" s="6"/>
    </row>
    <row r="15" spans="1:38" x14ac:dyDescent="0.25">
      <c r="H15" s="41" t="s">
        <v>18</v>
      </c>
      <c r="K15" s="29"/>
      <c r="O15" s="75" t="s">
        <v>0</v>
      </c>
      <c r="T15" s="55"/>
    </row>
    <row r="16" spans="1:38" x14ac:dyDescent="0.25">
      <c r="A16" s="42" t="s">
        <v>12</v>
      </c>
      <c r="B16" s="42" t="s">
        <v>10</v>
      </c>
      <c r="C16" s="42" t="s">
        <v>8</v>
      </c>
      <c r="D16" s="43" t="s">
        <v>11</v>
      </c>
      <c r="E16" s="44" t="s">
        <v>13</v>
      </c>
      <c r="F16" s="43" t="s">
        <v>14</v>
      </c>
      <c r="G16" s="45"/>
      <c r="H16" s="42" t="s">
        <v>12</v>
      </c>
      <c r="I16" s="42" t="s">
        <v>20</v>
      </c>
      <c r="J16" s="42" t="s">
        <v>17</v>
      </c>
      <c r="K16" s="44" t="s">
        <v>15</v>
      </c>
      <c r="L16" s="43" t="s">
        <v>8</v>
      </c>
      <c r="M16" s="43" t="s">
        <v>16</v>
      </c>
      <c r="N16" s="45"/>
      <c r="O16" s="76" t="s">
        <v>12</v>
      </c>
      <c r="P16" s="77" t="s">
        <v>10</v>
      </c>
      <c r="Q16" s="78" t="s">
        <v>1</v>
      </c>
      <c r="R16" s="77" t="s">
        <v>2</v>
      </c>
      <c r="S16" s="77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 x14ac:dyDescent="0.25">
      <c r="A17" s="46">
        <v>1</v>
      </c>
      <c r="B17" s="54">
        <f>IF(D17="-",0,YEAR(D17))</f>
        <v>2016</v>
      </c>
      <c r="C17" s="47">
        <f>IF(A17&gt;Lease!$E$4,0,Lease!$G$4)+IF(A17=$E$4,$J$4,0)</f>
        <v>2670000</v>
      </c>
      <c r="D17" s="33">
        <f>IF(Lease!C4="Beginning",Lease!B4,EDATE(Lease!B4,IF(Lease!H4="Quarterly",3,IF(Lease!H4="Yearly",12,1))))</f>
        <v>42432</v>
      </c>
      <c r="E17" s="14">
        <f>IF(Lease!$C$4="beginning",1,1/(1+IF(Lease!$H$4="Yearly",Lease!$D$4,IF(Lease!$H$4="Quarterly",Lease!$D$4/4,Lease!$D$4/12))^A17))</f>
        <v>1</v>
      </c>
      <c r="F17" s="48">
        <f>C17*E17</f>
        <v>2670000</v>
      </c>
      <c r="G17" s="49"/>
      <c r="H17" s="13">
        <v>1</v>
      </c>
      <c r="I17" s="33">
        <f>D17</f>
        <v>42432</v>
      </c>
      <c r="J17" s="38">
        <f>SUMIF(A17:A253,"&lt;="&amp;Lease!E4,F17:F253)</f>
        <v>5212857.1428571427</v>
      </c>
      <c r="K17" s="38">
        <f>IF(Lease!C4="Beginning",0,IF(Lease!$H$4="Yearly",J17*Lease!$D$4,IF(Lease!$H$4="Quarterly",J17*(Lease!$D$4/4),J17*Lease!$D$4/12)))</f>
        <v>0</v>
      </c>
      <c r="L17" s="38">
        <f>C17</f>
        <v>2670000</v>
      </c>
      <c r="M17" s="38">
        <f>J17+K17-L17</f>
        <v>2542857.1428571427</v>
      </c>
      <c r="N17" s="50"/>
      <c r="O17" s="79">
        <v>1</v>
      </c>
      <c r="P17" s="80">
        <f>B4</f>
        <v>42432</v>
      </c>
      <c r="Q17" s="81">
        <f>Lease!K4</f>
        <v>5212857.1428571427</v>
      </c>
      <c r="R17" s="82">
        <f>IF(S16&lt;1,0,-Lease!$K$4/Lease!$L$4)</f>
        <v>-521285.71428571426</v>
      </c>
      <c r="S17" s="82">
        <f>IF(S16&lt;1,0,SUM(Q17:R17))</f>
        <v>4691571.4285714282</v>
      </c>
      <c r="T17" s="52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2">
        <f>(AF17-AH17)/10/12</f>
        <v>7916.666666666667</v>
      </c>
      <c r="AM17" s="5" t="str">
        <f>IFERROR(VLOOKUP(PROPER(TEXT(YEAR(2019),Year)),Lease!D17:M1216,10,FALSE),"IOP")</f>
        <v>IOP</v>
      </c>
    </row>
    <row r="18" spans="1:39" x14ac:dyDescent="0.25">
      <c r="A18" s="46">
        <f>A17+1</f>
        <v>2</v>
      </c>
      <c r="B18" s="54">
        <f t="shared" ref="B18:B81" si="0">IF(D18="-",0,YEAR(D18))</f>
        <v>2017</v>
      </c>
      <c r="C18" s="47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D18" s="33">
        <f>IF(C18=0,"-",IF(Lease!$H$4="Yearly",EDATE(D17,12),IF(Lease!$H$4="Quarterly",EDATE(D17,3),EDATE(D17,1))))</f>
        <v>42797</v>
      </c>
      <c r="E18" s="14">
        <f>IF(C18=0,0,1/((1+IF(Lease!$H$4="Yearly",Lease!$D$4,IF(Lease!$H$4="Quarterly",Lease!$D$4/4,Lease!$D$4/12)))^IF($E$17=1,A17,A18)))</f>
        <v>0.95238095238095233</v>
      </c>
      <c r="F18" s="48">
        <f t="shared" ref="F18:F81" si="1">C18*E18</f>
        <v>2542857.1428571427</v>
      </c>
      <c r="G18" s="49"/>
      <c r="H18" s="13">
        <f>H17+1</f>
        <v>2</v>
      </c>
      <c r="I18" s="33">
        <f t="shared" ref="I18:I81" si="2">D18</f>
        <v>42797</v>
      </c>
      <c r="J18" s="38">
        <f>IF(H18&gt;Lease!$E$4,0,M17)</f>
        <v>2542857.1428571427</v>
      </c>
      <c r="K18" s="38">
        <f>IF(IF(Lease!$H$4="Yearly",J18*Lease!$D$4,IF(Lease!$H$4="Quarterly",J18*(Lease!$D$4/4),J18*Lease!$D$4/12))&gt;0,IF(Lease!$H$4="Yearly",J18*Lease!$D$4,IF(Lease!$H$4="Quarterly",J18*(Lease!$D$4/4),J18*Lease!$D$4/12)),-L18-J18)</f>
        <v>127142.85714285714</v>
      </c>
      <c r="L18" s="38">
        <f t="shared" ref="L18:L81" si="3">C18</f>
        <v>2670000</v>
      </c>
      <c r="M18" s="38">
        <f t="shared" ref="M18:M81" si="4">J18+K18-L18</f>
        <v>0</v>
      </c>
      <c r="N18" s="50"/>
      <c r="O18" s="79">
        <v>2</v>
      </c>
      <c r="P18" s="80">
        <f>DATE(YEAR(P17)+1,MONTH(P17),DAY(P17))</f>
        <v>42797</v>
      </c>
      <c r="Q18" s="82">
        <f>S17</f>
        <v>4691571.4285714282</v>
      </c>
      <c r="R18" s="82">
        <f>IF(S17&lt;1,0,-Lease!$K$4/Lease!$L$4)</f>
        <v>-521285.71428571426</v>
      </c>
      <c r="S18" s="82">
        <f t="shared" ref="S18:S81" si="5">IF(S17&lt;1,0,SUM(Q18:R18))</f>
        <v>4170285.7142857141</v>
      </c>
      <c r="AE18" s="5"/>
      <c r="AF18" s="6">
        <v>1000000</v>
      </c>
      <c r="AG18" s="5">
        <v>10</v>
      </c>
      <c r="AH18" s="6">
        <v>50000</v>
      </c>
      <c r="AJ18" s="52">
        <f t="shared" ref="AJ18:AJ30" si="6">(AF18-AH18)/10/12</f>
        <v>7916.666666666667</v>
      </c>
    </row>
    <row r="19" spans="1:39" x14ac:dyDescent="0.25">
      <c r="A19" s="46">
        <f t="shared" ref="A19:A82" si="7">A18+1</f>
        <v>3</v>
      </c>
      <c r="B19" s="54">
        <f t="shared" si="0"/>
        <v>0</v>
      </c>
      <c r="C19" s="47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0</v>
      </c>
      <c r="D19" s="33" t="str">
        <f>IF(C19=0,"-",IF(Lease!$H$4="Yearly",EDATE(D18,12),IF(Lease!$H$4="Quarterly",EDATE(D18,3),EDATE(D18,1))))</f>
        <v>-</v>
      </c>
      <c r="E19" s="14">
        <f>IF(C19=0,0,1/((1+IF(Lease!$H$4="Yearly",Lease!$D$4,IF(Lease!$H$4="Quarterly",Lease!$D$4/4,Lease!$D$4/12)))^IF($E$17=1,A18,A19)))</f>
        <v>0</v>
      </c>
      <c r="F19" s="48">
        <f t="shared" si="1"/>
        <v>0</v>
      </c>
      <c r="G19" s="49"/>
      <c r="H19" s="13">
        <f t="shared" ref="H19:H82" si="8">H18+1</f>
        <v>3</v>
      </c>
      <c r="I19" s="33" t="str">
        <f t="shared" si="2"/>
        <v>-</v>
      </c>
      <c r="J19" s="38">
        <f>IF(H19&gt;Lease!$E$4,0,M18)</f>
        <v>0</v>
      </c>
      <c r="K19" s="38">
        <f>IF(IF(Lease!$H$4="Yearly",J19*Lease!$D$4,IF(Lease!$H$4="Quarterly",J19*(Lease!$D$4/4),J19*Lease!$D$4/12))&gt;0,IF(Lease!$H$4="Yearly",J19*Lease!$D$4,IF(Lease!$H$4="Quarterly",J19*(Lease!$D$4/4),J19*Lease!$D$4/12)),-L19-J19)</f>
        <v>0</v>
      </c>
      <c r="L19" s="38">
        <f t="shared" si="3"/>
        <v>0</v>
      </c>
      <c r="M19" s="38">
        <f t="shared" si="4"/>
        <v>0</v>
      </c>
      <c r="N19" s="50"/>
      <c r="O19" s="79">
        <v>3</v>
      </c>
      <c r="P19" s="80">
        <f t="shared" ref="P19:P82" si="9">DATE(YEAR(P18)+1,MONTH(P18),DAY(P18))</f>
        <v>43162</v>
      </c>
      <c r="Q19" s="82">
        <f t="shared" ref="Q19:Q25" si="10">S18</f>
        <v>4170285.7142857141</v>
      </c>
      <c r="R19" s="82">
        <f>IF(S18&lt;1,0,-Lease!$K$4/Lease!$L$4)</f>
        <v>-521285.71428571426</v>
      </c>
      <c r="S19" s="82">
        <f t="shared" si="5"/>
        <v>3649000</v>
      </c>
      <c r="AE19" s="5"/>
      <c r="AF19" s="6">
        <v>1000000</v>
      </c>
      <c r="AG19" s="5">
        <v>10</v>
      </c>
      <c r="AH19" s="6">
        <v>50000</v>
      </c>
      <c r="AJ19" s="52">
        <f t="shared" si="6"/>
        <v>7916.666666666667</v>
      </c>
    </row>
    <row r="20" spans="1:39" x14ac:dyDescent="0.25">
      <c r="A20" s="46">
        <f t="shared" si="7"/>
        <v>4</v>
      </c>
      <c r="B20" s="54">
        <f t="shared" si="0"/>
        <v>0</v>
      </c>
      <c r="C20" s="47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0</v>
      </c>
      <c r="D20" s="33" t="str">
        <f>IF(C20=0,"-",IF(Lease!$H$4="Yearly",EDATE(D19,12),IF(Lease!$H$4="Quarterly",EDATE(D19,3),EDATE(D19,1))))</f>
        <v>-</v>
      </c>
      <c r="E20" s="14">
        <f>IF(C20=0,0,1/((1+IF(Lease!$H$4="Yearly",Lease!$D$4,IF(Lease!$H$4="Quarterly",Lease!$D$4/4,Lease!$D$4/12)))^IF($E$17=1,A19,A20)))</f>
        <v>0</v>
      </c>
      <c r="F20" s="48">
        <f t="shared" si="1"/>
        <v>0</v>
      </c>
      <c r="G20" s="49"/>
      <c r="H20" s="13">
        <f t="shared" si="8"/>
        <v>4</v>
      </c>
      <c r="I20" s="33" t="str">
        <f t="shared" si="2"/>
        <v>-</v>
      </c>
      <c r="J20" s="38">
        <f>IF(H20&gt;Lease!$E$4,0,M19)</f>
        <v>0</v>
      </c>
      <c r="K20" s="38">
        <f>IF(IF(Lease!$H$4="Yearly",J20*Lease!$D$4,IF(Lease!$H$4="Quarterly",J20*(Lease!$D$4/4),J20*Lease!$D$4/12))&gt;0,IF(Lease!$H$4="Yearly",J20*Lease!$D$4,IF(Lease!$H$4="Quarterly",J20*(Lease!$D$4/4),J20*Lease!$D$4/12)),-L20-J20)</f>
        <v>0</v>
      </c>
      <c r="L20" s="38">
        <f t="shared" si="3"/>
        <v>0</v>
      </c>
      <c r="M20" s="38">
        <f t="shared" si="4"/>
        <v>0</v>
      </c>
      <c r="N20" s="50"/>
      <c r="O20" s="79">
        <v>4</v>
      </c>
      <c r="P20" s="80">
        <f t="shared" si="9"/>
        <v>43527</v>
      </c>
      <c r="Q20" s="82">
        <f t="shared" si="10"/>
        <v>3649000</v>
      </c>
      <c r="R20" s="82">
        <f>IF(S19&lt;1,0,-Lease!$K$4/Lease!$L$4)</f>
        <v>-521285.71428571426</v>
      </c>
      <c r="S20" s="82">
        <f t="shared" si="5"/>
        <v>3127714.2857142859</v>
      </c>
      <c r="AE20" s="5"/>
      <c r="AF20" s="6">
        <v>1000000</v>
      </c>
      <c r="AG20" s="5">
        <v>10</v>
      </c>
      <c r="AH20" s="6">
        <v>50000</v>
      </c>
      <c r="AJ20" s="52">
        <f t="shared" si="6"/>
        <v>7916.666666666667</v>
      </c>
    </row>
    <row r="21" spans="1:39" x14ac:dyDescent="0.25">
      <c r="A21" s="46">
        <f t="shared" si="7"/>
        <v>5</v>
      </c>
      <c r="B21" s="54">
        <f t="shared" si="0"/>
        <v>0</v>
      </c>
      <c r="C21" s="47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0</v>
      </c>
      <c r="D21" s="33" t="str">
        <f>IF(C21=0,"-",IF(Lease!$H$4="Yearly",EDATE(D20,12),IF(Lease!$H$4="Quarterly",EDATE(D20,3),EDATE(D20,1))))</f>
        <v>-</v>
      </c>
      <c r="E21" s="14">
        <f>IF(C21=0,0,1/((1+IF(Lease!$H$4="Yearly",Lease!$D$4,IF(Lease!$H$4="Quarterly",Lease!$D$4/4,Lease!$D$4/12)))^IF($E$17=1,A20,A21)))</f>
        <v>0</v>
      </c>
      <c r="F21" s="48">
        <f t="shared" si="1"/>
        <v>0</v>
      </c>
      <c r="G21" s="49"/>
      <c r="H21" s="13">
        <f t="shared" si="8"/>
        <v>5</v>
      </c>
      <c r="I21" s="33" t="str">
        <f t="shared" si="2"/>
        <v>-</v>
      </c>
      <c r="J21" s="38">
        <f>IF(H21&gt;Lease!$E$4,0,M20)</f>
        <v>0</v>
      </c>
      <c r="K21" s="38">
        <f>IF(IF(Lease!$H$4="Yearly",J21*Lease!$D$4,IF(Lease!$H$4="Quarterly",J21*(Lease!$D$4/4),J21*Lease!$D$4/12))&gt;0,IF(Lease!$H$4="Yearly",J21*Lease!$D$4,IF(Lease!$H$4="Quarterly",J21*(Lease!$D$4/4),J21*Lease!$D$4/12)),-L21-J21)</f>
        <v>0</v>
      </c>
      <c r="L21" s="38">
        <f t="shared" si="3"/>
        <v>0</v>
      </c>
      <c r="M21" s="38">
        <f t="shared" si="4"/>
        <v>0</v>
      </c>
      <c r="N21" s="50"/>
      <c r="O21" s="79">
        <v>5</v>
      </c>
      <c r="P21" s="80">
        <f t="shared" si="9"/>
        <v>43893</v>
      </c>
      <c r="Q21" s="82">
        <f t="shared" si="10"/>
        <v>3127714.2857142859</v>
      </c>
      <c r="R21" s="82">
        <f>IF(S20&lt;1,0,-Lease!$K$4/Lease!$L$4)</f>
        <v>-521285.71428571426</v>
      </c>
      <c r="S21" s="82">
        <f t="shared" si="5"/>
        <v>2606428.5714285718</v>
      </c>
      <c r="AE21" s="5"/>
      <c r="AF21" s="6">
        <v>1000000</v>
      </c>
      <c r="AG21" s="5">
        <v>10</v>
      </c>
      <c r="AH21" s="6">
        <v>50000</v>
      </c>
      <c r="AJ21" s="52">
        <f t="shared" si="6"/>
        <v>7916.666666666667</v>
      </c>
    </row>
    <row r="22" spans="1:39" x14ac:dyDescent="0.25">
      <c r="A22" s="46">
        <f>A21+1</f>
        <v>6</v>
      </c>
      <c r="B22" s="54">
        <f t="shared" si="0"/>
        <v>0</v>
      </c>
      <c r="C22" s="47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0</v>
      </c>
      <c r="D22" s="33" t="str">
        <f>IF(C22=0,"-",IF(Lease!$H$4="Yearly",EDATE(D21,12),IF(Lease!$H$4="Quarterly",EDATE(D21,3),EDATE(D21,1))))</f>
        <v>-</v>
      </c>
      <c r="E22" s="14">
        <f>IF(C22=0,0,1/((1+IF(Lease!$H$4="Yearly",Lease!$D$4,IF(Lease!$H$4="Quarterly",Lease!$D$4/4,Lease!$D$4/12)))^IF($E$17=1,A21,A22)))</f>
        <v>0</v>
      </c>
      <c r="F22" s="48">
        <f t="shared" si="1"/>
        <v>0</v>
      </c>
      <c r="G22" s="49"/>
      <c r="H22" s="13">
        <f t="shared" si="8"/>
        <v>6</v>
      </c>
      <c r="I22" s="33" t="str">
        <f t="shared" si="2"/>
        <v>-</v>
      </c>
      <c r="J22" s="38">
        <f>IF(H22&gt;Lease!$E$4,0,M21)</f>
        <v>0</v>
      </c>
      <c r="K22" s="38">
        <f>IF(IF(Lease!$H$4="Yearly",J22*Lease!$D$4,IF(Lease!$H$4="Quarterly",J22*(Lease!$D$4/4),J22*Lease!$D$4/12))&gt;0,IF(Lease!$H$4="Yearly",J22*Lease!$D$4,IF(Lease!$H$4="Quarterly",J22*(Lease!$D$4/4),J22*Lease!$D$4/12)),-L22-J22)</f>
        <v>0</v>
      </c>
      <c r="L22" s="38">
        <f t="shared" si="3"/>
        <v>0</v>
      </c>
      <c r="M22" s="38">
        <f t="shared" si="4"/>
        <v>0</v>
      </c>
      <c r="N22" s="50"/>
      <c r="O22" s="79">
        <v>6</v>
      </c>
      <c r="P22" s="80">
        <f t="shared" si="9"/>
        <v>44258</v>
      </c>
      <c r="Q22" s="82">
        <f>S21</f>
        <v>2606428.5714285718</v>
      </c>
      <c r="R22" s="82">
        <f>IF(S21&lt;1,0,-Lease!$K$4/Lease!$L$4)</f>
        <v>-521285.71428571426</v>
      </c>
      <c r="S22" s="82">
        <f>IF(S21&lt;1,0,SUM(Q22:R22))</f>
        <v>2085142.8571428575</v>
      </c>
      <c r="AE22" s="5"/>
      <c r="AF22" s="6">
        <v>1000000</v>
      </c>
      <c r="AG22" s="5">
        <v>10</v>
      </c>
      <c r="AH22" s="6">
        <v>50000</v>
      </c>
      <c r="AJ22" s="52">
        <f t="shared" si="6"/>
        <v>7916.666666666667</v>
      </c>
    </row>
    <row r="23" spans="1:39" x14ac:dyDescent="0.25">
      <c r="A23" s="46">
        <f t="shared" si="7"/>
        <v>7</v>
      </c>
      <c r="B23" s="54">
        <f t="shared" si="0"/>
        <v>0</v>
      </c>
      <c r="C23" s="47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0</v>
      </c>
      <c r="D23" s="33" t="str">
        <f>IF(C23=0,"-",IF(Lease!$H$4="Yearly",EDATE(D22,12),IF(Lease!$H$4="Quarterly",EDATE(D22,3),EDATE(D22,1))))</f>
        <v>-</v>
      </c>
      <c r="E23" s="14">
        <f>IF(C23=0,0,1/((1+IF(Lease!$H$4="Yearly",Lease!$D$4,IF(Lease!$H$4="Quarterly",Lease!$D$4/4,Lease!$D$4/12)))^IF($E$17=1,A22,A23)))</f>
        <v>0</v>
      </c>
      <c r="F23" s="48">
        <f t="shared" si="1"/>
        <v>0</v>
      </c>
      <c r="G23" s="49"/>
      <c r="H23" s="13">
        <f t="shared" si="8"/>
        <v>7</v>
      </c>
      <c r="I23" s="33" t="str">
        <f t="shared" si="2"/>
        <v>-</v>
      </c>
      <c r="J23" s="38">
        <f>IF(H23&gt;Lease!$E$4,0,M22)</f>
        <v>0</v>
      </c>
      <c r="K23" s="38">
        <f>IF(IF(Lease!$H$4="Yearly",J23*Lease!$D$4,IF(Lease!$H$4="Quarterly",J23*(Lease!$D$4/4),J23*Lease!$D$4/12))&gt;0,IF(Lease!$H$4="Yearly",J23*Lease!$D$4,IF(Lease!$H$4="Quarterly",J23*(Lease!$D$4/4),J23*Lease!$D$4/12)),-L23-J23)</f>
        <v>0</v>
      </c>
      <c r="L23" s="38">
        <f t="shared" si="3"/>
        <v>0</v>
      </c>
      <c r="M23" s="38">
        <f t="shared" si="4"/>
        <v>0</v>
      </c>
      <c r="N23" s="50"/>
      <c r="O23" s="79">
        <v>7</v>
      </c>
      <c r="P23" s="80">
        <f t="shared" si="9"/>
        <v>44623</v>
      </c>
      <c r="Q23" s="82">
        <f t="shared" si="10"/>
        <v>2085142.8571428575</v>
      </c>
      <c r="R23" s="82">
        <f>IF(S22&lt;1,0,-Lease!$K$4/Lease!$L$4)</f>
        <v>-521285.71428571426</v>
      </c>
      <c r="S23" s="82">
        <f t="shared" si="5"/>
        <v>1563857.1428571432</v>
      </c>
      <c r="AE23" s="5"/>
      <c r="AF23" s="6">
        <v>1000000</v>
      </c>
      <c r="AG23" s="5">
        <v>10</v>
      </c>
      <c r="AH23" s="6">
        <v>50000</v>
      </c>
      <c r="AJ23" s="52">
        <f t="shared" si="6"/>
        <v>7916.666666666667</v>
      </c>
    </row>
    <row r="24" spans="1:39" x14ac:dyDescent="0.25">
      <c r="A24" s="46">
        <f t="shared" si="7"/>
        <v>8</v>
      </c>
      <c r="B24" s="54">
        <f t="shared" si="0"/>
        <v>0</v>
      </c>
      <c r="C24" s="47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0</v>
      </c>
      <c r="D24" s="33" t="str">
        <f>IF(C24=0,"-",IF(Lease!$H$4="Yearly",EDATE(D23,12),IF(Lease!$H$4="Quarterly",EDATE(D23,3),EDATE(D23,1))))</f>
        <v>-</v>
      </c>
      <c r="E24" s="14">
        <f>IF(C24=0,0,1/((1+IF(Lease!$H$4="Yearly",Lease!$D$4,IF(Lease!$H$4="Quarterly",Lease!$D$4/4,Lease!$D$4/12)))^IF($E$17=1,A23,A24)))</f>
        <v>0</v>
      </c>
      <c r="F24" s="48">
        <f t="shared" si="1"/>
        <v>0</v>
      </c>
      <c r="G24" s="49"/>
      <c r="H24" s="13">
        <f t="shared" si="8"/>
        <v>8</v>
      </c>
      <c r="I24" s="33" t="str">
        <f t="shared" si="2"/>
        <v>-</v>
      </c>
      <c r="J24" s="38">
        <f>IF(H24&gt;Lease!$E$4,0,M23)</f>
        <v>0</v>
      </c>
      <c r="K24" s="38">
        <f>IF(IF(Lease!$H$4="Yearly",J24*Lease!$D$4,IF(Lease!$H$4="Quarterly",J24*(Lease!$D$4/4),J24*Lease!$D$4/12))&gt;0,IF(Lease!$H$4="Yearly",J24*Lease!$D$4,IF(Lease!$H$4="Quarterly",J24*(Lease!$D$4/4),J24*Lease!$D$4/12)),-L24-J24)</f>
        <v>0</v>
      </c>
      <c r="L24" s="38">
        <f t="shared" si="3"/>
        <v>0</v>
      </c>
      <c r="M24" s="38">
        <f t="shared" si="4"/>
        <v>0</v>
      </c>
      <c r="N24" s="50"/>
      <c r="O24" s="79">
        <v>8</v>
      </c>
      <c r="P24" s="80">
        <f t="shared" si="9"/>
        <v>44988</v>
      </c>
      <c r="Q24" s="82">
        <f t="shared" si="10"/>
        <v>1563857.1428571432</v>
      </c>
      <c r="R24" s="82">
        <f>IF(S23&lt;1,0,-Lease!$K$4/Lease!$L$4)</f>
        <v>-521285.71428571426</v>
      </c>
      <c r="S24" s="82">
        <f t="shared" si="5"/>
        <v>1042571.4285714289</v>
      </c>
      <c r="AE24" s="5"/>
      <c r="AF24" s="6">
        <v>1000000</v>
      </c>
      <c r="AG24" s="5">
        <v>10</v>
      </c>
      <c r="AH24" s="6">
        <v>50000</v>
      </c>
      <c r="AJ24" s="52">
        <f t="shared" si="6"/>
        <v>7916.666666666667</v>
      </c>
    </row>
    <row r="25" spans="1:39" x14ac:dyDescent="0.25">
      <c r="A25" s="46">
        <f t="shared" si="7"/>
        <v>9</v>
      </c>
      <c r="B25" s="54">
        <f t="shared" si="0"/>
        <v>0</v>
      </c>
      <c r="C25" s="47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0</v>
      </c>
      <c r="D25" s="33" t="str">
        <f>IF(C25=0,"-",IF(Lease!$H$4="Yearly",EDATE(D24,12),IF(Lease!$H$4="Quarterly",EDATE(D24,3),EDATE(D24,1))))</f>
        <v>-</v>
      </c>
      <c r="E25" s="14">
        <f>IF(C25=0,0,1/((1+IF(Lease!$H$4="Yearly",Lease!$D$4,IF(Lease!$H$4="Quarterly",Lease!$D$4/4,Lease!$D$4/12)))^IF($E$17=1,A24,A25)))</f>
        <v>0</v>
      </c>
      <c r="F25" s="48">
        <f t="shared" si="1"/>
        <v>0</v>
      </c>
      <c r="G25" s="49"/>
      <c r="H25" s="13">
        <f t="shared" si="8"/>
        <v>9</v>
      </c>
      <c r="I25" s="33" t="str">
        <f t="shared" si="2"/>
        <v>-</v>
      </c>
      <c r="J25" s="38">
        <f>IF(H25&gt;Lease!$E$4,0,M24)</f>
        <v>0</v>
      </c>
      <c r="K25" s="38">
        <f>IF(IF(Lease!$H$4="Yearly",J25*Lease!$D$4,IF(Lease!$H$4="Quarterly",J25*(Lease!$D$4/4),J25*Lease!$D$4/12))&gt;0,IF(Lease!$H$4="Yearly",J25*Lease!$D$4,IF(Lease!$H$4="Quarterly",J25*(Lease!$D$4/4),J25*Lease!$D$4/12)),-L25-J25)</f>
        <v>0</v>
      </c>
      <c r="L25" s="38">
        <f t="shared" si="3"/>
        <v>0</v>
      </c>
      <c r="M25" s="38">
        <f t="shared" si="4"/>
        <v>0</v>
      </c>
      <c r="N25" s="50"/>
      <c r="O25" s="79">
        <v>9</v>
      </c>
      <c r="P25" s="80">
        <f t="shared" si="9"/>
        <v>45354</v>
      </c>
      <c r="Q25" s="82">
        <f t="shared" si="10"/>
        <v>1042571.4285714289</v>
      </c>
      <c r="R25" s="82">
        <f>IF(S24&lt;1,0,-Lease!$K$4/Lease!$L$4)</f>
        <v>-521285.71428571426</v>
      </c>
      <c r="S25" s="82">
        <f t="shared" si="5"/>
        <v>521285.71428571461</v>
      </c>
      <c r="AE25" s="5"/>
      <c r="AF25" s="6">
        <v>1000000</v>
      </c>
      <c r="AG25" s="5">
        <v>10</v>
      </c>
      <c r="AH25" s="6">
        <v>50000</v>
      </c>
      <c r="AJ25" s="52">
        <f t="shared" si="6"/>
        <v>7916.666666666667</v>
      </c>
    </row>
    <row r="26" spans="1:39" x14ac:dyDescent="0.25">
      <c r="A26" s="46">
        <f t="shared" si="7"/>
        <v>10</v>
      </c>
      <c r="B26" s="54">
        <f t="shared" si="0"/>
        <v>0</v>
      </c>
      <c r="C26" s="47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0</v>
      </c>
      <c r="D26" s="33" t="str">
        <f>IF(C26=0,"-",IF(Lease!$H$4="Yearly",EDATE(D25,12),IF(Lease!$H$4="Quarterly",EDATE(D25,3),EDATE(D25,1))))</f>
        <v>-</v>
      </c>
      <c r="E26" s="14">
        <f>IF(C26=0,0,1/((1+IF(Lease!$H$4="Yearly",Lease!$D$4,IF(Lease!$H$4="Quarterly",Lease!$D$4/4,Lease!$D$4/12)))^IF($E$17=1,A25,A26)))</f>
        <v>0</v>
      </c>
      <c r="F26" s="48">
        <f t="shared" si="1"/>
        <v>0</v>
      </c>
      <c r="G26" s="49"/>
      <c r="H26" s="13">
        <f t="shared" si="8"/>
        <v>10</v>
      </c>
      <c r="I26" s="33" t="str">
        <f t="shared" si="2"/>
        <v>-</v>
      </c>
      <c r="J26" s="38">
        <f>IF(H26&gt;Lease!$E$4,0,M25)</f>
        <v>0</v>
      </c>
      <c r="K26" s="38">
        <f>IF(IF(Lease!$H$4="Yearly",J26*Lease!$D$4,IF(Lease!$H$4="Quarterly",J26*(Lease!$D$4/4),J26*Lease!$D$4/12))&gt;0,IF(Lease!$H$4="Yearly",J26*Lease!$D$4,IF(Lease!$H$4="Quarterly",J26*(Lease!$D$4/4),J26*Lease!$D$4/12)),-L26-J26)</f>
        <v>0</v>
      </c>
      <c r="L26" s="38">
        <f t="shared" si="3"/>
        <v>0</v>
      </c>
      <c r="M26" s="38">
        <f t="shared" si="4"/>
        <v>0</v>
      </c>
      <c r="N26" s="50"/>
      <c r="O26" s="79">
        <v>10</v>
      </c>
      <c r="P26" s="80">
        <f t="shared" si="9"/>
        <v>45719</v>
      </c>
      <c r="Q26" s="82">
        <f t="shared" ref="Q26:Q89" si="11">S25</f>
        <v>521285.71428571461</v>
      </c>
      <c r="R26" s="82">
        <f>IF(S25&lt;1,0,-Lease!$K$4/Lease!$L$4)</f>
        <v>-521285.71428571426</v>
      </c>
      <c r="S26" s="82">
        <f t="shared" si="5"/>
        <v>0</v>
      </c>
      <c r="AE26" s="5"/>
      <c r="AF26" s="6">
        <v>1000000</v>
      </c>
      <c r="AG26" s="5">
        <v>10</v>
      </c>
      <c r="AH26" s="6">
        <v>50000</v>
      </c>
      <c r="AJ26" s="52">
        <f t="shared" si="6"/>
        <v>7916.666666666667</v>
      </c>
    </row>
    <row r="27" spans="1:39" x14ac:dyDescent="0.25">
      <c r="A27" s="46">
        <f t="shared" si="7"/>
        <v>11</v>
      </c>
      <c r="B27" s="54">
        <f t="shared" si="0"/>
        <v>0</v>
      </c>
      <c r="C27" s="47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D27" s="33" t="str">
        <f>IF(C27=0,"-",IF(Lease!$H$4="Yearly",EDATE(D26,12),IF(Lease!$H$4="Quarterly",EDATE(D26,3),EDATE(D26,1))))</f>
        <v>-</v>
      </c>
      <c r="E27" s="14">
        <f>IF(C27=0,0,1/((1+IF(Lease!$H$4="Yearly",Lease!$D$4,IF(Lease!$H$4="Quarterly",Lease!$D$4/4,Lease!$D$4/12)))^IF($E$17=1,A26,A27)))</f>
        <v>0</v>
      </c>
      <c r="F27" s="48">
        <f t="shared" si="1"/>
        <v>0</v>
      </c>
      <c r="G27" s="49"/>
      <c r="H27" s="13">
        <f t="shared" si="8"/>
        <v>11</v>
      </c>
      <c r="I27" s="33" t="str">
        <f t="shared" si="2"/>
        <v>-</v>
      </c>
      <c r="J27" s="38">
        <f>IF(H27&gt;Lease!$E$4,0,M26)</f>
        <v>0</v>
      </c>
      <c r="K27" s="38">
        <f>IF(IF(Lease!$H$4="Yearly",J27*Lease!$D$4,IF(Lease!$H$4="Quarterly",J27*(Lease!$D$4/4),J27*Lease!$D$4/12))&gt;0,IF(Lease!$H$4="Yearly",J27*Lease!$D$4,IF(Lease!$H$4="Quarterly",J27*(Lease!$D$4/4),J27*Lease!$D$4/12)),-L27-J27)</f>
        <v>0</v>
      </c>
      <c r="L27" s="38">
        <f t="shared" si="3"/>
        <v>0</v>
      </c>
      <c r="M27" s="38">
        <f t="shared" si="4"/>
        <v>0</v>
      </c>
      <c r="N27" s="50"/>
      <c r="O27" s="79">
        <v>11</v>
      </c>
      <c r="P27" s="80">
        <f t="shared" si="9"/>
        <v>46084</v>
      </c>
      <c r="Q27" s="82">
        <f t="shared" si="11"/>
        <v>0</v>
      </c>
      <c r="R27" s="82">
        <f>IF(S26&lt;1,0,-Lease!$K$4/Lease!$L$4)</f>
        <v>0</v>
      </c>
      <c r="S27" s="82">
        <f t="shared" si="5"/>
        <v>0</v>
      </c>
      <c r="AE27" s="5"/>
      <c r="AF27" s="6">
        <v>1000000</v>
      </c>
      <c r="AG27" s="5">
        <v>10</v>
      </c>
      <c r="AH27" s="6">
        <v>50000</v>
      </c>
      <c r="AJ27" s="52">
        <f t="shared" si="6"/>
        <v>7916.666666666667</v>
      </c>
    </row>
    <row r="28" spans="1:39" x14ac:dyDescent="0.25">
      <c r="A28" s="46">
        <f t="shared" si="7"/>
        <v>12</v>
      </c>
      <c r="B28" s="54">
        <f t="shared" si="0"/>
        <v>0</v>
      </c>
      <c r="C28" s="47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D28" s="33" t="str">
        <f>IF(C28=0,"-",IF(Lease!$H$4="Yearly",EDATE(D27,12),IF(Lease!$H$4="Quarterly",EDATE(D27,3),EDATE(D27,1))))</f>
        <v>-</v>
      </c>
      <c r="E28" s="14">
        <f>IF(C28=0,0,1/((1+IF(Lease!$H$4="Yearly",Lease!$D$4,IF(Lease!$H$4="Quarterly",Lease!$D$4/4,Lease!$D$4/12)))^IF($E$17=1,A27,A28)))</f>
        <v>0</v>
      </c>
      <c r="F28" s="48">
        <f t="shared" si="1"/>
        <v>0</v>
      </c>
      <c r="G28" s="49"/>
      <c r="H28" s="13">
        <f t="shared" si="8"/>
        <v>12</v>
      </c>
      <c r="I28" s="33" t="str">
        <f t="shared" si="2"/>
        <v>-</v>
      </c>
      <c r="J28" s="38">
        <f>IF(H28&gt;Lease!$E$4,0,M27)</f>
        <v>0</v>
      </c>
      <c r="K28" s="38">
        <f>IF(IF(Lease!$H$4="Yearly",J28*Lease!$D$4,IF(Lease!$H$4="Quarterly",J28*(Lease!$D$4/4),J28*Lease!$D$4/12))&gt;0,IF(Lease!$H$4="Yearly",J28*Lease!$D$4,IF(Lease!$H$4="Quarterly",J28*(Lease!$D$4/4),J28*Lease!$D$4/12)),-L28-J28)</f>
        <v>0</v>
      </c>
      <c r="L28" s="38">
        <f t="shared" si="3"/>
        <v>0</v>
      </c>
      <c r="M28" s="38">
        <f t="shared" si="4"/>
        <v>0</v>
      </c>
      <c r="N28" s="50"/>
      <c r="O28" s="79">
        <v>12</v>
      </c>
      <c r="P28" s="80">
        <f t="shared" si="9"/>
        <v>46449</v>
      </c>
      <c r="Q28" s="82">
        <f t="shared" si="11"/>
        <v>0</v>
      </c>
      <c r="R28" s="82">
        <f>IF(S27&lt;1,0,-Lease!$K$4/Lease!$L$4)</f>
        <v>0</v>
      </c>
      <c r="S28" s="82">
        <f t="shared" si="5"/>
        <v>0</v>
      </c>
      <c r="AE28" s="5"/>
      <c r="AF28" s="6">
        <v>1000000</v>
      </c>
      <c r="AG28" s="5">
        <v>10</v>
      </c>
      <c r="AH28" s="6">
        <v>50000</v>
      </c>
      <c r="AJ28" s="52">
        <f t="shared" si="6"/>
        <v>7916.666666666667</v>
      </c>
    </row>
    <row r="29" spans="1:39" x14ac:dyDescent="0.25">
      <c r="A29" s="46">
        <f t="shared" si="7"/>
        <v>13</v>
      </c>
      <c r="B29" s="54">
        <f t="shared" si="0"/>
        <v>0</v>
      </c>
      <c r="C29" s="47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D29" s="33" t="str">
        <f>IF(C29=0,"-",IF(Lease!$H$4="Yearly",EDATE(D28,12),IF(Lease!$H$4="Quarterly",EDATE(D28,3),EDATE(D28,1))))</f>
        <v>-</v>
      </c>
      <c r="E29" s="14">
        <f>IF(C29=0,0,1/((1+IF(Lease!$H$4="Yearly",Lease!$D$4,IF(Lease!$H$4="Quarterly",Lease!$D$4/4,Lease!$D$4/12)))^IF($E$17=1,A28,A29)))</f>
        <v>0</v>
      </c>
      <c r="F29" s="48">
        <f t="shared" si="1"/>
        <v>0</v>
      </c>
      <c r="G29" s="49"/>
      <c r="H29" s="13">
        <f t="shared" si="8"/>
        <v>13</v>
      </c>
      <c r="I29" s="33" t="str">
        <f t="shared" si="2"/>
        <v>-</v>
      </c>
      <c r="J29" s="38">
        <f>IF(H29&gt;Lease!$E$4,0,M28)</f>
        <v>0</v>
      </c>
      <c r="K29" s="38">
        <f>IF(IF(Lease!$H$4="Yearly",J29*Lease!$D$4,IF(Lease!$H$4="Quarterly",J29*(Lease!$D$4/4),J29*Lease!$D$4/12))&gt;0,IF(Lease!$H$4="Yearly",J29*Lease!$D$4,IF(Lease!$H$4="Quarterly",J29*(Lease!$D$4/4),J29*Lease!$D$4/12)),-L29-J29)</f>
        <v>0</v>
      </c>
      <c r="L29" s="38">
        <f t="shared" si="3"/>
        <v>0</v>
      </c>
      <c r="M29" s="38">
        <f t="shared" si="4"/>
        <v>0</v>
      </c>
      <c r="N29" s="50"/>
      <c r="O29" s="79">
        <v>13</v>
      </c>
      <c r="P29" s="80">
        <f t="shared" si="9"/>
        <v>46815</v>
      </c>
      <c r="Q29" s="82">
        <f t="shared" si="11"/>
        <v>0</v>
      </c>
      <c r="R29" s="82">
        <f>IF(S28&lt;1,0,-Lease!$K$4/Lease!$L$4)</f>
        <v>0</v>
      </c>
      <c r="S29" s="82">
        <f t="shared" si="5"/>
        <v>0</v>
      </c>
      <c r="AE29" s="5"/>
      <c r="AF29" s="6">
        <v>1000000</v>
      </c>
      <c r="AG29" s="5">
        <v>10</v>
      </c>
      <c r="AH29" s="6">
        <v>50000</v>
      </c>
      <c r="AJ29" s="52">
        <f t="shared" si="6"/>
        <v>7916.666666666667</v>
      </c>
    </row>
    <row r="30" spans="1:39" x14ac:dyDescent="0.25">
      <c r="A30" s="46">
        <f t="shared" si="7"/>
        <v>14</v>
      </c>
      <c r="B30" s="54">
        <f t="shared" si="0"/>
        <v>0</v>
      </c>
      <c r="C30" s="47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D30" s="33" t="str">
        <f>IF(C30=0,"-",IF(Lease!$H$4="Yearly",EDATE(D29,12),IF(Lease!$H$4="Quarterly",EDATE(D29,3),EDATE(D29,1))))</f>
        <v>-</v>
      </c>
      <c r="E30" s="14">
        <f>IF(C30=0,0,1/((1+IF(Lease!$H$4="Yearly",Lease!$D$4,IF(Lease!$H$4="Quarterly",Lease!$D$4/4,Lease!$D$4/12)))^IF($E$17=1,A29,A30)))</f>
        <v>0</v>
      </c>
      <c r="F30" s="48">
        <f t="shared" si="1"/>
        <v>0</v>
      </c>
      <c r="G30" s="49"/>
      <c r="H30" s="13">
        <f t="shared" si="8"/>
        <v>14</v>
      </c>
      <c r="I30" s="33" t="str">
        <f t="shared" si="2"/>
        <v>-</v>
      </c>
      <c r="J30" s="38">
        <f>IF(H30&gt;Lease!$E$4,0,M29)</f>
        <v>0</v>
      </c>
      <c r="K30" s="38">
        <f>IF(IF(Lease!$H$4="Yearly",J30*Lease!$D$4,IF(Lease!$H$4="Quarterly",J30*(Lease!$D$4/4),J30*Lease!$D$4/12))&gt;0,IF(Lease!$H$4="Yearly",J30*Lease!$D$4,IF(Lease!$H$4="Quarterly",J30*(Lease!$D$4/4),J30*Lease!$D$4/12)),-L30-J30)</f>
        <v>0</v>
      </c>
      <c r="L30" s="38">
        <f t="shared" si="3"/>
        <v>0</v>
      </c>
      <c r="M30" s="38">
        <f t="shared" si="4"/>
        <v>0</v>
      </c>
      <c r="N30" s="50"/>
      <c r="O30" s="79">
        <v>14</v>
      </c>
      <c r="P30" s="80">
        <f t="shared" si="9"/>
        <v>47180</v>
      </c>
      <c r="Q30" s="82">
        <f t="shared" si="11"/>
        <v>0</v>
      </c>
      <c r="R30" s="82">
        <f>IF(S29&lt;1,0,-Lease!$K$4/Lease!$L$4)</f>
        <v>0</v>
      </c>
      <c r="S30" s="82">
        <f t="shared" si="5"/>
        <v>0</v>
      </c>
      <c r="AE30" s="5"/>
      <c r="AF30" s="6">
        <v>1000000</v>
      </c>
      <c r="AG30" s="5">
        <v>10</v>
      </c>
      <c r="AH30" s="6">
        <v>50000</v>
      </c>
      <c r="AJ30" s="52">
        <f t="shared" si="6"/>
        <v>7916.666666666667</v>
      </c>
    </row>
    <row r="31" spans="1:39" x14ac:dyDescent="0.25">
      <c r="A31" s="46">
        <f t="shared" si="7"/>
        <v>15</v>
      </c>
      <c r="B31" s="54">
        <f t="shared" si="0"/>
        <v>0</v>
      </c>
      <c r="C31" s="47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D31" s="33" t="str">
        <f>IF(C31=0,"-",IF(Lease!$H$4="Yearly",EDATE(D30,12),IF(Lease!$H$4="Quarterly",EDATE(D30,3),EDATE(D30,1))))</f>
        <v>-</v>
      </c>
      <c r="E31" s="14">
        <f>IF(C31=0,0,1/((1+IF(Lease!$H$4="Yearly",Lease!$D$4,IF(Lease!$H$4="Quarterly",Lease!$D$4/4,Lease!$D$4/12)))^IF($E$17=1,A30,A31)))</f>
        <v>0</v>
      </c>
      <c r="F31" s="48">
        <f t="shared" si="1"/>
        <v>0</v>
      </c>
      <c r="G31" s="49"/>
      <c r="H31" s="13">
        <f t="shared" si="8"/>
        <v>15</v>
      </c>
      <c r="I31" s="33" t="str">
        <f t="shared" si="2"/>
        <v>-</v>
      </c>
      <c r="J31" s="38">
        <f>IF(H31&gt;Lease!$E$4,0,M30)</f>
        <v>0</v>
      </c>
      <c r="K31" s="38">
        <f>IF(IF(Lease!$H$4="Yearly",J31*Lease!$D$4,IF(Lease!$H$4="Quarterly",J31*(Lease!$D$4/4),J31*Lease!$D$4/12))&gt;0,IF(Lease!$H$4="Yearly",J31*Lease!$D$4,IF(Lease!$H$4="Quarterly",J31*(Lease!$D$4/4),J31*Lease!$D$4/12)),-L31-J31)</f>
        <v>0</v>
      </c>
      <c r="L31" s="38">
        <f t="shared" si="3"/>
        <v>0</v>
      </c>
      <c r="M31" s="38">
        <f t="shared" si="4"/>
        <v>0</v>
      </c>
      <c r="N31" s="50"/>
      <c r="O31" s="79">
        <v>15</v>
      </c>
      <c r="P31" s="80">
        <f t="shared" si="9"/>
        <v>47545</v>
      </c>
      <c r="Q31" s="82">
        <f t="shared" si="11"/>
        <v>0</v>
      </c>
      <c r="R31" s="82">
        <f>IF(S30&lt;1,0,-Lease!$K$4/Lease!$L$4)</f>
        <v>0</v>
      </c>
      <c r="S31" s="82">
        <f t="shared" si="5"/>
        <v>0</v>
      </c>
      <c r="AE31" s="5"/>
      <c r="AF31" s="6">
        <v>1000000</v>
      </c>
      <c r="AG31" s="5">
        <v>10</v>
      </c>
      <c r="AH31" s="6">
        <v>50000</v>
      </c>
    </row>
    <row r="32" spans="1:39" x14ac:dyDescent="0.25">
      <c r="A32" s="46">
        <f t="shared" si="7"/>
        <v>16</v>
      </c>
      <c r="B32" s="54">
        <f t="shared" si="0"/>
        <v>0</v>
      </c>
      <c r="C32" s="47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D32" s="33" t="str">
        <f>IF(C32=0,"-",IF(Lease!$H$4="Yearly",EDATE(D31,12),IF(Lease!$H$4="Quarterly",EDATE(D31,3),EDATE(D31,1))))</f>
        <v>-</v>
      </c>
      <c r="E32" s="14">
        <f>IF(C32=0,0,1/((1+IF(Lease!$H$4="Yearly",Lease!$D$4,IF(Lease!$H$4="Quarterly",Lease!$D$4/4,Lease!$D$4/12)))^IF($E$17=1,A31,A32)))</f>
        <v>0</v>
      </c>
      <c r="F32" s="48">
        <f t="shared" si="1"/>
        <v>0</v>
      </c>
      <c r="G32" s="49"/>
      <c r="H32" s="13">
        <f t="shared" si="8"/>
        <v>16</v>
      </c>
      <c r="I32" s="33" t="str">
        <f>D32</f>
        <v>-</v>
      </c>
      <c r="J32" s="38">
        <f>IF(H32&gt;Lease!$E$4,0,M31)</f>
        <v>0</v>
      </c>
      <c r="K32" s="38">
        <f>IF(IF(Lease!$H$4="Yearly",J32*Lease!$D$4,IF(Lease!$H$4="Quarterly",J32*(Lease!$D$4/4),J32*Lease!$D$4/12))&gt;0,IF(Lease!$H$4="Yearly",J32*Lease!$D$4,IF(Lease!$H$4="Quarterly",J32*(Lease!$D$4/4),J32*Lease!$D$4/12)),-L32-J32)</f>
        <v>0</v>
      </c>
      <c r="L32" s="38">
        <f t="shared" si="3"/>
        <v>0</v>
      </c>
      <c r="M32" s="38">
        <f t="shared" si="4"/>
        <v>0</v>
      </c>
      <c r="N32" s="50"/>
      <c r="O32" s="79">
        <v>16</v>
      </c>
      <c r="P32" s="80">
        <f t="shared" si="9"/>
        <v>47910</v>
      </c>
      <c r="Q32" s="82">
        <f t="shared" si="11"/>
        <v>0</v>
      </c>
      <c r="R32" s="82">
        <f>IF(S31&lt;1,0,-Lease!$K$4/Lease!$L$4)</f>
        <v>0</v>
      </c>
      <c r="S32" s="82">
        <f t="shared" si="5"/>
        <v>0</v>
      </c>
      <c r="AE32" s="5"/>
      <c r="AF32" s="6"/>
    </row>
    <row r="33" spans="1:37" x14ac:dyDescent="0.25">
      <c r="A33" s="46">
        <f t="shared" si="7"/>
        <v>17</v>
      </c>
      <c r="B33" s="54">
        <f t="shared" si="0"/>
        <v>0</v>
      </c>
      <c r="C33" s="47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D33" s="33" t="str">
        <f>IF(C33=0,"-",IF(Lease!$H$4="Yearly",EDATE(D32,12),IF(Lease!$H$4="Quarterly",EDATE(D32,3),EDATE(D32,1))))</f>
        <v>-</v>
      </c>
      <c r="E33" s="14">
        <f>IF(C33=0,0,1/((1+IF(Lease!$H$4="Yearly",Lease!$D$4,IF(Lease!$H$4="Quarterly",Lease!$D$4/4,Lease!$D$4/12)))^IF($E$17=1,A32,A33)))</f>
        <v>0</v>
      </c>
      <c r="F33" s="48">
        <f t="shared" si="1"/>
        <v>0</v>
      </c>
      <c r="G33" s="49"/>
      <c r="H33" s="13">
        <f t="shared" si="8"/>
        <v>17</v>
      </c>
      <c r="I33" s="33" t="str">
        <f t="shared" si="2"/>
        <v>-</v>
      </c>
      <c r="J33" s="38">
        <f>IF(H33&gt;Lease!$E$4,0,M32)</f>
        <v>0</v>
      </c>
      <c r="K33" s="38">
        <f>IF(IF(Lease!$H$4="Yearly",J33*Lease!$D$4,IF(Lease!$H$4="Quarterly",J33*(Lease!$D$4/4),J33*Lease!$D$4/12))&gt;0,IF(Lease!$H$4="Yearly",J33*Lease!$D$4,IF(Lease!$H$4="Quarterly",J33*(Lease!$D$4/4),J33*Lease!$D$4/12)),-L33-J33)</f>
        <v>0</v>
      </c>
      <c r="L33" s="38">
        <f t="shared" si="3"/>
        <v>0</v>
      </c>
      <c r="M33" s="38">
        <f t="shared" si="4"/>
        <v>0</v>
      </c>
      <c r="N33" s="50"/>
      <c r="O33" s="79">
        <v>17</v>
      </c>
      <c r="P33" s="80">
        <f t="shared" si="9"/>
        <v>48276</v>
      </c>
      <c r="Q33" s="82">
        <f t="shared" si="11"/>
        <v>0</v>
      </c>
      <c r="R33" s="82">
        <f>IF(S32&lt;1,0,-Lease!$K$4/Lease!$L$4)</f>
        <v>0</v>
      </c>
      <c r="S33" s="82">
        <f t="shared" si="5"/>
        <v>0</v>
      </c>
      <c r="AE33" s="5"/>
      <c r="AF33" s="6"/>
      <c r="AI33" s="5" t="s">
        <v>45</v>
      </c>
    </row>
    <row r="34" spans="1:37" x14ac:dyDescent="0.25">
      <c r="A34" s="46">
        <f t="shared" si="7"/>
        <v>18</v>
      </c>
      <c r="B34" s="54">
        <f t="shared" si="0"/>
        <v>0</v>
      </c>
      <c r="C34" s="47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D34" s="33" t="str">
        <f>IF(C34=0,"-",IF(Lease!$H$4="Yearly",EDATE(D33,12),IF(Lease!$H$4="Quarterly",EDATE(D33,3),EDATE(D33,1))))</f>
        <v>-</v>
      </c>
      <c r="E34" s="14">
        <f>IF(C34=0,0,1/((1+IF(Lease!$H$4="Yearly",Lease!$D$4,IF(Lease!$H$4="Quarterly",Lease!$D$4/4,Lease!$D$4/12)))^IF($E$17=1,A33,A34)))</f>
        <v>0</v>
      </c>
      <c r="F34" s="48">
        <f t="shared" si="1"/>
        <v>0</v>
      </c>
      <c r="G34" s="49"/>
      <c r="H34" s="13">
        <f t="shared" si="8"/>
        <v>18</v>
      </c>
      <c r="I34" s="33" t="str">
        <f t="shared" si="2"/>
        <v>-</v>
      </c>
      <c r="J34" s="38">
        <f>IF(H34&gt;Lease!$E$4,0,M33)</f>
        <v>0</v>
      </c>
      <c r="K34" s="38">
        <f>IF(IF(Lease!$H$4="Yearly",J34*Lease!$D$4,IF(Lease!$H$4="Quarterly",J34*(Lease!$D$4/4),J34*Lease!$D$4/12))&gt;0,IF(Lease!$H$4="Yearly",J34*Lease!$D$4,IF(Lease!$H$4="Quarterly",J34*(Lease!$D$4/4),J34*Lease!$D$4/12)),-L34-J34)</f>
        <v>0</v>
      </c>
      <c r="L34" s="38">
        <f t="shared" si="3"/>
        <v>0</v>
      </c>
      <c r="M34" s="38">
        <f t="shared" si="4"/>
        <v>0</v>
      </c>
      <c r="N34" s="50"/>
      <c r="O34" s="79">
        <v>18</v>
      </c>
      <c r="P34" s="80">
        <f t="shared" si="9"/>
        <v>48641</v>
      </c>
      <c r="Q34" s="82">
        <f t="shared" si="11"/>
        <v>0</v>
      </c>
      <c r="R34" s="82">
        <f>IF(S33&lt;1,0,-Lease!$K$4/Lease!$L$4)</f>
        <v>0</v>
      </c>
      <c r="S34" s="82">
        <f t="shared" si="5"/>
        <v>0</v>
      </c>
      <c r="AE34" s="5"/>
      <c r="AF34" s="6"/>
    </row>
    <row r="35" spans="1:37" x14ac:dyDescent="0.25">
      <c r="A35" s="46">
        <f t="shared" si="7"/>
        <v>19</v>
      </c>
      <c r="B35" s="54">
        <f t="shared" si="0"/>
        <v>0</v>
      </c>
      <c r="C35" s="47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D35" s="33" t="str">
        <f>IF(C35=0,"-",IF(Lease!$H$4="Yearly",EDATE(D34,12),IF(Lease!$H$4="Quarterly",EDATE(D34,3),EDATE(D34,1))))</f>
        <v>-</v>
      </c>
      <c r="E35" s="14">
        <f>IF(C35=0,0,1/((1+IF(Lease!$H$4="Yearly",Lease!$D$4,IF(Lease!$H$4="Quarterly",Lease!$D$4/4,Lease!$D$4/12)))^IF($E$17=1,A34,A35)))</f>
        <v>0</v>
      </c>
      <c r="F35" s="48">
        <f t="shared" si="1"/>
        <v>0</v>
      </c>
      <c r="G35" s="49"/>
      <c r="H35" s="13">
        <f t="shared" si="8"/>
        <v>19</v>
      </c>
      <c r="I35" s="33" t="str">
        <f t="shared" si="2"/>
        <v>-</v>
      </c>
      <c r="J35" s="38">
        <f>IF(H35&gt;Lease!$E$4,0,M34)</f>
        <v>0</v>
      </c>
      <c r="K35" s="38">
        <f>IF(IF(Lease!$H$4="Yearly",J35*Lease!$D$4,IF(Lease!$H$4="Quarterly",J35*(Lease!$D$4/4),J35*Lease!$D$4/12))&gt;0,IF(Lease!$H$4="Yearly",J35*Lease!$D$4,IF(Lease!$H$4="Quarterly",J35*(Lease!$D$4/4),J35*Lease!$D$4/12)),-L35-J35)</f>
        <v>0</v>
      </c>
      <c r="L35" s="38">
        <f t="shared" si="3"/>
        <v>0</v>
      </c>
      <c r="M35" s="38">
        <f t="shared" si="4"/>
        <v>0</v>
      </c>
      <c r="N35" s="50"/>
      <c r="O35" s="79">
        <v>19</v>
      </c>
      <c r="P35" s="80">
        <f t="shared" si="9"/>
        <v>49006</v>
      </c>
      <c r="Q35" s="82">
        <f t="shared" si="11"/>
        <v>0</v>
      </c>
      <c r="R35" s="82">
        <f>IF(S34&lt;1,0,-Lease!$K$4/Lease!$L$4)</f>
        <v>0</v>
      </c>
      <c r="S35" s="82">
        <f t="shared" si="5"/>
        <v>0</v>
      </c>
      <c r="AE35" s="5"/>
      <c r="AF35" s="6">
        <v>1000000</v>
      </c>
      <c r="AG35" s="32">
        <v>0.1</v>
      </c>
      <c r="AJ35" s="52">
        <f>AF35*AG35</f>
        <v>100000</v>
      </c>
      <c r="AK35" s="52">
        <f>AF35-AJ35</f>
        <v>900000</v>
      </c>
    </row>
    <row r="36" spans="1:37" x14ac:dyDescent="0.25">
      <c r="A36" s="46">
        <f t="shared" si="7"/>
        <v>20</v>
      </c>
      <c r="B36" s="54">
        <f t="shared" si="0"/>
        <v>0</v>
      </c>
      <c r="C36" s="47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D36" s="33" t="str">
        <f>IF(C36=0,"-",IF(Lease!$H$4="Yearly",EDATE(D35,12),IF(Lease!$H$4="Quarterly",EDATE(D35,3),EDATE(D35,1))))</f>
        <v>-</v>
      </c>
      <c r="E36" s="14">
        <f>IF(C36=0,0,1/((1+IF(Lease!$H$4="Yearly",Lease!$D$4,IF(Lease!$H$4="Quarterly",Lease!$D$4/4,Lease!$D$4/12)))^IF($E$17=1,A35,A36)))</f>
        <v>0</v>
      </c>
      <c r="F36" s="48">
        <f t="shared" si="1"/>
        <v>0</v>
      </c>
      <c r="G36" s="49"/>
      <c r="H36" s="13">
        <f t="shared" si="8"/>
        <v>20</v>
      </c>
      <c r="I36" s="33" t="str">
        <f t="shared" si="2"/>
        <v>-</v>
      </c>
      <c r="J36" s="38">
        <f>IF(H36&gt;Lease!$E$4,0,M35)</f>
        <v>0</v>
      </c>
      <c r="K36" s="38">
        <f>IF(IF(Lease!$H$4="Yearly",J36*Lease!$D$4,IF(Lease!$H$4="Quarterly",J36*(Lease!$D$4/4),J36*Lease!$D$4/12))&gt;0,IF(Lease!$H$4="Yearly",J36*Lease!$D$4,IF(Lease!$H$4="Quarterly",J36*(Lease!$D$4/4),J36*Lease!$D$4/12)),-L36-J36)</f>
        <v>0</v>
      </c>
      <c r="L36" s="38">
        <f t="shared" si="3"/>
        <v>0</v>
      </c>
      <c r="M36" s="38">
        <f t="shared" si="4"/>
        <v>0</v>
      </c>
      <c r="N36" s="50"/>
      <c r="O36" s="79">
        <v>20</v>
      </c>
      <c r="P36" s="80">
        <f t="shared" si="9"/>
        <v>49371</v>
      </c>
      <c r="Q36" s="82">
        <f t="shared" si="11"/>
        <v>0</v>
      </c>
      <c r="R36" s="82">
        <f>IF(S35&lt;1,0,-Lease!$K$4/Lease!$L$4)</f>
        <v>0</v>
      </c>
      <c r="S36" s="82">
        <f t="shared" si="5"/>
        <v>0</v>
      </c>
      <c r="AE36" s="5"/>
      <c r="AF36" s="6">
        <f>AK35</f>
        <v>900000</v>
      </c>
      <c r="AG36" s="32">
        <v>0.1</v>
      </c>
      <c r="AJ36" s="52">
        <f>AF36*AG36</f>
        <v>90000</v>
      </c>
      <c r="AK36" s="52">
        <f>AF36-AJ36</f>
        <v>810000</v>
      </c>
    </row>
    <row r="37" spans="1:37" x14ac:dyDescent="0.25">
      <c r="A37" s="46">
        <f t="shared" si="7"/>
        <v>21</v>
      </c>
      <c r="B37" s="54">
        <f t="shared" si="0"/>
        <v>0</v>
      </c>
      <c r="C37" s="47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3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48">
        <f t="shared" si="1"/>
        <v>0</v>
      </c>
      <c r="G37" s="49"/>
      <c r="H37" s="13">
        <f t="shared" si="8"/>
        <v>21</v>
      </c>
      <c r="I37" s="33" t="str">
        <f t="shared" si="2"/>
        <v>-</v>
      </c>
      <c r="J37" s="38">
        <f>IF(H37&gt;Lease!$E$4,0,M36)</f>
        <v>0</v>
      </c>
      <c r="K37" s="38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38">
        <f t="shared" si="3"/>
        <v>0</v>
      </c>
      <c r="M37" s="38">
        <f t="shared" si="4"/>
        <v>0</v>
      </c>
      <c r="N37" s="50"/>
      <c r="O37" s="79">
        <v>21</v>
      </c>
      <c r="P37" s="80">
        <f t="shared" si="9"/>
        <v>49737</v>
      </c>
      <c r="Q37" s="82">
        <f t="shared" si="11"/>
        <v>0</v>
      </c>
      <c r="R37" s="82">
        <f>IF(S36&lt;1,0,-Lease!$K$4/Lease!$L$4)</f>
        <v>0</v>
      </c>
      <c r="S37" s="82">
        <f t="shared" si="5"/>
        <v>0</v>
      </c>
      <c r="AE37" s="5"/>
      <c r="AF37" s="6">
        <f t="shared" ref="AF37:AF47" si="12">AK36</f>
        <v>810000</v>
      </c>
      <c r="AG37" s="32">
        <v>0.1</v>
      </c>
      <c r="AJ37" s="52">
        <f t="shared" ref="AJ37:AJ47" si="13">AF37*AG37</f>
        <v>81000</v>
      </c>
      <c r="AK37" s="52">
        <f t="shared" ref="AK37:AK47" si="14">AF37-AJ37</f>
        <v>729000</v>
      </c>
    </row>
    <row r="38" spans="1:37" x14ac:dyDescent="0.25">
      <c r="A38" s="46">
        <f t="shared" si="7"/>
        <v>22</v>
      </c>
      <c r="B38" s="54">
        <f t="shared" si="0"/>
        <v>0</v>
      </c>
      <c r="C38" s="47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3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48">
        <f t="shared" si="1"/>
        <v>0</v>
      </c>
      <c r="G38" s="49"/>
      <c r="H38" s="13">
        <f t="shared" si="8"/>
        <v>22</v>
      </c>
      <c r="I38" s="33" t="str">
        <f t="shared" si="2"/>
        <v>-</v>
      </c>
      <c r="J38" s="38">
        <f>IF(H38&gt;Lease!$E$4,0,M37)</f>
        <v>0</v>
      </c>
      <c r="K38" s="38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38">
        <f t="shared" si="3"/>
        <v>0</v>
      </c>
      <c r="M38" s="38">
        <f t="shared" si="4"/>
        <v>0</v>
      </c>
      <c r="N38" s="50"/>
      <c r="O38" s="79">
        <v>22</v>
      </c>
      <c r="P38" s="80">
        <f t="shared" si="9"/>
        <v>50102</v>
      </c>
      <c r="Q38" s="82">
        <f t="shared" si="11"/>
        <v>0</v>
      </c>
      <c r="R38" s="82">
        <f>IF(S37&lt;1,0,-Lease!$K$4/Lease!$L$4)</f>
        <v>0</v>
      </c>
      <c r="S38" s="82">
        <f t="shared" si="5"/>
        <v>0</v>
      </c>
      <c r="AE38" s="5"/>
      <c r="AF38" s="6">
        <f t="shared" si="12"/>
        <v>729000</v>
      </c>
      <c r="AG38" s="32">
        <v>0.1</v>
      </c>
      <c r="AJ38" s="52">
        <f t="shared" si="13"/>
        <v>72900</v>
      </c>
      <c r="AK38" s="52">
        <f t="shared" si="14"/>
        <v>656100</v>
      </c>
    </row>
    <row r="39" spans="1:37" x14ac:dyDescent="0.25">
      <c r="A39" s="46">
        <f t="shared" si="7"/>
        <v>23</v>
      </c>
      <c r="B39" s="54">
        <f t="shared" si="0"/>
        <v>0</v>
      </c>
      <c r="C39" s="47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3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48">
        <f t="shared" si="1"/>
        <v>0</v>
      </c>
      <c r="G39" s="49"/>
      <c r="H39" s="13">
        <f t="shared" si="8"/>
        <v>23</v>
      </c>
      <c r="I39" s="33" t="str">
        <f t="shared" si="2"/>
        <v>-</v>
      </c>
      <c r="J39" s="38">
        <f>IF(H39&gt;Lease!$E$4,0,M38)</f>
        <v>0</v>
      </c>
      <c r="K39" s="38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38">
        <f t="shared" si="3"/>
        <v>0</v>
      </c>
      <c r="M39" s="38">
        <f t="shared" si="4"/>
        <v>0</v>
      </c>
      <c r="N39" s="50"/>
      <c r="O39" s="79">
        <v>23</v>
      </c>
      <c r="P39" s="80">
        <f t="shared" si="9"/>
        <v>50467</v>
      </c>
      <c r="Q39" s="82">
        <f t="shared" si="11"/>
        <v>0</v>
      </c>
      <c r="R39" s="82">
        <f>IF(S38&lt;1,0,-Lease!$K$4/Lease!$L$4)</f>
        <v>0</v>
      </c>
      <c r="S39" s="82">
        <f t="shared" si="5"/>
        <v>0</v>
      </c>
      <c r="AE39" s="5"/>
      <c r="AF39" s="6">
        <f t="shared" si="12"/>
        <v>656100</v>
      </c>
      <c r="AG39" s="32">
        <v>0.1</v>
      </c>
      <c r="AJ39" s="52">
        <f t="shared" si="13"/>
        <v>65610</v>
      </c>
      <c r="AK39" s="52">
        <f t="shared" si="14"/>
        <v>590490</v>
      </c>
    </row>
    <row r="40" spans="1:37" x14ac:dyDescent="0.25">
      <c r="A40" s="46">
        <f t="shared" si="7"/>
        <v>24</v>
      </c>
      <c r="B40" s="54">
        <f t="shared" si="0"/>
        <v>0</v>
      </c>
      <c r="C40" s="47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3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48">
        <f t="shared" si="1"/>
        <v>0</v>
      </c>
      <c r="G40" s="49"/>
      <c r="H40" s="13">
        <f t="shared" si="8"/>
        <v>24</v>
      </c>
      <c r="I40" s="33" t="str">
        <f t="shared" si="2"/>
        <v>-</v>
      </c>
      <c r="J40" s="38">
        <f>IF(H40&gt;Lease!$E$4,0,M39)</f>
        <v>0</v>
      </c>
      <c r="K40" s="38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38">
        <f t="shared" si="3"/>
        <v>0</v>
      </c>
      <c r="M40" s="38">
        <f t="shared" si="4"/>
        <v>0</v>
      </c>
      <c r="N40" s="50"/>
      <c r="O40" s="79">
        <v>24</v>
      </c>
      <c r="P40" s="80">
        <f t="shared" si="9"/>
        <v>50832</v>
      </c>
      <c r="Q40" s="82">
        <f t="shared" si="11"/>
        <v>0</v>
      </c>
      <c r="R40" s="82">
        <f>IF(S39&lt;1,0,-Lease!$K$4/Lease!$L$4)</f>
        <v>0</v>
      </c>
      <c r="S40" s="82">
        <f t="shared" si="5"/>
        <v>0</v>
      </c>
      <c r="AE40" s="5"/>
      <c r="AF40" s="6">
        <f t="shared" si="12"/>
        <v>590490</v>
      </c>
      <c r="AG40" s="32">
        <v>0.1</v>
      </c>
      <c r="AJ40" s="52">
        <f t="shared" si="13"/>
        <v>59049</v>
      </c>
      <c r="AK40" s="52">
        <f t="shared" si="14"/>
        <v>531441</v>
      </c>
    </row>
    <row r="41" spans="1:37" x14ac:dyDescent="0.25">
      <c r="A41" s="46">
        <f t="shared" si="7"/>
        <v>25</v>
      </c>
      <c r="B41" s="54">
        <f t="shared" si="0"/>
        <v>0</v>
      </c>
      <c r="C41" s="47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3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48">
        <f t="shared" si="1"/>
        <v>0</v>
      </c>
      <c r="G41" s="49"/>
      <c r="H41" s="13">
        <f t="shared" si="8"/>
        <v>25</v>
      </c>
      <c r="I41" s="33" t="str">
        <f t="shared" si="2"/>
        <v>-</v>
      </c>
      <c r="J41" s="38">
        <f>IF(H41&gt;Lease!$E$4,0,M40)</f>
        <v>0</v>
      </c>
      <c r="K41" s="38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38">
        <f t="shared" si="3"/>
        <v>0</v>
      </c>
      <c r="M41" s="38">
        <f t="shared" si="4"/>
        <v>0</v>
      </c>
      <c r="N41" s="50"/>
      <c r="O41" s="79">
        <v>25</v>
      </c>
      <c r="P41" s="80">
        <f t="shared" si="9"/>
        <v>51198</v>
      </c>
      <c r="Q41" s="82">
        <f t="shared" si="11"/>
        <v>0</v>
      </c>
      <c r="R41" s="82">
        <f>IF(S40&lt;1,0,-Lease!$K$4/Lease!$L$4)</f>
        <v>0</v>
      </c>
      <c r="S41" s="82">
        <f t="shared" si="5"/>
        <v>0</v>
      </c>
      <c r="AE41" s="5"/>
      <c r="AF41" s="6">
        <f t="shared" si="12"/>
        <v>531441</v>
      </c>
      <c r="AG41" s="32">
        <v>0.1</v>
      </c>
      <c r="AJ41" s="52">
        <f t="shared" si="13"/>
        <v>53144.100000000006</v>
      </c>
      <c r="AK41" s="52">
        <f t="shared" si="14"/>
        <v>478296.9</v>
      </c>
    </row>
    <row r="42" spans="1:37" x14ac:dyDescent="0.25">
      <c r="A42" s="46">
        <f t="shared" si="7"/>
        <v>26</v>
      </c>
      <c r="B42" s="54">
        <f t="shared" si="0"/>
        <v>0</v>
      </c>
      <c r="C42" s="47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3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48">
        <f t="shared" si="1"/>
        <v>0</v>
      </c>
      <c r="G42" s="49"/>
      <c r="H42" s="13">
        <f t="shared" si="8"/>
        <v>26</v>
      </c>
      <c r="I42" s="33" t="str">
        <f t="shared" si="2"/>
        <v>-</v>
      </c>
      <c r="J42" s="38">
        <f>IF(H42&gt;Lease!$E$4,0,M41)</f>
        <v>0</v>
      </c>
      <c r="K42" s="38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38">
        <f t="shared" si="3"/>
        <v>0</v>
      </c>
      <c r="M42" s="38">
        <f t="shared" si="4"/>
        <v>0</v>
      </c>
      <c r="N42" s="50"/>
      <c r="O42" s="79">
        <v>26</v>
      </c>
      <c r="P42" s="80">
        <f t="shared" si="9"/>
        <v>51563</v>
      </c>
      <c r="Q42" s="82">
        <f t="shared" si="11"/>
        <v>0</v>
      </c>
      <c r="R42" s="82">
        <f>IF(S41&lt;1,0,-Lease!$K$4/Lease!$L$4)</f>
        <v>0</v>
      </c>
      <c r="S42" s="82">
        <f t="shared" si="5"/>
        <v>0</v>
      </c>
      <c r="AE42" s="5"/>
      <c r="AF42" s="6">
        <f t="shared" si="12"/>
        <v>478296.9</v>
      </c>
      <c r="AG42" s="32">
        <v>0.1</v>
      </c>
      <c r="AJ42" s="52">
        <f t="shared" si="13"/>
        <v>47829.69</v>
      </c>
      <c r="AK42" s="52">
        <f t="shared" si="14"/>
        <v>430467.21</v>
      </c>
    </row>
    <row r="43" spans="1:37" x14ac:dyDescent="0.25">
      <c r="A43" s="46">
        <f t="shared" si="7"/>
        <v>27</v>
      </c>
      <c r="B43" s="54">
        <f t="shared" si="0"/>
        <v>0</v>
      </c>
      <c r="C43" s="47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3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48">
        <f t="shared" si="1"/>
        <v>0</v>
      </c>
      <c r="G43" s="49"/>
      <c r="H43" s="13">
        <f t="shared" si="8"/>
        <v>27</v>
      </c>
      <c r="I43" s="33" t="str">
        <f t="shared" si="2"/>
        <v>-</v>
      </c>
      <c r="J43" s="38">
        <f>IF(H43&gt;Lease!$E$4,0,M42)</f>
        <v>0</v>
      </c>
      <c r="K43" s="38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38">
        <f t="shared" si="3"/>
        <v>0</v>
      </c>
      <c r="M43" s="38">
        <f t="shared" si="4"/>
        <v>0</v>
      </c>
      <c r="N43" s="50"/>
      <c r="O43" s="79">
        <v>27</v>
      </c>
      <c r="P43" s="80">
        <f t="shared" si="9"/>
        <v>51928</v>
      </c>
      <c r="Q43" s="82">
        <f t="shared" si="11"/>
        <v>0</v>
      </c>
      <c r="R43" s="82">
        <f>IF(S42&lt;1,0,-Lease!$K$4/Lease!$L$4)</f>
        <v>0</v>
      </c>
      <c r="S43" s="82">
        <f t="shared" si="5"/>
        <v>0</v>
      </c>
      <c r="AE43" s="5"/>
      <c r="AF43" s="6">
        <f t="shared" si="12"/>
        <v>430467.21</v>
      </c>
      <c r="AG43" s="32">
        <v>0.1</v>
      </c>
      <c r="AJ43" s="52">
        <f t="shared" si="13"/>
        <v>43046.721000000005</v>
      </c>
      <c r="AK43" s="52">
        <f t="shared" si="14"/>
        <v>387420.489</v>
      </c>
    </row>
    <row r="44" spans="1:37" x14ac:dyDescent="0.25">
      <c r="A44" s="46">
        <f t="shared" si="7"/>
        <v>28</v>
      </c>
      <c r="B44" s="54">
        <f t="shared" si="0"/>
        <v>0</v>
      </c>
      <c r="C44" s="47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3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48">
        <f t="shared" si="1"/>
        <v>0</v>
      </c>
      <c r="G44" s="49"/>
      <c r="H44" s="13">
        <f t="shared" si="8"/>
        <v>28</v>
      </c>
      <c r="I44" s="33" t="str">
        <f t="shared" si="2"/>
        <v>-</v>
      </c>
      <c r="J44" s="38">
        <f>IF(H44&gt;Lease!$E$4,0,M43)</f>
        <v>0</v>
      </c>
      <c r="K44" s="38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38">
        <f t="shared" si="3"/>
        <v>0</v>
      </c>
      <c r="M44" s="38">
        <f t="shared" si="4"/>
        <v>0</v>
      </c>
      <c r="N44" s="50"/>
      <c r="O44" s="79">
        <v>28</v>
      </c>
      <c r="P44" s="80">
        <f t="shared" si="9"/>
        <v>52293</v>
      </c>
      <c r="Q44" s="82">
        <f t="shared" si="11"/>
        <v>0</v>
      </c>
      <c r="R44" s="82">
        <f>IF(S43&lt;1,0,-Lease!$K$4/Lease!$L$4)</f>
        <v>0</v>
      </c>
      <c r="S44" s="82">
        <f t="shared" si="5"/>
        <v>0</v>
      </c>
      <c r="AE44" s="5"/>
      <c r="AF44" s="6">
        <f t="shared" si="12"/>
        <v>387420.489</v>
      </c>
      <c r="AG44" s="32">
        <v>0.1</v>
      </c>
      <c r="AJ44" s="52">
        <f t="shared" si="13"/>
        <v>38742.048900000002</v>
      </c>
      <c r="AK44" s="52">
        <f t="shared" si="14"/>
        <v>348678.44010000001</v>
      </c>
    </row>
    <row r="45" spans="1:37" x14ac:dyDescent="0.25">
      <c r="A45" s="46">
        <f t="shared" si="7"/>
        <v>29</v>
      </c>
      <c r="B45" s="54">
        <f t="shared" si="0"/>
        <v>0</v>
      </c>
      <c r="C45" s="47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3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48">
        <f t="shared" si="1"/>
        <v>0</v>
      </c>
      <c r="G45" s="49"/>
      <c r="H45" s="13">
        <f t="shared" si="8"/>
        <v>29</v>
      </c>
      <c r="I45" s="33" t="str">
        <f t="shared" si="2"/>
        <v>-</v>
      </c>
      <c r="J45" s="38">
        <f>IF(H45&gt;Lease!$E$4,0,M44)</f>
        <v>0</v>
      </c>
      <c r="K45" s="38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38">
        <f t="shared" si="3"/>
        <v>0</v>
      </c>
      <c r="M45" s="38">
        <f t="shared" si="4"/>
        <v>0</v>
      </c>
      <c r="N45" s="50"/>
      <c r="O45" s="79">
        <v>29</v>
      </c>
      <c r="P45" s="80">
        <f t="shared" si="9"/>
        <v>52659</v>
      </c>
      <c r="Q45" s="82">
        <f t="shared" si="11"/>
        <v>0</v>
      </c>
      <c r="R45" s="82">
        <f>IF(S44&lt;1,0,-Lease!$K$4/Lease!$L$4)</f>
        <v>0</v>
      </c>
      <c r="S45" s="82">
        <f t="shared" si="5"/>
        <v>0</v>
      </c>
      <c r="AE45" s="5"/>
      <c r="AF45" s="6">
        <f t="shared" si="12"/>
        <v>348678.44010000001</v>
      </c>
      <c r="AG45" s="32">
        <v>0.1</v>
      </c>
      <c r="AJ45" s="52">
        <f t="shared" si="13"/>
        <v>34867.844010000001</v>
      </c>
      <c r="AK45" s="52">
        <f t="shared" si="14"/>
        <v>313810.59609000001</v>
      </c>
    </row>
    <row r="46" spans="1:37" x14ac:dyDescent="0.25">
      <c r="A46" s="46">
        <f t="shared" si="7"/>
        <v>30</v>
      </c>
      <c r="B46" s="54">
        <f t="shared" si="0"/>
        <v>0</v>
      </c>
      <c r="C46" s="47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3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48">
        <f t="shared" si="1"/>
        <v>0</v>
      </c>
      <c r="G46" s="49"/>
      <c r="H46" s="13">
        <f t="shared" si="8"/>
        <v>30</v>
      </c>
      <c r="I46" s="33" t="str">
        <f t="shared" si="2"/>
        <v>-</v>
      </c>
      <c r="J46" s="38">
        <f>IF(H46&gt;Lease!$E$4,0,M45)</f>
        <v>0</v>
      </c>
      <c r="K46" s="38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38">
        <f t="shared" si="3"/>
        <v>0</v>
      </c>
      <c r="M46" s="38">
        <f t="shared" si="4"/>
        <v>0</v>
      </c>
      <c r="N46" s="50"/>
      <c r="O46" s="79">
        <v>30</v>
      </c>
      <c r="P46" s="80">
        <f t="shared" si="9"/>
        <v>53024</v>
      </c>
      <c r="Q46" s="82">
        <f t="shared" si="11"/>
        <v>0</v>
      </c>
      <c r="R46" s="82">
        <f>IF(S45&lt;1,0,-Lease!$K$4/Lease!$L$4)</f>
        <v>0</v>
      </c>
      <c r="S46" s="82">
        <f t="shared" si="5"/>
        <v>0</v>
      </c>
      <c r="AE46" s="5"/>
      <c r="AF46" s="6">
        <f t="shared" si="12"/>
        <v>313810.59609000001</v>
      </c>
      <c r="AG46" s="32">
        <v>0.1</v>
      </c>
      <c r="AJ46" s="52">
        <f t="shared" si="13"/>
        <v>31381.059609000004</v>
      </c>
      <c r="AK46" s="52">
        <f t="shared" si="14"/>
        <v>282429.53648100002</v>
      </c>
    </row>
    <row r="47" spans="1:37" x14ac:dyDescent="0.25">
      <c r="A47" s="46">
        <f t="shared" si="7"/>
        <v>31</v>
      </c>
      <c r="B47" s="54">
        <f t="shared" si="0"/>
        <v>0</v>
      </c>
      <c r="C47" s="47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3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48">
        <f t="shared" si="1"/>
        <v>0</v>
      </c>
      <c r="G47" s="49"/>
      <c r="H47" s="13">
        <f t="shared" si="8"/>
        <v>31</v>
      </c>
      <c r="I47" s="33" t="str">
        <f t="shared" si="2"/>
        <v>-</v>
      </c>
      <c r="J47" s="38">
        <f>IF(H47&gt;Lease!$E$4,0,M46)</f>
        <v>0</v>
      </c>
      <c r="K47" s="38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38">
        <f t="shared" si="3"/>
        <v>0</v>
      </c>
      <c r="M47" s="38">
        <f t="shared" si="4"/>
        <v>0</v>
      </c>
      <c r="N47" s="50"/>
      <c r="O47" s="79">
        <v>31</v>
      </c>
      <c r="P47" s="80">
        <f t="shared" si="9"/>
        <v>53389</v>
      </c>
      <c r="Q47" s="82">
        <f t="shared" si="11"/>
        <v>0</v>
      </c>
      <c r="R47" s="82">
        <f>IF(S46&lt;1,0,-Lease!$K$4/Lease!$L$4)</f>
        <v>0</v>
      </c>
      <c r="S47" s="82">
        <f t="shared" si="5"/>
        <v>0</v>
      </c>
      <c r="AE47" s="5"/>
      <c r="AF47" s="6">
        <f t="shared" si="12"/>
        <v>282429.53648100002</v>
      </c>
      <c r="AG47" s="32">
        <v>0.1</v>
      </c>
      <c r="AJ47" s="52">
        <f t="shared" si="13"/>
        <v>28242.953648100003</v>
      </c>
      <c r="AK47" s="52">
        <f t="shared" si="14"/>
        <v>254186.58283290002</v>
      </c>
    </row>
    <row r="48" spans="1:37" x14ac:dyDescent="0.25">
      <c r="A48" s="46">
        <f t="shared" si="7"/>
        <v>32</v>
      </c>
      <c r="B48" s="54">
        <f t="shared" si="0"/>
        <v>0</v>
      </c>
      <c r="C48" s="47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3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48">
        <f t="shared" si="1"/>
        <v>0</v>
      </c>
      <c r="G48" s="49"/>
      <c r="H48" s="13">
        <f t="shared" si="8"/>
        <v>32</v>
      </c>
      <c r="I48" s="33" t="str">
        <f t="shared" si="2"/>
        <v>-</v>
      </c>
      <c r="J48" s="38">
        <f>IF(H48&gt;Lease!$E$4,0,M47)</f>
        <v>0</v>
      </c>
      <c r="K48" s="38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38">
        <f t="shared" si="3"/>
        <v>0</v>
      </c>
      <c r="M48" s="38">
        <f t="shared" si="4"/>
        <v>0</v>
      </c>
      <c r="N48" s="50"/>
      <c r="O48" s="79">
        <v>32</v>
      </c>
      <c r="P48" s="80">
        <f t="shared" si="9"/>
        <v>53754</v>
      </c>
      <c r="Q48" s="82">
        <f t="shared" si="11"/>
        <v>0</v>
      </c>
      <c r="R48" s="82">
        <f>IF(S47&lt;1,0,-Lease!$K$4/Lease!$L$4)</f>
        <v>0</v>
      </c>
      <c r="S48" s="82">
        <f t="shared" si="5"/>
        <v>0</v>
      </c>
      <c r="AE48" s="5"/>
      <c r="AF48" s="6"/>
    </row>
    <row r="49" spans="1:32" x14ac:dyDescent="0.25">
      <c r="A49" s="46">
        <f t="shared" si="7"/>
        <v>33</v>
      </c>
      <c r="B49" s="54">
        <f t="shared" si="0"/>
        <v>0</v>
      </c>
      <c r="C49" s="47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3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48">
        <f t="shared" si="1"/>
        <v>0</v>
      </c>
      <c r="G49" s="49"/>
      <c r="H49" s="13">
        <f t="shared" si="8"/>
        <v>33</v>
      </c>
      <c r="I49" s="33" t="str">
        <f t="shared" si="2"/>
        <v>-</v>
      </c>
      <c r="J49" s="38">
        <f>IF(H49&gt;Lease!$E$4,0,M48)</f>
        <v>0</v>
      </c>
      <c r="K49" s="38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38">
        <f t="shared" si="3"/>
        <v>0</v>
      </c>
      <c r="M49" s="38">
        <f t="shared" si="4"/>
        <v>0</v>
      </c>
      <c r="N49" s="50"/>
      <c r="O49" s="79">
        <v>33</v>
      </c>
      <c r="P49" s="80">
        <f t="shared" si="9"/>
        <v>54120</v>
      </c>
      <c r="Q49" s="82">
        <f t="shared" si="11"/>
        <v>0</v>
      </c>
      <c r="R49" s="82">
        <f>IF(S48&lt;1,0,-Lease!$K$4/Lease!$L$4)</f>
        <v>0</v>
      </c>
      <c r="S49" s="82">
        <f t="shared" si="5"/>
        <v>0</v>
      </c>
      <c r="AE49" s="5"/>
      <c r="AF49" s="6"/>
    </row>
    <row r="50" spans="1:32" x14ac:dyDescent="0.25">
      <c r="A50" s="46">
        <f t="shared" si="7"/>
        <v>34</v>
      </c>
      <c r="B50" s="54">
        <f t="shared" si="0"/>
        <v>0</v>
      </c>
      <c r="C50" s="47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3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48">
        <f t="shared" si="1"/>
        <v>0</v>
      </c>
      <c r="G50" s="49"/>
      <c r="H50" s="13">
        <f t="shared" si="8"/>
        <v>34</v>
      </c>
      <c r="I50" s="33" t="str">
        <f t="shared" si="2"/>
        <v>-</v>
      </c>
      <c r="J50" s="38">
        <f>IF(H50&gt;Lease!$E$4,0,M49)</f>
        <v>0</v>
      </c>
      <c r="K50" s="38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38">
        <f t="shared" si="3"/>
        <v>0</v>
      </c>
      <c r="M50" s="38">
        <f t="shared" si="4"/>
        <v>0</v>
      </c>
      <c r="N50" s="50"/>
      <c r="O50" s="79">
        <v>34</v>
      </c>
      <c r="P50" s="80">
        <f t="shared" si="9"/>
        <v>54485</v>
      </c>
      <c r="Q50" s="82">
        <f t="shared" si="11"/>
        <v>0</v>
      </c>
      <c r="R50" s="82">
        <f>IF(S49&lt;1,0,-Lease!$K$4/Lease!$L$4)</f>
        <v>0</v>
      </c>
      <c r="S50" s="82">
        <f t="shared" si="5"/>
        <v>0</v>
      </c>
      <c r="AE50" s="5"/>
      <c r="AF50" s="6"/>
    </row>
    <row r="51" spans="1:32" x14ac:dyDescent="0.25">
      <c r="A51" s="46">
        <f t="shared" si="7"/>
        <v>35</v>
      </c>
      <c r="B51" s="54">
        <f t="shared" si="0"/>
        <v>0</v>
      </c>
      <c r="C51" s="47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3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48">
        <f t="shared" si="1"/>
        <v>0</v>
      </c>
      <c r="G51" s="49"/>
      <c r="H51" s="13">
        <f t="shared" si="8"/>
        <v>35</v>
      </c>
      <c r="I51" s="33" t="str">
        <f t="shared" si="2"/>
        <v>-</v>
      </c>
      <c r="J51" s="38">
        <f>IF(H51&gt;Lease!$E$4,0,M50)</f>
        <v>0</v>
      </c>
      <c r="K51" s="38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38">
        <f t="shared" si="3"/>
        <v>0</v>
      </c>
      <c r="M51" s="38">
        <f t="shared" si="4"/>
        <v>0</v>
      </c>
      <c r="N51" s="50"/>
      <c r="O51" s="79">
        <v>35</v>
      </c>
      <c r="P51" s="80">
        <f t="shared" si="9"/>
        <v>54850</v>
      </c>
      <c r="Q51" s="82">
        <f t="shared" si="11"/>
        <v>0</v>
      </c>
      <c r="R51" s="82">
        <f>IF(S50&lt;1,0,-Lease!$K$4/Lease!$L$4)</f>
        <v>0</v>
      </c>
      <c r="S51" s="82">
        <f t="shared" si="5"/>
        <v>0</v>
      </c>
      <c r="AE51" s="5"/>
      <c r="AF51" s="6"/>
    </row>
    <row r="52" spans="1:32" x14ac:dyDescent="0.25">
      <c r="A52" s="46">
        <f t="shared" si="7"/>
        <v>36</v>
      </c>
      <c r="B52" s="54">
        <f t="shared" si="0"/>
        <v>0</v>
      </c>
      <c r="C52" s="47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3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48">
        <f t="shared" si="1"/>
        <v>0</v>
      </c>
      <c r="G52" s="49"/>
      <c r="H52" s="13">
        <f t="shared" si="8"/>
        <v>36</v>
      </c>
      <c r="I52" s="33" t="str">
        <f t="shared" si="2"/>
        <v>-</v>
      </c>
      <c r="J52" s="38">
        <f>IF(H52&gt;Lease!$E$4,0,M51)</f>
        <v>0</v>
      </c>
      <c r="K52" s="38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38">
        <f t="shared" si="3"/>
        <v>0</v>
      </c>
      <c r="M52" s="38">
        <f t="shared" si="4"/>
        <v>0</v>
      </c>
      <c r="N52" s="50"/>
      <c r="O52" s="79">
        <v>36</v>
      </c>
      <c r="P52" s="80">
        <f t="shared" si="9"/>
        <v>55215</v>
      </c>
      <c r="Q52" s="82">
        <f t="shared" si="11"/>
        <v>0</v>
      </c>
      <c r="R52" s="82">
        <f>IF(S51&lt;1,0,-Lease!$K$4/Lease!$L$4)</f>
        <v>0</v>
      </c>
      <c r="S52" s="82">
        <f t="shared" si="5"/>
        <v>0</v>
      </c>
      <c r="AE52" s="5"/>
      <c r="AF52" s="6"/>
    </row>
    <row r="53" spans="1:32" x14ac:dyDescent="0.25">
      <c r="A53" s="46">
        <f t="shared" si="7"/>
        <v>37</v>
      </c>
      <c r="B53" s="54">
        <f t="shared" si="0"/>
        <v>0</v>
      </c>
      <c r="C53" s="47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3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48">
        <f t="shared" si="1"/>
        <v>0</v>
      </c>
      <c r="G53" s="49"/>
      <c r="H53" s="13">
        <f t="shared" si="8"/>
        <v>37</v>
      </c>
      <c r="I53" s="33" t="str">
        <f t="shared" si="2"/>
        <v>-</v>
      </c>
      <c r="J53" s="38">
        <f>IF(H53&gt;Lease!$E$4,0,M52)</f>
        <v>0</v>
      </c>
      <c r="K53" s="38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38">
        <f t="shared" si="3"/>
        <v>0</v>
      </c>
      <c r="M53" s="38">
        <f t="shared" si="4"/>
        <v>0</v>
      </c>
      <c r="N53" s="50"/>
      <c r="O53" s="79">
        <v>37</v>
      </c>
      <c r="P53" s="80">
        <f t="shared" si="9"/>
        <v>55581</v>
      </c>
      <c r="Q53" s="82">
        <f t="shared" si="11"/>
        <v>0</v>
      </c>
      <c r="R53" s="82">
        <f>IF(S52&lt;1,0,-Lease!$K$4/Lease!$L$4)</f>
        <v>0</v>
      </c>
      <c r="S53" s="82">
        <f t="shared" si="5"/>
        <v>0</v>
      </c>
      <c r="AE53" s="5"/>
      <c r="AF53" s="6"/>
    </row>
    <row r="54" spans="1:32" x14ac:dyDescent="0.25">
      <c r="A54" s="46">
        <f t="shared" si="7"/>
        <v>38</v>
      </c>
      <c r="B54" s="54">
        <f t="shared" si="0"/>
        <v>0</v>
      </c>
      <c r="C54" s="47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3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48">
        <f t="shared" si="1"/>
        <v>0</v>
      </c>
      <c r="G54" s="49"/>
      <c r="H54" s="13">
        <f t="shared" si="8"/>
        <v>38</v>
      </c>
      <c r="I54" s="33" t="str">
        <f t="shared" si="2"/>
        <v>-</v>
      </c>
      <c r="J54" s="38">
        <f>IF(H54&gt;Lease!$E$4,0,M53)</f>
        <v>0</v>
      </c>
      <c r="K54" s="38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38">
        <f t="shared" si="3"/>
        <v>0</v>
      </c>
      <c r="M54" s="38">
        <f t="shared" si="4"/>
        <v>0</v>
      </c>
      <c r="N54" s="50"/>
      <c r="O54" s="79">
        <v>38</v>
      </c>
      <c r="P54" s="80">
        <f t="shared" si="9"/>
        <v>55946</v>
      </c>
      <c r="Q54" s="82">
        <f t="shared" si="11"/>
        <v>0</v>
      </c>
      <c r="R54" s="82">
        <f>IF(S53&lt;1,0,-Lease!$K$4/Lease!$L$4)</f>
        <v>0</v>
      </c>
      <c r="S54" s="82">
        <f t="shared" si="5"/>
        <v>0</v>
      </c>
      <c r="AE54" s="5"/>
      <c r="AF54" s="6"/>
    </row>
    <row r="55" spans="1:32" x14ac:dyDescent="0.25">
      <c r="A55" s="46">
        <f t="shared" si="7"/>
        <v>39</v>
      </c>
      <c r="B55" s="54">
        <f t="shared" si="0"/>
        <v>0</v>
      </c>
      <c r="C55" s="47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3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48">
        <f t="shared" si="1"/>
        <v>0</v>
      </c>
      <c r="G55" s="49"/>
      <c r="H55" s="13">
        <f t="shared" si="8"/>
        <v>39</v>
      </c>
      <c r="I55" s="33" t="str">
        <f t="shared" si="2"/>
        <v>-</v>
      </c>
      <c r="J55" s="38">
        <f>IF(H55&gt;Lease!$E$4,0,M54)</f>
        <v>0</v>
      </c>
      <c r="K55" s="38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38">
        <f t="shared" si="3"/>
        <v>0</v>
      </c>
      <c r="M55" s="38">
        <f t="shared" si="4"/>
        <v>0</v>
      </c>
      <c r="N55" s="50"/>
      <c r="O55" s="79">
        <v>39</v>
      </c>
      <c r="P55" s="80">
        <f t="shared" si="9"/>
        <v>56311</v>
      </c>
      <c r="Q55" s="82">
        <f t="shared" si="11"/>
        <v>0</v>
      </c>
      <c r="R55" s="82">
        <f>IF(S54&lt;1,0,-Lease!$K$4/Lease!$L$4)</f>
        <v>0</v>
      </c>
      <c r="S55" s="82">
        <f t="shared" si="5"/>
        <v>0</v>
      </c>
      <c r="AE55" s="5"/>
      <c r="AF55" s="6"/>
    </row>
    <row r="56" spans="1:32" x14ac:dyDescent="0.25">
      <c r="A56" s="46">
        <f t="shared" si="7"/>
        <v>40</v>
      </c>
      <c r="B56" s="54">
        <f t="shared" si="0"/>
        <v>0</v>
      </c>
      <c r="C56" s="47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3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48">
        <f t="shared" si="1"/>
        <v>0</v>
      </c>
      <c r="G56" s="49"/>
      <c r="H56" s="13">
        <f t="shared" si="8"/>
        <v>40</v>
      </c>
      <c r="I56" s="33" t="str">
        <f t="shared" si="2"/>
        <v>-</v>
      </c>
      <c r="J56" s="38">
        <f>IF(H56&gt;Lease!$E$4,0,M55)</f>
        <v>0</v>
      </c>
      <c r="K56" s="38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38">
        <f t="shared" si="3"/>
        <v>0</v>
      </c>
      <c r="M56" s="38">
        <f t="shared" si="4"/>
        <v>0</v>
      </c>
      <c r="N56" s="50"/>
      <c r="O56" s="79">
        <v>40</v>
      </c>
      <c r="P56" s="80">
        <f t="shared" si="9"/>
        <v>56676</v>
      </c>
      <c r="Q56" s="82">
        <f t="shared" si="11"/>
        <v>0</v>
      </c>
      <c r="R56" s="82">
        <f>IF(S55&lt;1,0,-Lease!$K$4/Lease!$L$4)</f>
        <v>0</v>
      </c>
      <c r="S56" s="82">
        <f t="shared" si="5"/>
        <v>0</v>
      </c>
      <c r="AE56" s="5"/>
      <c r="AF56" s="6"/>
    </row>
    <row r="57" spans="1:32" x14ac:dyDescent="0.25">
      <c r="A57" s="46">
        <f t="shared" si="7"/>
        <v>41</v>
      </c>
      <c r="B57" s="54">
        <f t="shared" si="0"/>
        <v>0</v>
      </c>
      <c r="C57" s="47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3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48">
        <f t="shared" si="1"/>
        <v>0</v>
      </c>
      <c r="G57" s="49"/>
      <c r="H57" s="13">
        <f t="shared" si="8"/>
        <v>41</v>
      </c>
      <c r="I57" s="33" t="str">
        <f t="shared" si="2"/>
        <v>-</v>
      </c>
      <c r="J57" s="38">
        <f>IF(H57&gt;Lease!$E$4,0,M56)</f>
        <v>0</v>
      </c>
      <c r="K57" s="38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38">
        <f t="shared" si="3"/>
        <v>0</v>
      </c>
      <c r="M57" s="38">
        <f t="shared" si="4"/>
        <v>0</v>
      </c>
      <c r="N57" s="50"/>
      <c r="O57" s="79">
        <v>41</v>
      </c>
      <c r="P57" s="80">
        <f t="shared" si="9"/>
        <v>57042</v>
      </c>
      <c r="Q57" s="82">
        <f t="shared" si="11"/>
        <v>0</v>
      </c>
      <c r="R57" s="82">
        <f>IF(S56&lt;1,0,-Lease!$K$4/Lease!$L$4)</f>
        <v>0</v>
      </c>
      <c r="S57" s="82">
        <f t="shared" si="5"/>
        <v>0</v>
      </c>
      <c r="AE57" s="5"/>
      <c r="AF57" s="6"/>
    </row>
    <row r="58" spans="1:32" x14ac:dyDescent="0.25">
      <c r="A58" s="46">
        <f t="shared" si="7"/>
        <v>42</v>
      </c>
      <c r="B58" s="54">
        <f t="shared" si="0"/>
        <v>0</v>
      </c>
      <c r="C58" s="47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3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48">
        <f t="shared" si="1"/>
        <v>0</v>
      </c>
      <c r="G58" s="49"/>
      <c r="H58" s="13">
        <f t="shared" si="8"/>
        <v>42</v>
      </c>
      <c r="I58" s="33" t="str">
        <f t="shared" si="2"/>
        <v>-</v>
      </c>
      <c r="J58" s="38">
        <f>IF(H58&gt;Lease!$E$4,0,M57)</f>
        <v>0</v>
      </c>
      <c r="K58" s="38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38">
        <f t="shared" si="3"/>
        <v>0</v>
      </c>
      <c r="M58" s="38">
        <f t="shared" si="4"/>
        <v>0</v>
      </c>
      <c r="N58" s="50"/>
      <c r="O58" s="79">
        <v>42</v>
      </c>
      <c r="P58" s="80">
        <f t="shared" si="9"/>
        <v>57407</v>
      </c>
      <c r="Q58" s="82">
        <f t="shared" si="11"/>
        <v>0</v>
      </c>
      <c r="R58" s="82">
        <f>IF(S57&lt;1,0,-Lease!$K$4/Lease!$L$4)</f>
        <v>0</v>
      </c>
      <c r="S58" s="82">
        <f t="shared" si="5"/>
        <v>0</v>
      </c>
      <c r="AE58" s="5"/>
      <c r="AF58" s="6"/>
    </row>
    <row r="59" spans="1:32" x14ac:dyDescent="0.25">
      <c r="A59" s="46">
        <f t="shared" si="7"/>
        <v>43</v>
      </c>
      <c r="B59" s="54">
        <f t="shared" si="0"/>
        <v>0</v>
      </c>
      <c r="C59" s="47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3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48">
        <f t="shared" si="1"/>
        <v>0</v>
      </c>
      <c r="G59" s="49"/>
      <c r="H59" s="13">
        <f t="shared" si="8"/>
        <v>43</v>
      </c>
      <c r="I59" s="33" t="str">
        <f t="shared" si="2"/>
        <v>-</v>
      </c>
      <c r="J59" s="38">
        <f>IF(H59&gt;Lease!$E$4,0,M58)</f>
        <v>0</v>
      </c>
      <c r="K59" s="38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38">
        <f t="shared" si="3"/>
        <v>0</v>
      </c>
      <c r="M59" s="38">
        <f t="shared" si="4"/>
        <v>0</v>
      </c>
      <c r="N59" s="50"/>
      <c r="O59" s="79">
        <v>43</v>
      </c>
      <c r="P59" s="80">
        <f t="shared" si="9"/>
        <v>57772</v>
      </c>
      <c r="Q59" s="82">
        <f t="shared" si="11"/>
        <v>0</v>
      </c>
      <c r="R59" s="82">
        <f>IF(S58&lt;1,0,-Lease!$K$4/Lease!$L$4)</f>
        <v>0</v>
      </c>
      <c r="S59" s="82">
        <f t="shared" si="5"/>
        <v>0</v>
      </c>
      <c r="AE59" s="5"/>
      <c r="AF59" s="6"/>
    </row>
    <row r="60" spans="1:32" x14ac:dyDescent="0.25">
      <c r="A60" s="46">
        <f t="shared" si="7"/>
        <v>44</v>
      </c>
      <c r="B60" s="54">
        <f t="shared" si="0"/>
        <v>0</v>
      </c>
      <c r="C60" s="47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3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48">
        <f t="shared" si="1"/>
        <v>0</v>
      </c>
      <c r="G60" s="49"/>
      <c r="H60" s="13">
        <f t="shared" si="8"/>
        <v>44</v>
      </c>
      <c r="I60" s="33" t="str">
        <f t="shared" si="2"/>
        <v>-</v>
      </c>
      <c r="J60" s="38">
        <f>IF(H60&gt;Lease!$E$4,0,M59)</f>
        <v>0</v>
      </c>
      <c r="K60" s="38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38">
        <f t="shared" si="3"/>
        <v>0</v>
      </c>
      <c r="M60" s="38">
        <f t="shared" si="4"/>
        <v>0</v>
      </c>
      <c r="N60" s="50"/>
      <c r="O60" s="79">
        <v>44</v>
      </c>
      <c r="P60" s="80">
        <f t="shared" si="9"/>
        <v>58137</v>
      </c>
      <c r="Q60" s="82">
        <f t="shared" si="11"/>
        <v>0</v>
      </c>
      <c r="R60" s="82">
        <f>IF(S59&lt;1,0,-Lease!$K$4/Lease!$L$4)</f>
        <v>0</v>
      </c>
      <c r="S60" s="82">
        <f t="shared" si="5"/>
        <v>0</v>
      </c>
      <c r="AE60" s="5"/>
      <c r="AF60" s="6"/>
    </row>
    <row r="61" spans="1:32" x14ac:dyDescent="0.25">
      <c r="A61" s="46">
        <f t="shared" si="7"/>
        <v>45</v>
      </c>
      <c r="B61" s="54">
        <f t="shared" si="0"/>
        <v>0</v>
      </c>
      <c r="C61" s="47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3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48">
        <f t="shared" si="1"/>
        <v>0</v>
      </c>
      <c r="G61" s="49"/>
      <c r="H61" s="13">
        <f t="shared" si="8"/>
        <v>45</v>
      </c>
      <c r="I61" s="33" t="str">
        <f t="shared" si="2"/>
        <v>-</v>
      </c>
      <c r="J61" s="38">
        <f>IF(H61&gt;Lease!$E$4,0,M60)</f>
        <v>0</v>
      </c>
      <c r="K61" s="38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38">
        <f t="shared" si="3"/>
        <v>0</v>
      </c>
      <c r="M61" s="38">
        <f t="shared" si="4"/>
        <v>0</v>
      </c>
      <c r="N61" s="50"/>
      <c r="O61" s="79">
        <v>45</v>
      </c>
      <c r="P61" s="80">
        <f t="shared" si="9"/>
        <v>58503</v>
      </c>
      <c r="Q61" s="82">
        <f t="shared" si="11"/>
        <v>0</v>
      </c>
      <c r="R61" s="82">
        <f>IF(S60&lt;1,0,-Lease!$K$4/Lease!$L$4)</f>
        <v>0</v>
      </c>
      <c r="S61" s="82">
        <f t="shared" si="5"/>
        <v>0</v>
      </c>
      <c r="AE61" s="5"/>
      <c r="AF61" s="6"/>
    </row>
    <row r="62" spans="1:32" x14ac:dyDescent="0.25">
      <c r="A62" s="46">
        <f t="shared" si="7"/>
        <v>46</v>
      </c>
      <c r="B62" s="54">
        <f t="shared" si="0"/>
        <v>0</v>
      </c>
      <c r="C62" s="47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3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48">
        <f t="shared" si="1"/>
        <v>0</v>
      </c>
      <c r="G62" s="49"/>
      <c r="H62" s="13">
        <f t="shared" si="8"/>
        <v>46</v>
      </c>
      <c r="I62" s="33" t="str">
        <f t="shared" si="2"/>
        <v>-</v>
      </c>
      <c r="J62" s="38">
        <f>IF(H62&gt;Lease!$E$4,0,M61)</f>
        <v>0</v>
      </c>
      <c r="K62" s="38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38">
        <f t="shared" si="3"/>
        <v>0</v>
      </c>
      <c r="M62" s="38">
        <f t="shared" si="4"/>
        <v>0</v>
      </c>
      <c r="N62" s="50"/>
      <c r="O62" s="79">
        <v>46</v>
      </c>
      <c r="P62" s="80">
        <f t="shared" si="9"/>
        <v>58868</v>
      </c>
      <c r="Q62" s="82">
        <f t="shared" si="11"/>
        <v>0</v>
      </c>
      <c r="R62" s="82">
        <f>IF(S61&lt;1,0,-Lease!$K$4/Lease!$L$4)</f>
        <v>0</v>
      </c>
      <c r="S62" s="82">
        <f t="shared" si="5"/>
        <v>0</v>
      </c>
      <c r="AE62" s="5"/>
      <c r="AF62" s="6"/>
    </row>
    <row r="63" spans="1:32" x14ac:dyDescent="0.25">
      <c r="A63" s="46">
        <f t="shared" si="7"/>
        <v>47</v>
      </c>
      <c r="B63" s="54">
        <f t="shared" si="0"/>
        <v>0</v>
      </c>
      <c r="C63" s="47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3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48">
        <f t="shared" si="1"/>
        <v>0</v>
      </c>
      <c r="G63" s="49"/>
      <c r="H63" s="13">
        <f t="shared" si="8"/>
        <v>47</v>
      </c>
      <c r="I63" s="33" t="str">
        <f t="shared" si="2"/>
        <v>-</v>
      </c>
      <c r="J63" s="38">
        <f>IF(H63&gt;Lease!$E$4,0,M62)</f>
        <v>0</v>
      </c>
      <c r="K63" s="38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38">
        <f t="shared" si="3"/>
        <v>0</v>
      </c>
      <c r="M63" s="38">
        <f t="shared" si="4"/>
        <v>0</v>
      </c>
      <c r="N63" s="50"/>
      <c r="O63" s="79">
        <v>47</v>
      </c>
      <c r="P63" s="80">
        <f t="shared" si="9"/>
        <v>59233</v>
      </c>
      <c r="Q63" s="82">
        <f t="shared" si="11"/>
        <v>0</v>
      </c>
      <c r="R63" s="82">
        <f>IF(S62&lt;1,0,-Lease!$K$4/Lease!$L$4)</f>
        <v>0</v>
      </c>
      <c r="S63" s="82">
        <f t="shared" si="5"/>
        <v>0</v>
      </c>
      <c r="AE63" s="5"/>
      <c r="AF63" s="6"/>
    </row>
    <row r="64" spans="1:32" x14ac:dyDescent="0.25">
      <c r="A64" s="46">
        <f t="shared" si="7"/>
        <v>48</v>
      </c>
      <c r="B64" s="54">
        <f t="shared" si="0"/>
        <v>0</v>
      </c>
      <c r="C64" s="47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3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48">
        <f t="shared" si="1"/>
        <v>0</v>
      </c>
      <c r="G64" s="49"/>
      <c r="H64" s="13">
        <f t="shared" si="8"/>
        <v>48</v>
      </c>
      <c r="I64" s="33" t="str">
        <f t="shared" si="2"/>
        <v>-</v>
      </c>
      <c r="J64" s="38">
        <f>IF(H64&gt;Lease!$E$4,0,M63)</f>
        <v>0</v>
      </c>
      <c r="K64" s="38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38">
        <f t="shared" si="3"/>
        <v>0</v>
      </c>
      <c r="M64" s="38">
        <f t="shared" si="4"/>
        <v>0</v>
      </c>
      <c r="N64" s="50"/>
      <c r="O64" s="79">
        <v>48</v>
      </c>
      <c r="P64" s="80">
        <f t="shared" si="9"/>
        <v>59598</v>
      </c>
      <c r="Q64" s="82">
        <f t="shared" si="11"/>
        <v>0</v>
      </c>
      <c r="R64" s="82">
        <f>IF(S63&lt;1,0,-Lease!$K$4/Lease!$L$4)</f>
        <v>0</v>
      </c>
      <c r="S64" s="82">
        <f t="shared" si="5"/>
        <v>0</v>
      </c>
      <c r="AE64" s="5"/>
      <c r="AF64" s="6"/>
    </row>
    <row r="65" spans="1:32" x14ac:dyDescent="0.25">
      <c r="A65" s="46">
        <f t="shared" si="7"/>
        <v>49</v>
      </c>
      <c r="B65" s="54">
        <f t="shared" si="0"/>
        <v>0</v>
      </c>
      <c r="C65" s="47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3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48">
        <f t="shared" si="1"/>
        <v>0</v>
      </c>
      <c r="G65" s="49"/>
      <c r="H65" s="13">
        <f t="shared" si="8"/>
        <v>49</v>
      </c>
      <c r="I65" s="33" t="str">
        <f t="shared" si="2"/>
        <v>-</v>
      </c>
      <c r="J65" s="38">
        <f>IF(H65&gt;Lease!$E$4,0,M64)</f>
        <v>0</v>
      </c>
      <c r="K65" s="38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38">
        <f t="shared" si="3"/>
        <v>0</v>
      </c>
      <c r="M65" s="38">
        <f t="shared" si="4"/>
        <v>0</v>
      </c>
      <c r="N65" s="50"/>
      <c r="O65" s="79">
        <v>49</v>
      </c>
      <c r="P65" s="80">
        <f t="shared" si="9"/>
        <v>59964</v>
      </c>
      <c r="Q65" s="82">
        <f t="shared" si="11"/>
        <v>0</v>
      </c>
      <c r="R65" s="82">
        <f>IF(S64&lt;1,0,-Lease!$K$4/Lease!$L$4)</f>
        <v>0</v>
      </c>
      <c r="S65" s="82">
        <f t="shared" si="5"/>
        <v>0</v>
      </c>
      <c r="AE65" s="5"/>
      <c r="AF65" s="6"/>
    </row>
    <row r="66" spans="1:32" x14ac:dyDescent="0.25">
      <c r="A66" s="46">
        <f t="shared" si="7"/>
        <v>50</v>
      </c>
      <c r="B66" s="54">
        <f t="shared" si="0"/>
        <v>0</v>
      </c>
      <c r="C66" s="47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3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48">
        <f t="shared" si="1"/>
        <v>0</v>
      </c>
      <c r="G66" s="49"/>
      <c r="H66" s="13">
        <f t="shared" si="8"/>
        <v>50</v>
      </c>
      <c r="I66" s="33" t="str">
        <f t="shared" si="2"/>
        <v>-</v>
      </c>
      <c r="J66" s="38">
        <f>IF(H66&gt;Lease!$E$4,0,M65)</f>
        <v>0</v>
      </c>
      <c r="K66" s="38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38">
        <f t="shared" si="3"/>
        <v>0</v>
      </c>
      <c r="M66" s="38">
        <f t="shared" si="4"/>
        <v>0</v>
      </c>
      <c r="N66" s="50"/>
      <c r="O66" s="79">
        <v>50</v>
      </c>
      <c r="P66" s="80">
        <f t="shared" si="9"/>
        <v>60329</v>
      </c>
      <c r="Q66" s="82">
        <f t="shared" si="11"/>
        <v>0</v>
      </c>
      <c r="R66" s="82">
        <f>IF(S65&lt;1,0,-Lease!$K$4/Lease!$L$4)</f>
        <v>0</v>
      </c>
      <c r="S66" s="82">
        <f t="shared" si="5"/>
        <v>0</v>
      </c>
      <c r="AE66" s="5"/>
      <c r="AF66" s="6"/>
    </row>
    <row r="67" spans="1:32" x14ac:dyDescent="0.25">
      <c r="A67" s="46">
        <f t="shared" si="7"/>
        <v>51</v>
      </c>
      <c r="B67" s="54">
        <f t="shared" si="0"/>
        <v>0</v>
      </c>
      <c r="C67" s="47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3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48">
        <f t="shared" si="1"/>
        <v>0</v>
      </c>
      <c r="G67" s="49"/>
      <c r="H67" s="13">
        <f t="shared" si="8"/>
        <v>51</v>
      </c>
      <c r="I67" s="33" t="str">
        <f t="shared" si="2"/>
        <v>-</v>
      </c>
      <c r="J67" s="38">
        <f>IF(H67&gt;Lease!$E$4,0,M66)</f>
        <v>0</v>
      </c>
      <c r="K67" s="38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38">
        <f t="shared" si="3"/>
        <v>0</v>
      </c>
      <c r="M67" s="38">
        <f t="shared" si="4"/>
        <v>0</v>
      </c>
      <c r="N67" s="50"/>
      <c r="O67" s="79">
        <v>51</v>
      </c>
      <c r="P67" s="80">
        <f t="shared" si="9"/>
        <v>60694</v>
      </c>
      <c r="Q67" s="82">
        <f t="shared" si="11"/>
        <v>0</v>
      </c>
      <c r="R67" s="82">
        <f>IF(S66&lt;1,0,-Lease!$K$4/Lease!$L$4)</f>
        <v>0</v>
      </c>
      <c r="S67" s="82">
        <f t="shared" si="5"/>
        <v>0</v>
      </c>
      <c r="AE67" s="5"/>
      <c r="AF67" s="6"/>
    </row>
    <row r="68" spans="1:32" x14ac:dyDescent="0.25">
      <c r="A68" s="46">
        <f t="shared" si="7"/>
        <v>52</v>
      </c>
      <c r="B68" s="54">
        <f t="shared" si="0"/>
        <v>0</v>
      </c>
      <c r="C68" s="47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3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48">
        <f t="shared" si="1"/>
        <v>0</v>
      </c>
      <c r="G68" s="49"/>
      <c r="H68" s="13">
        <f t="shared" si="8"/>
        <v>52</v>
      </c>
      <c r="I68" s="33" t="str">
        <f t="shared" si="2"/>
        <v>-</v>
      </c>
      <c r="J68" s="38">
        <f>IF(H68&gt;Lease!$E$4,0,M67)</f>
        <v>0</v>
      </c>
      <c r="K68" s="38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38">
        <f t="shared" si="3"/>
        <v>0</v>
      </c>
      <c r="M68" s="38">
        <f t="shared" si="4"/>
        <v>0</v>
      </c>
      <c r="N68" s="50"/>
      <c r="O68" s="79">
        <v>52</v>
      </c>
      <c r="P68" s="80">
        <f t="shared" si="9"/>
        <v>61059</v>
      </c>
      <c r="Q68" s="82">
        <f t="shared" si="11"/>
        <v>0</v>
      </c>
      <c r="R68" s="82">
        <f>IF(S67&lt;1,0,-Lease!$K$4/Lease!$L$4)</f>
        <v>0</v>
      </c>
      <c r="S68" s="82">
        <f t="shared" si="5"/>
        <v>0</v>
      </c>
      <c r="AE68" s="5"/>
      <c r="AF68" s="6"/>
    </row>
    <row r="69" spans="1:32" x14ac:dyDescent="0.25">
      <c r="A69" s="46">
        <f t="shared" si="7"/>
        <v>53</v>
      </c>
      <c r="B69" s="54">
        <f t="shared" si="0"/>
        <v>0</v>
      </c>
      <c r="C69" s="47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3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48">
        <f t="shared" si="1"/>
        <v>0</v>
      </c>
      <c r="G69" s="49"/>
      <c r="H69" s="13">
        <f t="shared" si="8"/>
        <v>53</v>
      </c>
      <c r="I69" s="33" t="str">
        <f t="shared" si="2"/>
        <v>-</v>
      </c>
      <c r="J69" s="38">
        <f>IF(H69&gt;Lease!$E$4,0,M68)</f>
        <v>0</v>
      </c>
      <c r="K69" s="38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38">
        <f t="shared" si="3"/>
        <v>0</v>
      </c>
      <c r="M69" s="38">
        <f t="shared" si="4"/>
        <v>0</v>
      </c>
      <c r="N69" s="50"/>
      <c r="O69" s="79">
        <v>53</v>
      </c>
      <c r="P69" s="80">
        <f t="shared" si="9"/>
        <v>61425</v>
      </c>
      <c r="Q69" s="82">
        <f t="shared" si="11"/>
        <v>0</v>
      </c>
      <c r="R69" s="82">
        <f>IF(S68&lt;1,0,-Lease!$K$4/Lease!$L$4)</f>
        <v>0</v>
      </c>
      <c r="S69" s="82">
        <f t="shared" si="5"/>
        <v>0</v>
      </c>
      <c r="AE69" s="5"/>
      <c r="AF69" s="6"/>
    </row>
    <row r="70" spans="1:32" x14ac:dyDescent="0.25">
      <c r="A70" s="46">
        <f t="shared" si="7"/>
        <v>54</v>
      </c>
      <c r="B70" s="54">
        <f t="shared" si="0"/>
        <v>0</v>
      </c>
      <c r="C70" s="47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3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48">
        <f t="shared" si="1"/>
        <v>0</v>
      </c>
      <c r="G70" s="49"/>
      <c r="H70" s="13">
        <f t="shared" si="8"/>
        <v>54</v>
      </c>
      <c r="I70" s="33" t="str">
        <f t="shared" si="2"/>
        <v>-</v>
      </c>
      <c r="J70" s="38">
        <f>IF(H70&gt;Lease!$E$4,0,M69)</f>
        <v>0</v>
      </c>
      <c r="K70" s="38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38">
        <f t="shared" si="3"/>
        <v>0</v>
      </c>
      <c r="M70" s="38">
        <f t="shared" si="4"/>
        <v>0</v>
      </c>
      <c r="N70" s="50"/>
      <c r="O70" s="79">
        <v>54</v>
      </c>
      <c r="P70" s="80">
        <f t="shared" si="9"/>
        <v>61790</v>
      </c>
      <c r="Q70" s="82">
        <f t="shared" si="11"/>
        <v>0</v>
      </c>
      <c r="R70" s="82">
        <f>IF(S69&lt;1,0,-Lease!$K$4/Lease!$L$4)</f>
        <v>0</v>
      </c>
      <c r="S70" s="82">
        <f t="shared" si="5"/>
        <v>0</v>
      </c>
      <c r="AE70" s="5"/>
      <c r="AF70" s="6"/>
    </row>
    <row r="71" spans="1:32" x14ac:dyDescent="0.25">
      <c r="A71" s="46">
        <f t="shared" si="7"/>
        <v>55</v>
      </c>
      <c r="B71" s="54">
        <f t="shared" si="0"/>
        <v>0</v>
      </c>
      <c r="C71" s="47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3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48">
        <f t="shared" si="1"/>
        <v>0</v>
      </c>
      <c r="G71" s="49"/>
      <c r="H71" s="13">
        <f t="shared" si="8"/>
        <v>55</v>
      </c>
      <c r="I71" s="33" t="str">
        <f t="shared" si="2"/>
        <v>-</v>
      </c>
      <c r="J71" s="38">
        <f>IF(H71&gt;Lease!$E$4,0,M70)</f>
        <v>0</v>
      </c>
      <c r="K71" s="38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38">
        <f t="shared" si="3"/>
        <v>0</v>
      </c>
      <c r="M71" s="38">
        <f t="shared" si="4"/>
        <v>0</v>
      </c>
      <c r="N71" s="50"/>
      <c r="O71" s="79">
        <v>55</v>
      </c>
      <c r="P71" s="80">
        <f t="shared" si="9"/>
        <v>62155</v>
      </c>
      <c r="Q71" s="82">
        <f t="shared" si="11"/>
        <v>0</v>
      </c>
      <c r="R71" s="82">
        <f>IF(S70&lt;1,0,-Lease!$K$4/Lease!$L$4)</f>
        <v>0</v>
      </c>
      <c r="S71" s="82">
        <f t="shared" si="5"/>
        <v>0</v>
      </c>
      <c r="AE71" s="5"/>
      <c r="AF71" s="6"/>
    </row>
    <row r="72" spans="1:32" x14ac:dyDescent="0.25">
      <c r="A72" s="46">
        <f t="shared" si="7"/>
        <v>56</v>
      </c>
      <c r="B72" s="54">
        <f t="shared" si="0"/>
        <v>0</v>
      </c>
      <c r="C72" s="47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3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48">
        <f t="shared" si="1"/>
        <v>0</v>
      </c>
      <c r="G72" s="49"/>
      <c r="H72" s="13">
        <f t="shared" si="8"/>
        <v>56</v>
      </c>
      <c r="I72" s="33" t="str">
        <f t="shared" si="2"/>
        <v>-</v>
      </c>
      <c r="J72" s="38">
        <f>IF(H72&gt;Lease!$E$4,0,M71)</f>
        <v>0</v>
      </c>
      <c r="K72" s="38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38">
        <f t="shared" si="3"/>
        <v>0</v>
      </c>
      <c r="M72" s="38">
        <f t="shared" si="4"/>
        <v>0</v>
      </c>
      <c r="N72" s="50"/>
      <c r="O72" s="79">
        <v>56</v>
      </c>
      <c r="P72" s="80">
        <f t="shared" si="9"/>
        <v>62520</v>
      </c>
      <c r="Q72" s="82">
        <f t="shared" si="11"/>
        <v>0</v>
      </c>
      <c r="R72" s="82">
        <f>IF(S71&lt;1,0,-Lease!$K$4/Lease!$L$4)</f>
        <v>0</v>
      </c>
      <c r="S72" s="82">
        <f t="shared" si="5"/>
        <v>0</v>
      </c>
      <c r="AE72" s="5"/>
      <c r="AF72" s="6"/>
    </row>
    <row r="73" spans="1:32" x14ac:dyDescent="0.25">
      <c r="A73" s="46">
        <f t="shared" si="7"/>
        <v>57</v>
      </c>
      <c r="B73" s="54">
        <f t="shared" si="0"/>
        <v>0</v>
      </c>
      <c r="C73" s="47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3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48">
        <f t="shared" si="1"/>
        <v>0</v>
      </c>
      <c r="G73" s="49"/>
      <c r="H73" s="13">
        <f t="shared" si="8"/>
        <v>57</v>
      </c>
      <c r="I73" s="33" t="str">
        <f t="shared" si="2"/>
        <v>-</v>
      </c>
      <c r="J73" s="38">
        <f>IF(H73&gt;Lease!$E$4,0,M72)</f>
        <v>0</v>
      </c>
      <c r="K73" s="38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38">
        <f t="shared" si="3"/>
        <v>0</v>
      </c>
      <c r="M73" s="38">
        <f t="shared" si="4"/>
        <v>0</v>
      </c>
      <c r="N73" s="50"/>
      <c r="O73" s="79">
        <v>57</v>
      </c>
      <c r="P73" s="80">
        <f t="shared" si="9"/>
        <v>62886</v>
      </c>
      <c r="Q73" s="82">
        <f t="shared" si="11"/>
        <v>0</v>
      </c>
      <c r="R73" s="82">
        <f>IF(S72&lt;1,0,-Lease!$K$4/Lease!$L$4)</f>
        <v>0</v>
      </c>
      <c r="S73" s="82">
        <f t="shared" si="5"/>
        <v>0</v>
      </c>
      <c r="AE73" s="5"/>
      <c r="AF73" s="6"/>
    </row>
    <row r="74" spans="1:32" x14ac:dyDescent="0.25">
      <c r="A74" s="46">
        <f t="shared" si="7"/>
        <v>58</v>
      </c>
      <c r="B74" s="54">
        <f t="shared" si="0"/>
        <v>0</v>
      </c>
      <c r="C74" s="47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3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48">
        <f t="shared" si="1"/>
        <v>0</v>
      </c>
      <c r="G74" s="49"/>
      <c r="H74" s="13">
        <f t="shared" si="8"/>
        <v>58</v>
      </c>
      <c r="I74" s="33" t="str">
        <f t="shared" si="2"/>
        <v>-</v>
      </c>
      <c r="J74" s="38">
        <f>IF(H74&gt;Lease!$E$4,0,M73)</f>
        <v>0</v>
      </c>
      <c r="K74" s="38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38">
        <f t="shared" si="3"/>
        <v>0</v>
      </c>
      <c r="M74" s="38">
        <f t="shared" si="4"/>
        <v>0</v>
      </c>
      <c r="N74" s="50"/>
      <c r="O74" s="79">
        <v>58</v>
      </c>
      <c r="P74" s="80">
        <f t="shared" si="9"/>
        <v>63251</v>
      </c>
      <c r="Q74" s="82">
        <f t="shared" si="11"/>
        <v>0</v>
      </c>
      <c r="R74" s="82">
        <f>IF(S73&lt;1,0,-Lease!$K$4/Lease!$L$4)</f>
        <v>0</v>
      </c>
      <c r="S74" s="82">
        <f t="shared" si="5"/>
        <v>0</v>
      </c>
      <c r="AE74" s="5"/>
      <c r="AF74" s="6"/>
    </row>
    <row r="75" spans="1:32" x14ac:dyDescent="0.25">
      <c r="A75" s="46">
        <f t="shared" si="7"/>
        <v>59</v>
      </c>
      <c r="B75" s="54">
        <f t="shared" si="0"/>
        <v>0</v>
      </c>
      <c r="C75" s="47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3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48">
        <f t="shared" si="1"/>
        <v>0</v>
      </c>
      <c r="G75" s="49"/>
      <c r="H75" s="13">
        <f t="shared" si="8"/>
        <v>59</v>
      </c>
      <c r="I75" s="33" t="str">
        <f t="shared" si="2"/>
        <v>-</v>
      </c>
      <c r="J75" s="38">
        <f>IF(H75&gt;Lease!$E$4,0,M74)</f>
        <v>0</v>
      </c>
      <c r="K75" s="38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38">
        <f t="shared" si="3"/>
        <v>0</v>
      </c>
      <c r="M75" s="38">
        <f t="shared" si="4"/>
        <v>0</v>
      </c>
      <c r="N75" s="50"/>
      <c r="O75" s="79">
        <v>59</v>
      </c>
      <c r="P75" s="80">
        <f t="shared" si="9"/>
        <v>63616</v>
      </c>
      <c r="Q75" s="82">
        <f t="shared" si="11"/>
        <v>0</v>
      </c>
      <c r="R75" s="82">
        <f>IF(S74&lt;1,0,-Lease!$K$4/Lease!$L$4)</f>
        <v>0</v>
      </c>
      <c r="S75" s="82">
        <f t="shared" si="5"/>
        <v>0</v>
      </c>
      <c r="AE75" s="5"/>
      <c r="AF75" s="6"/>
    </row>
    <row r="76" spans="1:32" x14ac:dyDescent="0.25">
      <c r="A76" s="46">
        <f t="shared" si="7"/>
        <v>60</v>
      </c>
      <c r="B76" s="54">
        <f t="shared" si="0"/>
        <v>0</v>
      </c>
      <c r="C76" s="47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3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48">
        <f t="shared" si="1"/>
        <v>0</v>
      </c>
      <c r="G76" s="49"/>
      <c r="H76" s="13">
        <f t="shared" si="8"/>
        <v>60</v>
      </c>
      <c r="I76" s="33" t="str">
        <f t="shared" si="2"/>
        <v>-</v>
      </c>
      <c r="J76" s="38">
        <f>IF(H76&gt;Lease!$E$4,0,M75)</f>
        <v>0</v>
      </c>
      <c r="K76" s="38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38">
        <f t="shared" si="3"/>
        <v>0</v>
      </c>
      <c r="M76" s="38">
        <f t="shared" si="4"/>
        <v>0</v>
      </c>
      <c r="N76" s="50"/>
      <c r="O76" s="79">
        <v>60</v>
      </c>
      <c r="P76" s="80">
        <f t="shared" si="9"/>
        <v>63981</v>
      </c>
      <c r="Q76" s="82">
        <f t="shared" si="11"/>
        <v>0</v>
      </c>
      <c r="R76" s="82">
        <f>IF(S75&lt;1,0,-Lease!$K$4/Lease!$L$4)</f>
        <v>0</v>
      </c>
      <c r="S76" s="82">
        <f t="shared" si="5"/>
        <v>0</v>
      </c>
      <c r="AE76" s="5"/>
      <c r="AF76" s="6"/>
    </row>
    <row r="77" spans="1:32" x14ac:dyDescent="0.25">
      <c r="A77" s="46">
        <f t="shared" si="7"/>
        <v>61</v>
      </c>
      <c r="B77" s="54">
        <f t="shared" si="0"/>
        <v>0</v>
      </c>
      <c r="C77" s="47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3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48">
        <f t="shared" si="1"/>
        <v>0</v>
      </c>
      <c r="G77" s="49"/>
      <c r="H77" s="13">
        <f t="shared" si="8"/>
        <v>61</v>
      </c>
      <c r="I77" s="33" t="str">
        <f t="shared" si="2"/>
        <v>-</v>
      </c>
      <c r="J77" s="38">
        <f>IF(H77&gt;Lease!$E$4,0,M76)</f>
        <v>0</v>
      </c>
      <c r="K77" s="38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38">
        <f t="shared" si="3"/>
        <v>0</v>
      </c>
      <c r="M77" s="38">
        <f t="shared" si="4"/>
        <v>0</v>
      </c>
      <c r="N77" s="50"/>
      <c r="O77" s="79">
        <v>61</v>
      </c>
      <c r="P77" s="80">
        <f t="shared" si="9"/>
        <v>64347</v>
      </c>
      <c r="Q77" s="82">
        <f t="shared" si="11"/>
        <v>0</v>
      </c>
      <c r="R77" s="82">
        <f>IF(S76&lt;1,0,-Lease!$K$4/Lease!$L$4)</f>
        <v>0</v>
      </c>
      <c r="S77" s="82">
        <f t="shared" si="5"/>
        <v>0</v>
      </c>
      <c r="AE77" s="5"/>
      <c r="AF77" s="6"/>
    </row>
    <row r="78" spans="1:32" x14ac:dyDescent="0.25">
      <c r="A78" s="46">
        <f t="shared" si="7"/>
        <v>62</v>
      </c>
      <c r="B78" s="54">
        <f t="shared" si="0"/>
        <v>0</v>
      </c>
      <c r="C78" s="47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3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48">
        <f t="shared" si="1"/>
        <v>0</v>
      </c>
      <c r="G78" s="49"/>
      <c r="H78" s="13">
        <f t="shared" si="8"/>
        <v>62</v>
      </c>
      <c r="I78" s="33" t="str">
        <f t="shared" si="2"/>
        <v>-</v>
      </c>
      <c r="J78" s="38">
        <f>IF(H78&gt;Lease!$E$4,0,M77)</f>
        <v>0</v>
      </c>
      <c r="K78" s="38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38">
        <f t="shared" si="3"/>
        <v>0</v>
      </c>
      <c r="M78" s="38">
        <f t="shared" si="4"/>
        <v>0</v>
      </c>
      <c r="N78" s="50"/>
      <c r="O78" s="79">
        <v>62</v>
      </c>
      <c r="P78" s="80">
        <f t="shared" si="9"/>
        <v>64712</v>
      </c>
      <c r="Q78" s="82">
        <f t="shared" si="11"/>
        <v>0</v>
      </c>
      <c r="R78" s="82">
        <f>IF(S77&lt;1,0,-Lease!$K$4/Lease!$L$4)</f>
        <v>0</v>
      </c>
      <c r="S78" s="82">
        <f t="shared" si="5"/>
        <v>0</v>
      </c>
      <c r="AE78" s="5"/>
      <c r="AF78" s="6"/>
    </row>
    <row r="79" spans="1:32" x14ac:dyDescent="0.25">
      <c r="A79" s="46">
        <f t="shared" si="7"/>
        <v>63</v>
      </c>
      <c r="B79" s="54">
        <f t="shared" si="0"/>
        <v>0</v>
      </c>
      <c r="C79" s="47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3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48">
        <f t="shared" si="1"/>
        <v>0</v>
      </c>
      <c r="G79" s="49"/>
      <c r="H79" s="13">
        <f t="shared" si="8"/>
        <v>63</v>
      </c>
      <c r="I79" s="33" t="str">
        <f t="shared" si="2"/>
        <v>-</v>
      </c>
      <c r="J79" s="38">
        <f>IF(H79&gt;Lease!$E$4,0,M78)</f>
        <v>0</v>
      </c>
      <c r="K79" s="38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38">
        <f t="shared" si="3"/>
        <v>0</v>
      </c>
      <c r="M79" s="38">
        <f t="shared" si="4"/>
        <v>0</v>
      </c>
      <c r="N79" s="50"/>
      <c r="O79" s="79">
        <v>63</v>
      </c>
      <c r="P79" s="80">
        <f t="shared" si="9"/>
        <v>65077</v>
      </c>
      <c r="Q79" s="82">
        <f t="shared" si="11"/>
        <v>0</v>
      </c>
      <c r="R79" s="82">
        <f>IF(S78&lt;1,0,-Lease!$K$4/Lease!$L$4)</f>
        <v>0</v>
      </c>
      <c r="S79" s="82">
        <f t="shared" si="5"/>
        <v>0</v>
      </c>
      <c r="AE79" s="5"/>
      <c r="AF79" s="6"/>
    </row>
    <row r="80" spans="1:32" x14ac:dyDescent="0.25">
      <c r="A80" s="46">
        <f t="shared" si="7"/>
        <v>64</v>
      </c>
      <c r="B80" s="54">
        <f t="shared" si="0"/>
        <v>0</v>
      </c>
      <c r="C80" s="47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3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48">
        <f t="shared" si="1"/>
        <v>0</v>
      </c>
      <c r="G80" s="49"/>
      <c r="H80" s="13">
        <f t="shared" si="8"/>
        <v>64</v>
      </c>
      <c r="I80" s="33" t="str">
        <f t="shared" si="2"/>
        <v>-</v>
      </c>
      <c r="J80" s="38">
        <f>IF(H80&gt;Lease!$E$4,0,M79)</f>
        <v>0</v>
      </c>
      <c r="K80" s="38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38">
        <f t="shared" si="3"/>
        <v>0</v>
      </c>
      <c r="M80" s="38">
        <f t="shared" si="4"/>
        <v>0</v>
      </c>
      <c r="N80" s="50"/>
      <c r="O80" s="79">
        <v>64</v>
      </c>
      <c r="P80" s="80">
        <f t="shared" si="9"/>
        <v>65442</v>
      </c>
      <c r="Q80" s="82">
        <f t="shared" si="11"/>
        <v>0</v>
      </c>
      <c r="R80" s="82">
        <f>IF(S79&lt;1,0,-Lease!$K$4/Lease!$L$4)</f>
        <v>0</v>
      </c>
      <c r="S80" s="82">
        <f t="shared" si="5"/>
        <v>0</v>
      </c>
      <c r="AE80" s="5"/>
      <c r="AF80" s="6"/>
    </row>
    <row r="81" spans="1:32" x14ac:dyDescent="0.25">
      <c r="A81" s="46">
        <f t="shared" si="7"/>
        <v>65</v>
      </c>
      <c r="B81" s="54">
        <f t="shared" si="0"/>
        <v>0</v>
      </c>
      <c r="C81" s="47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3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48">
        <f t="shared" si="1"/>
        <v>0</v>
      </c>
      <c r="G81" s="49"/>
      <c r="H81" s="13">
        <f t="shared" si="8"/>
        <v>65</v>
      </c>
      <c r="I81" s="33" t="str">
        <f t="shared" si="2"/>
        <v>-</v>
      </c>
      <c r="J81" s="38">
        <f>IF(H81&gt;Lease!$E$4,0,M80)</f>
        <v>0</v>
      </c>
      <c r="K81" s="38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38">
        <f t="shared" si="3"/>
        <v>0</v>
      </c>
      <c r="M81" s="38">
        <f t="shared" si="4"/>
        <v>0</v>
      </c>
      <c r="N81" s="50"/>
      <c r="O81" s="79">
        <v>65</v>
      </c>
      <c r="P81" s="80">
        <f t="shared" si="9"/>
        <v>65808</v>
      </c>
      <c r="Q81" s="82">
        <f t="shared" si="11"/>
        <v>0</v>
      </c>
      <c r="R81" s="82">
        <f>IF(S80&lt;1,0,-Lease!$K$4/Lease!$L$4)</f>
        <v>0</v>
      </c>
      <c r="S81" s="82">
        <f t="shared" si="5"/>
        <v>0</v>
      </c>
      <c r="AE81" s="5"/>
      <c r="AF81" s="6"/>
    </row>
    <row r="82" spans="1:32" x14ac:dyDescent="0.25">
      <c r="A82" s="46">
        <f t="shared" si="7"/>
        <v>66</v>
      </c>
      <c r="B82" s="54">
        <f t="shared" ref="B82:B145" si="15">IF(D82="-",0,YEAR(D82))</f>
        <v>0</v>
      </c>
      <c r="C82" s="47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3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48">
        <f t="shared" ref="F82:F145" si="16">C82*E82</f>
        <v>0</v>
      </c>
      <c r="G82" s="49"/>
      <c r="H82" s="13">
        <f t="shared" si="8"/>
        <v>66</v>
      </c>
      <c r="I82" s="33" t="str">
        <f t="shared" ref="I82:I145" si="17">D82</f>
        <v>-</v>
      </c>
      <c r="J82" s="38">
        <f>IF(H82&gt;Lease!$E$4,0,M81)</f>
        <v>0</v>
      </c>
      <c r="K82" s="38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38">
        <f t="shared" ref="L82:L145" si="18">C82</f>
        <v>0</v>
      </c>
      <c r="M82" s="38">
        <f t="shared" ref="M82:M145" si="19">J82+K82-L82</f>
        <v>0</v>
      </c>
      <c r="N82" s="50"/>
      <c r="O82" s="79">
        <v>66</v>
      </c>
      <c r="P82" s="80">
        <f t="shared" si="9"/>
        <v>66173</v>
      </c>
      <c r="Q82" s="82">
        <f t="shared" si="11"/>
        <v>0</v>
      </c>
      <c r="R82" s="82">
        <f>IF(S81&lt;1,0,-Lease!$K$4/Lease!$L$4)</f>
        <v>0</v>
      </c>
      <c r="S82" s="82">
        <f t="shared" ref="S82:S145" si="20">IF(S81&lt;1,0,SUM(Q82:R82))</f>
        <v>0</v>
      </c>
      <c r="AE82" s="5"/>
      <c r="AF82" s="6"/>
    </row>
    <row r="83" spans="1:32" x14ac:dyDescent="0.25">
      <c r="A83" s="46">
        <f t="shared" ref="A83:A146" si="21">A82+1</f>
        <v>67</v>
      </c>
      <c r="B83" s="54">
        <f t="shared" si="15"/>
        <v>0</v>
      </c>
      <c r="C83" s="47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3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48">
        <f t="shared" si="16"/>
        <v>0</v>
      </c>
      <c r="G83" s="49"/>
      <c r="H83" s="13">
        <f t="shared" ref="H83:H146" si="22">H82+1</f>
        <v>67</v>
      </c>
      <c r="I83" s="33" t="str">
        <f t="shared" si="17"/>
        <v>-</v>
      </c>
      <c r="J83" s="38">
        <f>IF(H83&gt;Lease!$E$4,0,M82)</f>
        <v>0</v>
      </c>
      <c r="K83" s="38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38">
        <f t="shared" si="18"/>
        <v>0</v>
      </c>
      <c r="M83" s="38">
        <f t="shared" si="19"/>
        <v>0</v>
      </c>
      <c r="N83" s="50"/>
      <c r="O83" s="79">
        <v>67</v>
      </c>
      <c r="P83" s="80">
        <f t="shared" ref="P83:P146" si="23">DATE(YEAR(P82)+1,MONTH(P82),DAY(P82))</f>
        <v>66538</v>
      </c>
      <c r="Q83" s="82">
        <f t="shared" si="11"/>
        <v>0</v>
      </c>
      <c r="R83" s="82">
        <f>IF(S82&lt;1,0,-Lease!$K$4/Lease!$L$4)</f>
        <v>0</v>
      </c>
      <c r="S83" s="82">
        <f t="shared" si="20"/>
        <v>0</v>
      </c>
      <c r="AE83" s="5"/>
      <c r="AF83" s="6"/>
    </row>
    <row r="84" spans="1:32" x14ac:dyDescent="0.25">
      <c r="A84" s="46">
        <f t="shared" si="21"/>
        <v>68</v>
      </c>
      <c r="B84" s="54">
        <f t="shared" si="15"/>
        <v>0</v>
      </c>
      <c r="C84" s="47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3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48">
        <f t="shared" si="16"/>
        <v>0</v>
      </c>
      <c r="G84" s="49"/>
      <c r="H84" s="13">
        <f t="shared" si="22"/>
        <v>68</v>
      </c>
      <c r="I84" s="33" t="str">
        <f t="shared" si="17"/>
        <v>-</v>
      </c>
      <c r="J84" s="38">
        <f>IF(H84&gt;Lease!$E$4,0,M83)</f>
        <v>0</v>
      </c>
      <c r="K84" s="38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38">
        <f t="shared" si="18"/>
        <v>0</v>
      </c>
      <c r="M84" s="38">
        <f t="shared" si="19"/>
        <v>0</v>
      </c>
      <c r="N84" s="50"/>
      <c r="O84" s="79">
        <v>68</v>
      </c>
      <c r="P84" s="80">
        <f t="shared" si="23"/>
        <v>66903</v>
      </c>
      <c r="Q84" s="82">
        <f t="shared" si="11"/>
        <v>0</v>
      </c>
      <c r="R84" s="82">
        <f>IF(S83&lt;1,0,-Lease!$K$4/Lease!$L$4)</f>
        <v>0</v>
      </c>
      <c r="S84" s="82">
        <f t="shared" si="20"/>
        <v>0</v>
      </c>
      <c r="AE84" s="5"/>
      <c r="AF84" s="6"/>
    </row>
    <row r="85" spans="1:32" x14ac:dyDescent="0.25">
      <c r="A85" s="46">
        <f t="shared" si="21"/>
        <v>69</v>
      </c>
      <c r="B85" s="54">
        <f t="shared" si="15"/>
        <v>0</v>
      </c>
      <c r="C85" s="47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3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48">
        <f t="shared" si="16"/>
        <v>0</v>
      </c>
      <c r="G85" s="49"/>
      <c r="H85" s="13">
        <f t="shared" si="22"/>
        <v>69</v>
      </c>
      <c r="I85" s="33" t="str">
        <f t="shared" si="17"/>
        <v>-</v>
      </c>
      <c r="J85" s="38">
        <f>IF(H85&gt;Lease!$E$4,0,M84)</f>
        <v>0</v>
      </c>
      <c r="K85" s="38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38">
        <f t="shared" si="18"/>
        <v>0</v>
      </c>
      <c r="M85" s="38">
        <f t="shared" si="19"/>
        <v>0</v>
      </c>
      <c r="N85" s="50"/>
      <c r="O85" s="79">
        <v>69</v>
      </c>
      <c r="P85" s="80">
        <f t="shared" si="23"/>
        <v>67269</v>
      </c>
      <c r="Q85" s="82">
        <f t="shared" si="11"/>
        <v>0</v>
      </c>
      <c r="R85" s="82">
        <f>IF(S84&lt;1,0,-Lease!$K$4/Lease!$L$4)</f>
        <v>0</v>
      </c>
      <c r="S85" s="82">
        <f t="shared" si="20"/>
        <v>0</v>
      </c>
      <c r="AE85" s="5"/>
      <c r="AF85" s="6"/>
    </row>
    <row r="86" spans="1:32" x14ac:dyDescent="0.25">
      <c r="A86" s="46">
        <f t="shared" si="21"/>
        <v>70</v>
      </c>
      <c r="B86" s="54">
        <f t="shared" si="15"/>
        <v>0</v>
      </c>
      <c r="C86" s="47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3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48">
        <f t="shared" si="16"/>
        <v>0</v>
      </c>
      <c r="G86" s="49"/>
      <c r="H86" s="13">
        <f t="shared" si="22"/>
        <v>70</v>
      </c>
      <c r="I86" s="33" t="str">
        <f t="shared" si="17"/>
        <v>-</v>
      </c>
      <c r="J86" s="38">
        <f>IF(H86&gt;Lease!$E$4,0,M85)</f>
        <v>0</v>
      </c>
      <c r="K86" s="38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38">
        <f t="shared" si="18"/>
        <v>0</v>
      </c>
      <c r="M86" s="38">
        <f t="shared" si="19"/>
        <v>0</v>
      </c>
      <c r="N86" s="50"/>
      <c r="O86" s="79">
        <v>70</v>
      </c>
      <c r="P86" s="80">
        <f t="shared" si="23"/>
        <v>67634</v>
      </c>
      <c r="Q86" s="82">
        <f t="shared" si="11"/>
        <v>0</v>
      </c>
      <c r="R86" s="82">
        <f>IF(S85&lt;1,0,-Lease!$K$4/Lease!$L$4)</f>
        <v>0</v>
      </c>
      <c r="S86" s="82">
        <f t="shared" si="20"/>
        <v>0</v>
      </c>
      <c r="AE86" s="5"/>
      <c r="AF86" s="6"/>
    </row>
    <row r="87" spans="1:32" x14ac:dyDescent="0.25">
      <c r="A87" s="46">
        <f t="shared" si="21"/>
        <v>71</v>
      </c>
      <c r="B87" s="54">
        <f t="shared" si="15"/>
        <v>0</v>
      </c>
      <c r="C87" s="47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3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48">
        <f t="shared" si="16"/>
        <v>0</v>
      </c>
      <c r="G87" s="49"/>
      <c r="H87" s="13">
        <f t="shared" si="22"/>
        <v>71</v>
      </c>
      <c r="I87" s="33" t="str">
        <f t="shared" si="17"/>
        <v>-</v>
      </c>
      <c r="J87" s="38">
        <f>IF(H87&gt;Lease!$E$4,0,M86)</f>
        <v>0</v>
      </c>
      <c r="K87" s="38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38">
        <f t="shared" si="18"/>
        <v>0</v>
      </c>
      <c r="M87" s="38">
        <f t="shared" si="19"/>
        <v>0</v>
      </c>
      <c r="N87" s="50"/>
      <c r="O87" s="79">
        <v>71</v>
      </c>
      <c r="P87" s="80">
        <f t="shared" si="23"/>
        <v>67999</v>
      </c>
      <c r="Q87" s="82">
        <f t="shared" si="11"/>
        <v>0</v>
      </c>
      <c r="R87" s="82">
        <f>IF(S86&lt;1,0,-Lease!$K$4/Lease!$L$4)</f>
        <v>0</v>
      </c>
      <c r="S87" s="82">
        <f t="shared" si="20"/>
        <v>0</v>
      </c>
      <c r="AE87" s="5"/>
      <c r="AF87" s="6"/>
    </row>
    <row r="88" spans="1:32" x14ac:dyDescent="0.25">
      <c r="A88" s="46">
        <f t="shared" si="21"/>
        <v>72</v>
      </c>
      <c r="B88" s="54">
        <f t="shared" si="15"/>
        <v>0</v>
      </c>
      <c r="C88" s="47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3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48">
        <f t="shared" si="16"/>
        <v>0</v>
      </c>
      <c r="G88" s="49"/>
      <c r="H88" s="13">
        <f t="shared" si="22"/>
        <v>72</v>
      </c>
      <c r="I88" s="33" t="str">
        <f t="shared" si="17"/>
        <v>-</v>
      </c>
      <c r="J88" s="38">
        <f>IF(H88&gt;Lease!$E$4,0,M87)</f>
        <v>0</v>
      </c>
      <c r="K88" s="38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38">
        <f t="shared" si="18"/>
        <v>0</v>
      </c>
      <c r="M88" s="38">
        <f t="shared" si="19"/>
        <v>0</v>
      </c>
      <c r="N88" s="50"/>
      <c r="O88" s="79">
        <v>72</v>
      </c>
      <c r="P88" s="80">
        <f t="shared" si="23"/>
        <v>68364</v>
      </c>
      <c r="Q88" s="82">
        <f t="shared" si="11"/>
        <v>0</v>
      </c>
      <c r="R88" s="82">
        <f>IF(S87&lt;1,0,-Lease!$K$4/Lease!$L$4)</f>
        <v>0</v>
      </c>
      <c r="S88" s="82">
        <f t="shared" si="20"/>
        <v>0</v>
      </c>
      <c r="AE88" s="5"/>
      <c r="AF88" s="6"/>
    </row>
    <row r="89" spans="1:32" x14ac:dyDescent="0.25">
      <c r="A89" s="46">
        <f t="shared" si="21"/>
        <v>73</v>
      </c>
      <c r="B89" s="54">
        <f t="shared" si="15"/>
        <v>0</v>
      </c>
      <c r="C89" s="47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3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48">
        <f t="shared" si="16"/>
        <v>0</v>
      </c>
      <c r="G89" s="49"/>
      <c r="H89" s="13">
        <f t="shared" si="22"/>
        <v>73</v>
      </c>
      <c r="I89" s="33" t="str">
        <f t="shared" si="17"/>
        <v>-</v>
      </c>
      <c r="J89" s="38">
        <f>IF(H89&gt;Lease!$E$4,0,M88)</f>
        <v>0</v>
      </c>
      <c r="K89" s="38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38">
        <f t="shared" si="18"/>
        <v>0</v>
      </c>
      <c r="M89" s="38">
        <f t="shared" si="19"/>
        <v>0</v>
      </c>
      <c r="N89" s="50"/>
      <c r="O89" s="79">
        <v>73</v>
      </c>
      <c r="P89" s="80">
        <f t="shared" si="23"/>
        <v>68730</v>
      </c>
      <c r="Q89" s="82">
        <f t="shared" si="11"/>
        <v>0</v>
      </c>
      <c r="R89" s="82">
        <f>IF(S88&lt;1,0,-Lease!$K$4/Lease!$L$4)</f>
        <v>0</v>
      </c>
      <c r="S89" s="82">
        <f t="shared" si="20"/>
        <v>0</v>
      </c>
      <c r="AE89" s="5"/>
      <c r="AF89" s="6"/>
    </row>
    <row r="90" spans="1:32" x14ac:dyDescent="0.25">
      <c r="A90" s="46">
        <f t="shared" si="21"/>
        <v>74</v>
      </c>
      <c r="B90" s="54">
        <f t="shared" si="15"/>
        <v>0</v>
      </c>
      <c r="C90" s="47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3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48">
        <f t="shared" si="16"/>
        <v>0</v>
      </c>
      <c r="G90" s="49"/>
      <c r="H90" s="13">
        <f t="shared" si="22"/>
        <v>74</v>
      </c>
      <c r="I90" s="33" t="str">
        <f t="shared" si="17"/>
        <v>-</v>
      </c>
      <c r="J90" s="38">
        <f>IF(H90&gt;Lease!$E$4,0,M89)</f>
        <v>0</v>
      </c>
      <c r="K90" s="38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38">
        <f t="shared" si="18"/>
        <v>0</v>
      </c>
      <c r="M90" s="38">
        <f t="shared" si="19"/>
        <v>0</v>
      </c>
      <c r="N90" s="50"/>
      <c r="O90" s="79">
        <v>74</v>
      </c>
      <c r="P90" s="80">
        <f t="shared" si="23"/>
        <v>69095</v>
      </c>
      <c r="Q90" s="82">
        <f t="shared" ref="Q90:Q153" si="24">S89</f>
        <v>0</v>
      </c>
      <c r="R90" s="82">
        <f>IF(S89&lt;1,0,-Lease!$K$4/Lease!$L$4)</f>
        <v>0</v>
      </c>
      <c r="S90" s="82">
        <f t="shared" si="20"/>
        <v>0</v>
      </c>
      <c r="AE90" s="5"/>
      <c r="AF90" s="6"/>
    </row>
    <row r="91" spans="1:32" x14ac:dyDescent="0.25">
      <c r="A91" s="46">
        <f t="shared" si="21"/>
        <v>75</v>
      </c>
      <c r="B91" s="54">
        <f t="shared" si="15"/>
        <v>0</v>
      </c>
      <c r="C91" s="47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3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48">
        <f t="shared" si="16"/>
        <v>0</v>
      </c>
      <c r="G91" s="49"/>
      <c r="H91" s="13">
        <f t="shared" si="22"/>
        <v>75</v>
      </c>
      <c r="I91" s="33" t="str">
        <f t="shared" si="17"/>
        <v>-</v>
      </c>
      <c r="J91" s="38">
        <f>IF(H91&gt;Lease!$E$4,0,M90)</f>
        <v>0</v>
      </c>
      <c r="K91" s="38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38">
        <f t="shared" si="18"/>
        <v>0</v>
      </c>
      <c r="M91" s="38">
        <f t="shared" si="19"/>
        <v>0</v>
      </c>
      <c r="N91" s="50"/>
      <c r="O91" s="79">
        <v>75</v>
      </c>
      <c r="P91" s="80">
        <f t="shared" si="23"/>
        <v>69460</v>
      </c>
      <c r="Q91" s="82">
        <f t="shared" si="24"/>
        <v>0</v>
      </c>
      <c r="R91" s="82">
        <f>IF(S90&lt;1,0,-Lease!$K$4/Lease!$L$4)</f>
        <v>0</v>
      </c>
      <c r="S91" s="82">
        <f t="shared" si="20"/>
        <v>0</v>
      </c>
      <c r="AE91" s="5"/>
      <c r="AF91" s="6"/>
    </row>
    <row r="92" spans="1:32" x14ac:dyDescent="0.25">
      <c r="A92" s="46">
        <f t="shared" si="21"/>
        <v>76</v>
      </c>
      <c r="B92" s="54">
        <f t="shared" si="15"/>
        <v>0</v>
      </c>
      <c r="C92" s="47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3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48">
        <f t="shared" si="16"/>
        <v>0</v>
      </c>
      <c r="G92" s="49"/>
      <c r="H92" s="13">
        <f t="shared" si="22"/>
        <v>76</v>
      </c>
      <c r="I92" s="33" t="str">
        <f t="shared" si="17"/>
        <v>-</v>
      </c>
      <c r="J92" s="38">
        <f>IF(H92&gt;Lease!$E$4,0,M91)</f>
        <v>0</v>
      </c>
      <c r="K92" s="38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38">
        <f t="shared" si="18"/>
        <v>0</v>
      </c>
      <c r="M92" s="38">
        <f t="shared" si="19"/>
        <v>0</v>
      </c>
      <c r="N92" s="50"/>
      <c r="O92" s="79">
        <v>76</v>
      </c>
      <c r="P92" s="80">
        <f t="shared" si="23"/>
        <v>69825</v>
      </c>
      <c r="Q92" s="82">
        <f t="shared" si="24"/>
        <v>0</v>
      </c>
      <c r="R92" s="82">
        <f>IF(S91&lt;1,0,-Lease!$K$4/Lease!$L$4)</f>
        <v>0</v>
      </c>
      <c r="S92" s="82">
        <f t="shared" si="20"/>
        <v>0</v>
      </c>
      <c r="AE92" s="5"/>
      <c r="AF92" s="6"/>
    </row>
    <row r="93" spans="1:32" x14ac:dyDescent="0.25">
      <c r="A93" s="46">
        <f t="shared" si="21"/>
        <v>77</v>
      </c>
      <c r="B93" s="54">
        <f t="shared" si="15"/>
        <v>0</v>
      </c>
      <c r="C93" s="47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3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48">
        <f t="shared" si="16"/>
        <v>0</v>
      </c>
      <c r="G93" s="49"/>
      <c r="H93" s="13">
        <f t="shared" si="22"/>
        <v>77</v>
      </c>
      <c r="I93" s="33" t="str">
        <f t="shared" si="17"/>
        <v>-</v>
      </c>
      <c r="J93" s="38">
        <f>IF(H93&gt;Lease!$E$4,0,M92)</f>
        <v>0</v>
      </c>
      <c r="K93" s="38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38">
        <f t="shared" si="18"/>
        <v>0</v>
      </c>
      <c r="M93" s="38">
        <f t="shared" si="19"/>
        <v>0</v>
      </c>
      <c r="N93" s="50"/>
      <c r="O93" s="79">
        <v>77</v>
      </c>
      <c r="P93" s="80">
        <f t="shared" si="23"/>
        <v>70191</v>
      </c>
      <c r="Q93" s="82">
        <f t="shared" si="24"/>
        <v>0</v>
      </c>
      <c r="R93" s="82">
        <f>IF(S92&lt;1,0,-Lease!$K$4/Lease!$L$4)</f>
        <v>0</v>
      </c>
      <c r="S93" s="82">
        <f t="shared" si="20"/>
        <v>0</v>
      </c>
      <c r="AE93" s="5"/>
      <c r="AF93" s="6"/>
    </row>
    <row r="94" spans="1:32" x14ac:dyDescent="0.25">
      <c r="A94" s="46">
        <f t="shared" si="21"/>
        <v>78</v>
      </c>
      <c r="B94" s="54">
        <f t="shared" si="15"/>
        <v>0</v>
      </c>
      <c r="C94" s="47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3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48">
        <f t="shared" si="16"/>
        <v>0</v>
      </c>
      <c r="G94" s="49"/>
      <c r="H94" s="13">
        <f t="shared" si="22"/>
        <v>78</v>
      </c>
      <c r="I94" s="33" t="str">
        <f t="shared" si="17"/>
        <v>-</v>
      </c>
      <c r="J94" s="38">
        <f>IF(H94&gt;Lease!$E$4,0,M93)</f>
        <v>0</v>
      </c>
      <c r="K94" s="38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38">
        <f t="shared" si="18"/>
        <v>0</v>
      </c>
      <c r="M94" s="38">
        <f t="shared" si="19"/>
        <v>0</v>
      </c>
      <c r="N94" s="50"/>
      <c r="O94" s="79">
        <v>78</v>
      </c>
      <c r="P94" s="80">
        <f t="shared" si="23"/>
        <v>70556</v>
      </c>
      <c r="Q94" s="82">
        <f t="shared" si="24"/>
        <v>0</v>
      </c>
      <c r="R94" s="82">
        <f>IF(S93&lt;1,0,-Lease!$K$4/Lease!$L$4)</f>
        <v>0</v>
      </c>
      <c r="S94" s="82">
        <f t="shared" si="20"/>
        <v>0</v>
      </c>
      <c r="AE94" s="5"/>
      <c r="AF94" s="6"/>
    </row>
    <row r="95" spans="1:32" x14ac:dyDescent="0.25">
      <c r="A95" s="46">
        <f t="shared" si="21"/>
        <v>79</v>
      </c>
      <c r="B95" s="54">
        <f t="shared" si="15"/>
        <v>0</v>
      </c>
      <c r="C95" s="47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3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48">
        <f t="shared" si="16"/>
        <v>0</v>
      </c>
      <c r="G95" s="49"/>
      <c r="H95" s="13">
        <f t="shared" si="22"/>
        <v>79</v>
      </c>
      <c r="I95" s="33" t="str">
        <f t="shared" si="17"/>
        <v>-</v>
      </c>
      <c r="J95" s="38">
        <f>IF(H95&gt;Lease!$E$4,0,M94)</f>
        <v>0</v>
      </c>
      <c r="K95" s="38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38">
        <f t="shared" si="18"/>
        <v>0</v>
      </c>
      <c r="M95" s="38">
        <f t="shared" si="19"/>
        <v>0</v>
      </c>
      <c r="N95" s="50"/>
      <c r="O95" s="79">
        <v>79</v>
      </c>
      <c r="P95" s="80">
        <f t="shared" si="23"/>
        <v>70921</v>
      </c>
      <c r="Q95" s="82">
        <f t="shared" si="24"/>
        <v>0</v>
      </c>
      <c r="R95" s="82">
        <f>IF(S94&lt;1,0,-Lease!$K$4/Lease!$L$4)</f>
        <v>0</v>
      </c>
      <c r="S95" s="82">
        <f t="shared" si="20"/>
        <v>0</v>
      </c>
      <c r="AE95" s="5"/>
      <c r="AF95" s="6"/>
    </row>
    <row r="96" spans="1:32" x14ac:dyDescent="0.25">
      <c r="A96" s="46">
        <f t="shared" si="21"/>
        <v>80</v>
      </c>
      <c r="B96" s="54">
        <f t="shared" si="15"/>
        <v>0</v>
      </c>
      <c r="C96" s="47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3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48">
        <f t="shared" si="16"/>
        <v>0</v>
      </c>
      <c r="G96" s="49"/>
      <c r="H96" s="13">
        <f t="shared" si="22"/>
        <v>80</v>
      </c>
      <c r="I96" s="33" t="str">
        <f t="shared" si="17"/>
        <v>-</v>
      </c>
      <c r="J96" s="38">
        <f>IF(H96&gt;Lease!$E$4,0,M95)</f>
        <v>0</v>
      </c>
      <c r="K96" s="38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38">
        <f t="shared" si="18"/>
        <v>0</v>
      </c>
      <c r="M96" s="38">
        <f t="shared" si="19"/>
        <v>0</v>
      </c>
      <c r="N96" s="50"/>
      <c r="O96" s="79">
        <v>80</v>
      </c>
      <c r="P96" s="80">
        <f t="shared" si="23"/>
        <v>71286</v>
      </c>
      <c r="Q96" s="82">
        <f t="shared" si="24"/>
        <v>0</v>
      </c>
      <c r="R96" s="82">
        <f>IF(S95&lt;1,0,-Lease!$K$4/Lease!$L$4)</f>
        <v>0</v>
      </c>
      <c r="S96" s="82">
        <f t="shared" si="20"/>
        <v>0</v>
      </c>
      <c r="AE96" s="5"/>
      <c r="AF96" s="6"/>
    </row>
    <row r="97" spans="1:32" x14ac:dyDescent="0.25">
      <c r="A97" s="46">
        <f t="shared" si="21"/>
        <v>81</v>
      </c>
      <c r="B97" s="54">
        <f t="shared" si="15"/>
        <v>0</v>
      </c>
      <c r="C97" s="47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3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48">
        <f t="shared" si="16"/>
        <v>0</v>
      </c>
      <c r="G97" s="49"/>
      <c r="H97" s="13">
        <f t="shared" si="22"/>
        <v>81</v>
      </c>
      <c r="I97" s="33" t="str">
        <f t="shared" si="17"/>
        <v>-</v>
      </c>
      <c r="J97" s="38">
        <f>IF(H97&gt;Lease!$E$4,0,M96)</f>
        <v>0</v>
      </c>
      <c r="K97" s="38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38">
        <f t="shared" si="18"/>
        <v>0</v>
      </c>
      <c r="M97" s="38">
        <f t="shared" si="19"/>
        <v>0</v>
      </c>
      <c r="N97" s="50"/>
      <c r="O97" s="79">
        <v>81</v>
      </c>
      <c r="P97" s="80">
        <f t="shared" si="23"/>
        <v>71652</v>
      </c>
      <c r="Q97" s="82">
        <f t="shared" si="24"/>
        <v>0</v>
      </c>
      <c r="R97" s="82">
        <f>IF(S96&lt;1,0,-Lease!$K$4/Lease!$L$4)</f>
        <v>0</v>
      </c>
      <c r="S97" s="82">
        <f t="shared" si="20"/>
        <v>0</v>
      </c>
      <c r="AE97" s="5"/>
      <c r="AF97" s="6"/>
    </row>
    <row r="98" spans="1:32" x14ac:dyDescent="0.25">
      <c r="A98" s="46">
        <f t="shared" si="21"/>
        <v>82</v>
      </c>
      <c r="B98" s="54">
        <f t="shared" si="15"/>
        <v>0</v>
      </c>
      <c r="C98" s="47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3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48">
        <f t="shared" si="16"/>
        <v>0</v>
      </c>
      <c r="G98" s="49"/>
      <c r="H98" s="13">
        <f t="shared" si="22"/>
        <v>82</v>
      </c>
      <c r="I98" s="33" t="str">
        <f t="shared" si="17"/>
        <v>-</v>
      </c>
      <c r="J98" s="38">
        <f>IF(H98&gt;Lease!$E$4,0,M97)</f>
        <v>0</v>
      </c>
      <c r="K98" s="38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38">
        <f t="shared" si="18"/>
        <v>0</v>
      </c>
      <c r="M98" s="38">
        <f t="shared" si="19"/>
        <v>0</v>
      </c>
      <c r="N98" s="50"/>
      <c r="O98" s="79">
        <v>82</v>
      </c>
      <c r="P98" s="80">
        <f t="shared" si="23"/>
        <v>72017</v>
      </c>
      <c r="Q98" s="82">
        <f t="shared" si="24"/>
        <v>0</v>
      </c>
      <c r="R98" s="82">
        <f>IF(S97&lt;1,0,-Lease!$K$4/Lease!$L$4)</f>
        <v>0</v>
      </c>
      <c r="S98" s="82">
        <f t="shared" si="20"/>
        <v>0</v>
      </c>
      <c r="AE98" s="5"/>
      <c r="AF98" s="6"/>
    </row>
    <row r="99" spans="1:32" x14ac:dyDescent="0.25">
      <c r="A99" s="46">
        <f t="shared" si="21"/>
        <v>83</v>
      </c>
      <c r="B99" s="54">
        <f t="shared" si="15"/>
        <v>0</v>
      </c>
      <c r="C99" s="47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3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48">
        <f t="shared" si="16"/>
        <v>0</v>
      </c>
      <c r="G99" s="49"/>
      <c r="H99" s="13">
        <f t="shared" si="22"/>
        <v>83</v>
      </c>
      <c r="I99" s="33" t="str">
        <f t="shared" si="17"/>
        <v>-</v>
      </c>
      <c r="J99" s="38">
        <f>IF(H99&gt;Lease!$E$4,0,M98)</f>
        <v>0</v>
      </c>
      <c r="K99" s="38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38">
        <f t="shared" si="18"/>
        <v>0</v>
      </c>
      <c r="M99" s="38">
        <f t="shared" si="19"/>
        <v>0</v>
      </c>
      <c r="N99" s="50"/>
      <c r="O99" s="79">
        <v>83</v>
      </c>
      <c r="P99" s="80">
        <f t="shared" si="23"/>
        <v>72382</v>
      </c>
      <c r="Q99" s="82">
        <f t="shared" si="24"/>
        <v>0</v>
      </c>
      <c r="R99" s="82">
        <f>IF(S98&lt;1,0,-Lease!$K$4/Lease!$L$4)</f>
        <v>0</v>
      </c>
      <c r="S99" s="82">
        <f t="shared" si="20"/>
        <v>0</v>
      </c>
      <c r="AE99" s="5"/>
      <c r="AF99" s="6"/>
    </row>
    <row r="100" spans="1:32" x14ac:dyDescent="0.25">
      <c r="A100" s="46">
        <f t="shared" si="21"/>
        <v>84</v>
      </c>
      <c r="B100" s="54">
        <f t="shared" si="15"/>
        <v>0</v>
      </c>
      <c r="C100" s="47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3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48">
        <f t="shared" si="16"/>
        <v>0</v>
      </c>
      <c r="G100" s="49"/>
      <c r="H100" s="13">
        <f t="shared" si="22"/>
        <v>84</v>
      </c>
      <c r="I100" s="33" t="str">
        <f t="shared" si="17"/>
        <v>-</v>
      </c>
      <c r="J100" s="38">
        <f>IF(H100&gt;Lease!$E$4,0,M99)</f>
        <v>0</v>
      </c>
      <c r="K100" s="38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38">
        <f t="shared" si="18"/>
        <v>0</v>
      </c>
      <c r="M100" s="38">
        <f t="shared" si="19"/>
        <v>0</v>
      </c>
      <c r="N100" s="50"/>
      <c r="O100" s="79">
        <v>84</v>
      </c>
      <c r="P100" s="80">
        <f t="shared" si="23"/>
        <v>72747</v>
      </c>
      <c r="Q100" s="82">
        <f t="shared" si="24"/>
        <v>0</v>
      </c>
      <c r="R100" s="82">
        <f>IF(S99&lt;1,0,-Lease!$K$4/Lease!$L$4)</f>
        <v>0</v>
      </c>
      <c r="S100" s="82">
        <f t="shared" si="20"/>
        <v>0</v>
      </c>
      <c r="AE100" s="5"/>
      <c r="AF100" s="6"/>
    </row>
    <row r="101" spans="1:32" x14ac:dyDescent="0.25">
      <c r="A101" s="46">
        <f t="shared" si="21"/>
        <v>85</v>
      </c>
      <c r="B101" s="54">
        <f t="shared" si="15"/>
        <v>0</v>
      </c>
      <c r="C101" s="47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3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48">
        <f t="shared" si="16"/>
        <v>0</v>
      </c>
      <c r="G101" s="49"/>
      <c r="H101" s="13">
        <f t="shared" si="22"/>
        <v>85</v>
      </c>
      <c r="I101" s="33" t="str">
        <f t="shared" si="17"/>
        <v>-</v>
      </c>
      <c r="J101" s="38">
        <f>IF(H101&gt;Lease!$E$4,0,M100)</f>
        <v>0</v>
      </c>
      <c r="K101" s="38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38">
        <f t="shared" si="18"/>
        <v>0</v>
      </c>
      <c r="M101" s="38">
        <f t="shared" si="19"/>
        <v>0</v>
      </c>
      <c r="N101" s="50"/>
      <c r="O101" s="79">
        <v>85</v>
      </c>
      <c r="P101" s="80">
        <f t="shared" si="23"/>
        <v>73112</v>
      </c>
      <c r="Q101" s="82">
        <f t="shared" si="24"/>
        <v>0</v>
      </c>
      <c r="R101" s="82">
        <f>IF(S100&lt;1,0,-Lease!$K$4/Lease!$L$4)</f>
        <v>0</v>
      </c>
      <c r="S101" s="82">
        <f t="shared" si="20"/>
        <v>0</v>
      </c>
      <c r="AE101" s="5"/>
      <c r="AF101" s="6"/>
    </row>
    <row r="102" spans="1:32" x14ac:dyDescent="0.25">
      <c r="A102" s="46">
        <f t="shared" si="21"/>
        <v>86</v>
      </c>
      <c r="B102" s="54">
        <f t="shared" si="15"/>
        <v>0</v>
      </c>
      <c r="C102" s="47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3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48">
        <f t="shared" si="16"/>
        <v>0</v>
      </c>
      <c r="G102" s="49"/>
      <c r="H102" s="13">
        <f t="shared" si="22"/>
        <v>86</v>
      </c>
      <c r="I102" s="33" t="str">
        <f t="shared" si="17"/>
        <v>-</v>
      </c>
      <c r="J102" s="38">
        <f>IF(H102&gt;Lease!$E$4,0,M101)</f>
        <v>0</v>
      </c>
      <c r="K102" s="38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38">
        <f t="shared" si="18"/>
        <v>0</v>
      </c>
      <c r="M102" s="38">
        <f t="shared" si="19"/>
        <v>0</v>
      </c>
      <c r="N102" s="50"/>
      <c r="O102" s="79">
        <v>86</v>
      </c>
      <c r="P102" s="80">
        <f t="shared" si="23"/>
        <v>73477</v>
      </c>
      <c r="Q102" s="82">
        <f t="shared" si="24"/>
        <v>0</v>
      </c>
      <c r="R102" s="82">
        <f>IF(S101&lt;1,0,-Lease!$K$4/Lease!$L$4)</f>
        <v>0</v>
      </c>
      <c r="S102" s="82">
        <f t="shared" si="20"/>
        <v>0</v>
      </c>
      <c r="AE102" s="5"/>
      <c r="AF102" s="6"/>
    </row>
    <row r="103" spans="1:32" x14ac:dyDescent="0.25">
      <c r="A103" s="46">
        <f t="shared" si="21"/>
        <v>87</v>
      </c>
      <c r="B103" s="54">
        <f t="shared" si="15"/>
        <v>0</v>
      </c>
      <c r="C103" s="47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3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48">
        <f t="shared" si="16"/>
        <v>0</v>
      </c>
      <c r="G103" s="49"/>
      <c r="H103" s="13">
        <f t="shared" si="22"/>
        <v>87</v>
      </c>
      <c r="I103" s="33" t="str">
        <f t="shared" si="17"/>
        <v>-</v>
      </c>
      <c r="J103" s="38">
        <f>IF(H103&gt;Lease!$E$4,0,M102)</f>
        <v>0</v>
      </c>
      <c r="K103" s="38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38">
        <f t="shared" si="18"/>
        <v>0</v>
      </c>
      <c r="M103" s="38">
        <f t="shared" si="19"/>
        <v>0</v>
      </c>
      <c r="N103" s="50"/>
      <c r="O103" s="79">
        <v>87</v>
      </c>
      <c r="P103" s="80">
        <f t="shared" si="23"/>
        <v>73842</v>
      </c>
      <c r="Q103" s="82">
        <f t="shared" si="24"/>
        <v>0</v>
      </c>
      <c r="R103" s="82">
        <f>IF(S102&lt;1,0,-Lease!$K$4/Lease!$L$4)</f>
        <v>0</v>
      </c>
      <c r="S103" s="82">
        <f t="shared" si="20"/>
        <v>0</v>
      </c>
      <c r="AE103" s="5"/>
      <c r="AF103" s="6"/>
    </row>
    <row r="104" spans="1:32" x14ac:dyDescent="0.25">
      <c r="A104" s="46">
        <f t="shared" si="21"/>
        <v>88</v>
      </c>
      <c r="B104" s="54">
        <f t="shared" si="15"/>
        <v>0</v>
      </c>
      <c r="C104" s="47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3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48">
        <f t="shared" si="16"/>
        <v>0</v>
      </c>
      <c r="G104" s="49"/>
      <c r="H104" s="13">
        <f t="shared" si="22"/>
        <v>88</v>
      </c>
      <c r="I104" s="33" t="str">
        <f t="shared" si="17"/>
        <v>-</v>
      </c>
      <c r="J104" s="38">
        <f>IF(H104&gt;Lease!$E$4,0,M103)</f>
        <v>0</v>
      </c>
      <c r="K104" s="38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38">
        <f t="shared" si="18"/>
        <v>0</v>
      </c>
      <c r="M104" s="38">
        <f t="shared" si="19"/>
        <v>0</v>
      </c>
      <c r="N104" s="50"/>
      <c r="O104" s="79">
        <v>88</v>
      </c>
      <c r="P104" s="80">
        <f t="shared" si="23"/>
        <v>74207</v>
      </c>
      <c r="Q104" s="82">
        <f t="shared" si="24"/>
        <v>0</v>
      </c>
      <c r="R104" s="82">
        <f>IF(S103&lt;1,0,-Lease!$K$4/Lease!$L$4)</f>
        <v>0</v>
      </c>
      <c r="S104" s="82">
        <f t="shared" si="20"/>
        <v>0</v>
      </c>
      <c r="AE104" s="5"/>
      <c r="AF104" s="6"/>
    </row>
    <row r="105" spans="1:32" x14ac:dyDescent="0.25">
      <c r="A105" s="46">
        <f t="shared" si="21"/>
        <v>89</v>
      </c>
      <c r="B105" s="54">
        <f t="shared" si="15"/>
        <v>0</v>
      </c>
      <c r="C105" s="47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3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48">
        <f t="shared" si="16"/>
        <v>0</v>
      </c>
      <c r="G105" s="49"/>
      <c r="H105" s="13">
        <f t="shared" si="22"/>
        <v>89</v>
      </c>
      <c r="I105" s="33" t="str">
        <f t="shared" si="17"/>
        <v>-</v>
      </c>
      <c r="J105" s="38">
        <f>IF(H105&gt;Lease!$E$4,0,M104)</f>
        <v>0</v>
      </c>
      <c r="K105" s="38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38">
        <f t="shared" si="18"/>
        <v>0</v>
      </c>
      <c r="M105" s="38">
        <f t="shared" si="19"/>
        <v>0</v>
      </c>
      <c r="N105" s="50"/>
      <c r="O105" s="79">
        <v>89</v>
      </c>
      <c r="P105" s="80">
        <f t="shared" si="23"/>
        <v>74573</v>
      </c>
      <c r="Q105" s="82">
        <f t="shared" si="24"/>
        <v>0</v>
      </c>
      <c r="R105" s="82">
        <f>IF(S104&lt;1,0,-Lease!$K$4/Lease!$L$4)</f>
        <v>0</v>
      </c>
      <c r="S105" s="82">
        <f t="shared" si="20"/>
        <v>0</v>
      </c>
      <c r="AE105" s="5"/>
      <c r="AF105" s="6"/>
    </row>
    <row r="106" spans="1:32" x14ac:dyDescent="0.25">
      <c r="A106" s="46">
        <f t="shared" si="21"/>
        <v>90</v>
      </c>
      <c r="B106" s="54">
        <f t="shared" si="15"/>
        <v>0</v>
      </c>
      <c r="C106" s="47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3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48">
        <f t="shared" si="16"/>
        <v>0</v>
      </c>
      <c r="G106" s="49"/>
      <c r="H106" s="13">
        <f t="shared" si="22"/>
        <v>90</v>
      </c>
      <c r="I106" s="33" t="str">
        <f t="shared" si="17"/>
        <v>-</v>
      </c>
      <c r="J106" s="38">
        <f>IF(H106&gt;Lease!$E$4,0,M105)</f>
        <v>0</v>
      </c>
      <c r="K106" s="38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38">
        <f t="shared" si="18"/>
        <v>0</v>
      </c>
      <c r="M106" s="38">
        <f t="shared" si="19"/>
        <v>0</v>
      </c>
      <c r="N106" s="50"/>
      <c r="O106" s="79">
        <v>90</v>
      </c>
      <c r="P106" s="80">
        <f t="shared" si="23"/>
        <v>74938</v>
      </c>
      <c r="Q106" s="82">
        <f t="shared" si="24"/>
        <v>0</v>
      </c>
      <c r="R106" s="82">
        <f>IF(S105&lt;1,0,-Lease!$K$4/Lease!$L$4)</f>
        <v>0</v>
      </c>
      <c r="S106" s="82">
        <f t="shared" si="20"/>
        <v>0</v>
      </c>
      <c r="AE106" s="5"/>
      <c r="AF106" s="6"/>
    </row>
    <row r="107" spans="1:32" x14ac:dyDescent="0.25">
      <c r="A107" s="46">
        <f t="shared" si="21"/>
        <v>91</v>
      </c>
      <c r="B107" s="54">
        <f t="shared" si="15"/>
        <v>0</v>
      </c>
      <c r="C107" s="47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3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48">
        <f t="shared" si="16"/>
        <v>0</v>
      </c>
      <c r="G107" s="49"/>
      <c r="H107" s="13">
        <f t="shared" si="22"/>
        <v>91</v>
      </c>
      <c r="I107" s="33" t="str">
        <f t="shared" si="17"/>
        <v>-</v>
      </c>
      <c r="J107" s="38">
        <f>IF(H107&gt;Lease!$E$4,0,M106)</f>
        <v>0</v>
      </c>
      <c r="K107" s="38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38">
        <f t="shared" si="18"/>
        <v>0</v>
      </c>
      <c r="M107" s="38">
        <f t="shared" si="19"/>
        <v>0</v>
      </c>
      <c r="N107" s="50"/>
      <c r="O107" s="79">
        <v>91</v>
      </c>
      <c r="P107" s="80">
        <f t="shared" si="23"/>
        <v>75303</v>
      </c>
      <c r="Q107" s="82">
        <f t="shared" si="24"/>
        <v>0</v>
      </c>
      <c r="R107" s="82">
        <f>IF(S106&lt;1,0,-Lease!$K$4/Lease!$L$4)</f>
        <v>0</v>
      </c>
      <c r="S107" s="82">
        <f t="shared" si="20"/>
        <v>0</v>
      </c>
      <c r="AE107" s="5"/>
      <c r="AF107" s="6"/>
    </row>
    <row r="108" spans="1:32" x14ac:dyDescent="0.25">
      <c r="A108" s="46">
        <f t="shared" si="21"/>
        <v>92</v>
      </c>
      <c r="B108" s="54">
        <f t="shared" si="15"/>
        <v>0</v>
      </c>
      <c r="C108" s="47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3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48">
        <f t="shared" si="16"/>
        <v>0</v>
      </c>
      <c r="G108" s="49"/>
      <c r="H108" s="13">
        <f t="shared" si="22"/>
        <v>92</v>
      </c>
      <c r="I108" s="33" t="str">
        <f t="shared" si="17"/>
        <v>-</v>
      </c>
      <c r="J108" s="38">
        <f>IF(H108&gt;Lease!$E$4,0,M107)</f>
        <v>0</v>
      </c>
      <c r="K108" s="38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38">
        <f t="shared" si="18"/>
        <v>0</v>
      </c>
      <c r="M108" s="38">
        <f t="shared" si="19"/>
        <v>0</v>
      </c>
      <c r="N108" s="50"/>
      <c r="O108" s="79">
        <v>92</v>
      </c>
      <c r="P108" s="80">
        <f t="shared" si="23"/>
        <v>75668</v>
      </c>
      <c r="Q108" s="82">
        <f t="shared" si="24"/>
        <v>0</v>
      </c>
      <c r="R108" s="82">
        <f>IF(S107&lt;1,0,-Lease!$K$4/Lease!$L$4)</f>
        <v>0</v>
      </c>
      <c r="S108" s="82">
        <f t="shared" si="20"/>
        <v>0</v>
      </c>
      <c r="AE108" s="5"/>
      <c r="AF108" s="6"/>
    </row>
    <row r="109" spans="1:32" x14ac:dyDescent="0.25">
      <c r="A109" s="46">
        <f t="shared" si="21"/>
        <v>93</v>
      </c>
      <c r="B109" s="54">
        <f t="shared" si="15"/>
        <v>0</v>
      </c>
      <c r="C109" s="47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3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48">
        <f t="shared" si="16"/>
        <v>0</v>
      </c>
      <c r="G109" s="49"/>
      <c r="H109" s="13">
        <f t="shared" si="22"/>
        <v>93</v>
      </c>
      <c r="I109" s="33" t="str">
        <f t="shared" si="17"/>
        <v>-</v>
      </c>
      <c r="J109" s="38">
        <f>IF(H109&gt;Lease!$E$4,0,M108)</f>
        <v>0</v>
      </c>
      <c r="K109" s="38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38">
        <f t="shared" si="18"/>
        <v>0</v>
      </c>
      <c r="M109" s="38">
        <f t="shared" si="19"/>
        <v>0</v>
      </c>
      <c r="N109" s="50"/>
      <c r="O109" s="79">
        <v>93</v>
      </c>
      <c r="P109" s="80">
        <f t="shared" si="23"/>
        <v>76034</v>
      </c>
      <c r="Q109" s="82">
        <f t="shared" si="24"/>
        <v>0</v>
      </c>
      <c r="R109" s="82">
        <f>IF(S108&lt;1,0,-Lease!$K$4/Lease!$L$4)</f>
        <v>0</v>
      </c>
      <c r="S109" s="82">
        <f t="shared" si="20"/>
        <v>0</v>
      </c>
      <c r="AE109" s="5"/>
      <c r="AF109" s="6"/>
    </row>
    <row r="110" spans="1:32" x14ac:dyDescent="0.25">
      <c r="A110" s="46">
        <f t="shared" si="21"/>
        <v>94</v>
      </c>
      <c r="B110" s="54">
        <f t="shared" si="15"/>
        <v>0</v>
      </c>
      <c r="C110" s="47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3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48">
        <f t="shared" si="16"/>
        <v>0</v>
      </c>
      <c r="G110" s="49"/>
      <c r="H110" s="13">
        <f t="shared" si="22"/>
        <v>94</v>
      </c>
      <c r="I110" s="33" t="str">
        <f t="shared" si="17"/>
        <v>-</v>
      </c>
      <c r="J110" s="38">
        <f>IF(H110&gt;Lease!$E$4,0,M109)</f>
        <v>0</v>
      </c>
      <c r="K110" s="38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38">
        <f t="shared" si="18"/>
        <v>0</v>
      </c>
      <c r="M110" s="38">
        <f t="shared" si="19"/>
        <v>0</v>
      </c>
      <c r="N110" s="50"/>
      <c r="O110" s="79">
        <v>94</v>
      </c>
      <c r="P110" s="80">
        <f t="shared" si="23"/>
        <v>76399</v>
      </c>
      <c r="Q110" s="82">
        <f t="shared" si="24"/>
        <v>0</v>
      </c>
      <c r="R110" s="82">
        <f>IF(S109&lt;1,0,-Lease!$K$4/Lease!$L$4)</f>
        <v>0</v>
      </c>
      <c r="S110" s="82">
        <f t="shared" si="20"/>
        <v>0</v>
      </c>
      <c r="AE110" s="5"/>
      <c r="AF110" s="6"/>
    </row>
    <row r="111" spans="1:32" x14ac:dyDescent="0.25">
      <c r="A111" s="46">
        <f t="shared" si="21"/>
        <v>95</v>
      </c>
      <c r="B111" s="54">
        <f t="shared" si="15"/>
        <v>0</v>
      </c>
      <c r="C111" s="47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3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48">
        <f t="shared" si="16"/>
        <v>0</v>
      </c>
      <c r="G111" s="49"/>
      <c r="H111" s="13">
        <f t="shared" si="22"/>
        <v>95</v>
      </c>
      <c r="I111" s="33" t="str">
        <f t="shared" si="17"/>
        <v>-</v>
      </c>
      <c r="J111" s="38">
        <f>IF(H111&gt;Lease!$E$4,0,M110)</f>
        <v>0</v>
      </c>
      <c r="K111" s="38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38">
        <f t="shared" si="18"/>
        <v>0</v>
      </c>
      <c r="M111" s="38">
        <f t="shared" si="19"/>
        <v>0</v>
      </c>
      <c r="N111" s="50"/>
      <c r="O111" s="79">
        <v>95</v>
      </c>
      <c r="P111" s="80">
        <f t="shared" si="23"/>
        <v>76764</v>
      </c>
      <c r="Q111" s="82">
        <f t="shared" si="24"/>
        <v>0</v>
      </c>
      <c r="R111" s="82">
        <f>IF(S110&lt;1,0,-Lease!$K$4/Lease!$L$4)</f>
        <v>0</v>
      </c>
      <c r="S111" s="82">
        <f t="shared" si="20"/>
        <v>0</v>
      </c>
      <c r="AE111" s="5"/>
      <c r="AF111" s="6"/>
    </row>
    <row r="112" spans="1:32" x14ac:dyDescent="0.25">
      <c r="A112" s="46">
        <f t="shared" si="21"/>
        <v>96</v>
      </c>
      <c r="B112" s="54">
        <f t="shared" si="15"/>
        <v>0</v>
      </c>
      <c r="C112" s="47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3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48">
        <f t="shared" si="16"/>
        <v>0</v>
      </c>
      <c r="G112" s="49"/>
      <c r="H112" s="13">
        <f t="shared" si="22"/>
        <v>96</v>
      </c>
      <c r="I112" s="33" t="str">
        <f t="shared" si="17"/>
        <v>-</v>
      </c>
      <c r="J112" s="38">
        <f>IF(H112&gt;Lease!$E$4,0,M111)</f>
        <v>0</v>
      </c>
      <c r="K112" s="38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38">
        <f t="shared" si="18"/>
        <v>0</v>
      </c>
      <c r="M112" s="38">
        <f t="shared" si="19"/>
        <v>0</v>
      </c>
      <c r="N112" s="50"/>
      <c r="O112" s="79">
        <v>96</v>
      </c>
      <c r="P112" s="80">
        <f t="shared" si="23"/>
        <v>77129</v>
      </c>
      <c r="Q112" s="82">
        <f t="shared" si="24"/>
        <v>0</v>
      </c>
      <c r="R112" s="82">
        <f>IF(S111&lt;1,0,-Lease!$K$4/Lease!$L$4)</f>
        <v>0</v>
      </c>
      <c r="S112" s="82">
        <f t="shared" si="20"/>
        <v>0</v>
      </c>
      <c r="AE112" s="5"/>
      <c r="AF112" s="6"/>
    </row>
    <row r="113" spans="1:32" x14ac:dyDescent="0.25">
      <c r="A113" s="46">
        <f t="shared" si="21"/>
        <v>97</v>
      </c>
      <c r="B113" s="54">
        <f t="shared" si="15"/>
        <v>0</v>
      </c>
      <c r="C113" s="47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3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48">
        <f t="shared" si="16"/>
        <v>0</v>
      </c>
      <c r="G113" s="49"/>
      <c r="H113" s="13">
        <f t="shared" si="22"/>
        <v>97</v>
      </c>
      <c r="I113" s="33" t="str">
        <f t="shared" si="17"/>
        <v>-</v>
      </c>
      <c r="J113" s="38">
        <f>IF(H113&gt;Lease!$E$4,0,M112)</f>
        <v>0</v>
      </c>
      <c r="K113" s="38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38">
        <f t="shared" si="18"/>
        <v>0</v>
      </c>
      <c r="M113" s="38">
        <f t="shared" si="19"/>
        <v>0</v>
      </c>
      <c r="N113" s="50"/>
      <c r="O113" s="79">
        <v>97</v>
      </c>
      <c r="P113" s="80">
        <f t="shared" si="23"/>
        <v>77495</v>
      </c>
      <c r="Q113" s="82">
        <f t="shared" si="24"/>
        <v>0</v>
      </c>
      <c r="R113" s="82">
        <f>IF(S112&lt;1,0,-Lease!$K$4/Lease!$L$4)</f>
        <v>0</v>
      </c>
      <c r="S113" s="82">
        <f t="shared" si="20"/>
        <v>0</v>
      </c>
      <c r="AE113" s="5"/>
      <c r="AF113" s="6"/>
    </row>
    <row r="114" spans="1:32" x14ac:dyDescent="0.25">
      <c r="A114" s="46">
        <f t="shared" si="21"/>
        <v>98</v>
      </c>
      <c r="B114" s="54">
        <f t="shared" si="15"/>
        <v>0</v>
      </c>
      <c r="C114" s="47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3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48">
        <f t="shared" si="16"/>
        <v>0</v>
      </c>
      <c r="G114" s="49"/>
      <c r="H114" s="13">
        <f t="shared" si="22"/>
        <v>98</v>
      </c>
      <c r="I114" s="33" t="str">
        <f t="shared" si="17"/>
        <v>-</v>
      </c>
      <c r="J114" s="38">
        <f>IF(H114&gt;Lease!$E$4,0,M113)</f>
        <v>0</v>
      </c>
      <c r="K114" s="38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38">
        <f t="shared" si="18"/>
        <v>0</v>
      </c>
      <c r="M114" s="38">
        <f t="shared" si="19"/>
        <v>0</v>
      </c>
      <c r="N114" s="50"/>
      <c r="O114" s="79">
        <v>98</v>
      </c>
      <c r="P114" s="80">
        <f t="shared" si="23"/>
        <v>77860</v>
      </c>
      <c r="Q114" s="82">
        <f t="shared" si="24"/>
        <v>0</v>
      </c>
      <c r="R114" s="82">
        <f>IF(S113&lt;1,0,-Lease!$K$4/Lease!$L$4)</f>
        <v>0</v>
      </c>
      <c r="S114" s="82">
        <f t="shared" si="20"/>
        <v>0</v>
      </c>
      <c r="AE114" s="5"/>
      <c r="AF114" s="6"/>
    </row>
    <row r="115" spans="1:32" x14ac:dyDescent="0.25">
      <c r="A115" s="46">
        <f t="shared" si="21"/>
        <v>99</v>
      </c>
      <c r="B115" s="54">
        <f t="shared" si="15"/>
        <v>0</v>
      </c>
      <c r="C115" s="47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3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48">
        <f t="shared" si="16"/>
        <v>0</v>
      </c>
      <c r="G115" s="49"/>
      <c r="H115" s="13">
        <f t="shared" si="22"/>
        <v>99</v>
      </c>
      <c r="I115" s="33" t="str">
        <f t="shared" si="17"/>
        <v>-</v>
      </c>
      <c r="J115" s="38">
        <f>IF(H115&gt;Lease!$E$4,0,M114)</f>
        <v>0</v>
      </c>
      <c r="K115" s="38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38">
        <f t="shared" si="18"/>
        <v>0</v>
      </c>
      <c r="M115" s="38">
        <f t="shared" si="19"/>
        <v>0</v>
      </c>
      <c r="N115" s="50"/>
      <c r="O115" s="79">
        <v>99</v>
      </c>
      <c r="P115" s="80">
        <f t="shared" si="23"/>
        <v>78225</v>
      </c>
      <c r="Q115" s="82">
        <f t="shared" si="24"/>
        <v>0</v>
      </c>
      <c r="R115" s="82">
        <f>IF(S114&lt;1,0,-Lease!$K$4/Lease!$L$4)</f>
        <v>0</v>
      </c>
      <c r="S115" s="82">
        <f t="shared" si="20"/>
        <v>0</v>
      </c>
      <c r="AE115" s="5"/>
      <c r="AF115" s="6"/>
    </row>
    <row r="116" spans="1:32" x14ac:dyDescent="0.25">
      <c r="A116" s="46">
        <f t="shared" si="21"/>
        <v>100</v>
      </c>
      <c r="B116" s="54">
        <f t="shared" si="15"/>
        <v>0</v>
      </c>
      <c r="C116" s="47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3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48">
        <f t="shared" si="16"/>
        <v>0</v>
      </c>
      <c r="G116" s="49"/>
      <c r="H116" s="13">
        <f t="shared" si="22"/>
        <v>100</v>
      </c>
      <c r="I116" s="33" t="str">
        <f t="shared" si="17"/>
        <v>-</v>
      </c>
      <c r="J116" s="38">
        <f>IF(H116&gt;Lease!$E$4,0,M115)</f>
        <v>0</v>
      </c>
      <c r="K116" s="38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38">
        <f t="shared" si="18"/>
        <v>0</v>
      </c>
      <c r="M116" s="38">
        <f t="shared" si="19"/>
        <v>0</v>
      </c>
      <c r="N116" s="50"/>
      <c r="O116" s="79">
        <v>100</v>
      </c>
      <c r="P116" s="80">
        <f t="shared" si="23"/>
        <v>78590</v>
      </c>
      <c r="Q116" s="82">
        <f t="shared" si="24"/>
        <v>0</v>
      </c>
      <c r="R116" s="82">
        <f>IF(S115&lt;1,0,-Lease!$K$4/Lease!$L$4)</f>
        <v>0</v>
      </c>
      <c r="S116" s="82">
        <f t="shared" si="20"/>
        <v>0</v>
      </c>
      <c r="AE116" s="5"/>
      <c r="AF116" s="6"/>
    </row>
    <row r="117" spans="1:32" x14ac:dyDescent="0.25">
      <c r="A117" s="46">
        <f t="shared" si="21"/>
        <v>101</v>
      </c>
      <c r="B117" s="54">
        <f t="shared" si="15"/>
        <v>0</v>
      </c>
      <c r="C117" s="47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3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48">
        <f t="shared" si="16"/>
        <v>0</v>
      </c>
      <c r="G117" s="49"/>
      <c r="H117" s="13">
        <f t="shared" si="22"/>
        <v>101</v>
      </c>
      <c r="I117" s="33" t="str">
        <f t="shared" si="17"/>
        <v>-</v>
      </c>
      <c r="J117" s="38">
        <f>IF(H117&gt;Lease!$E$4,0,M116)</f>
        <v>0</v>
      </c>
      <c r="K117" s="38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38">
        <f t="shared" si="18"/>
        <v>0</v>
      </c>
      <c r="M117" s="38">
        <f t="shared" si="19"/>
        <v>0</v>
      </c>
      <c r="N117" s="50"/>
      <c r="O117" s="79">
        <v>101</v>
      </c>
      <c r="P117" s="80">
        <f t="shared" si="23"/>
        <v>78956</v>
      </c>
      <c r="Q117" s="82">
        <f t="shared" si="24"/>
        <v>0</v>
      </c>
      <c r="R117" s="82">
        <f>IF(S116&lt;1,0,-Lease!$K$4/Lease!$L$4)</f>
        <v>0</v>
      </c>
      <c r="S117" s="82">
        <f t="shared" si="20"/>
        <v>0</v>
      </c>
      <c r="AE117" s="5"/>
      <c r="AF117" s="6"/>
    </row>
    <row r="118" spans="1:32" x14ac:dyDescent="0.25">
      <c r="A118" s="46">
        <f t="shared" si="21"/>
        <v>102</v>
      </c>
      <c r="B118" s="54">
        <f t="shared" si="15"/>
        <v>0</v>
      </c>
      <c r="C118" s="47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3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48">
        <f t="shared" si="16"/>
        <v>0</v>
      </c>
      <c r="G118" s="49"/>
      <c r="H118" s="13">
        <f t="shared" si="22"/>
        <v>102</v>
      </c>
      <c r="I118" s="33" t="str">
        <f t="shared" si="17"/>
        <v>-</v>
      </c>
      <c r="J118" s="38">
        <f>IF(H118&gt;Lease!$E$4,0,M117)</f>
        <v>0</v>
      </c>
      <c r="K118" s="38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38">
        <f t="shared" si="18"/>
        <v>0</v>
      </c>
      <c r="M118" s="38">
        <f t="shared" si="19"/>
        <v>0</v>
      </c>
      <c r="N118" s="50"/>
      <c r="O118" s="79">
        <v>102</v>
      </c>
      <c r="P118" s="80">
        <f t="shared" si="23"/>
        <v>79321</v>
      </c>
      <c r="Q118" s="82">
        <f t="shared" si="24"/>
        <v>0</v>
      </c>
      <c r="R118" s="82">
        <f>IF(S117&lt;1,0,-Lease!$K$4/Lease!$L$4)</f>
        <v>0</v>
      </c>
      <c r="S118" s="82">
        <f t="shared" si="20"/>
        <v>0</v>
      </c>
      <c r="AE118" s="5"/>
      <c r="AF118" s="6"/>
    </row>
    <row r="119" spans="1:32" x14ac:dyDescent="0.25">
      <c r="A119" s="46">
        <f t="shared" si="21"/>
        <v>103</v>
      </c>
      <c r="B119" s="54">
        <f t="shared" si="15"/>
        <v>0</v>
      </c>
      <c r="C119" s="47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3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48">
        <f t="shared" si="16"/>
        <v>0</v>
      </c>
      <c r="G119" s="49"/>
      <c r="H119" s="13">
        <f t="shared" si="22"/>
        <v>103</v>
      </c>
      <c r="I119" s="33" t="str">
        <f t="shared" si="17"/>
        <v>-</v>
      </c>
      <c r="J119" s="38">
        <f>IF(H119&gt;Lease!$E$4,0,M118)</f>
        <v>0</v>
      </c>
      <c r="K119" s="38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38">
        <f t="shared" si="18"/>
        <v>0</v>
      </c>
      <c r="M119" s="38">
        <f t="shared" si="19"/>
        <v>0</v>
      </c>
      <c r="N119" s="50"/>
      <c r="O119" s="79">
        <v>103</v>
      </c>
      <c r="P119" s="80">
        <f t="shared" si="23"/>
        <v>79686</v>
      </c>
      <c r="Q119" s="82">
        <f t="shared" si="24"/>
        <v>0</v>
      </c>
      <c r="R119" s="82">
        <f>IF(S118&lt;1,0,-Lease!$K$4/Lease!$L$4)</f>
        <v>0</v>
      </c>
      <c r="S119" s="82">
        <f t="shared" si="20"/>
        <v>0</v>
      </c>
      <c r="AE119" s="5"/>
      <c r="AF119" s="6"/>
    </row>
    <row r="120" spans="1:32" x14ac:dyDescent="0.25">
      <c r="A120" s="46">
        <f t="shared" si="21"/>
        <v>104</v>
      </c>
      <c r="B120" s="54">
        <f t="shared" si="15"/>
        <v>0</v>
      </c>
      <c r="C120" s="47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3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48">
        <f t="shared" si="16"/>
        <v>0</v>
      </c>
      <c r="G120" s="49"/>
      <c r="H120" s="13">
        <f t="shared" si="22"/>
        <v>104</v>
      </c>
      <c r="I120" s="33" t="str">
        <f t="shared" si="17"/>
        <v>-</v>
      </c>
      <c r="J120" s="38">
        <f>IF(H120&gt;Lease!$E$4,0,M119)</f>
        <v>0</v>
      </c>
      <c r="K120" s="38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38">
        <f t="shared" si="18"/>
        <v>0</v>
      </c>
      <c r="M120" s="38">
        <f t="shared" si="19"/>
        <v>0</v>
      </c>
      <c r="N120" s="50"/>
      <c r="O120" s="79">
        <v>104</v>
      </c>
      <c r="P120" s="80">
        <f t="shared" si="23"/>
        <v>80051</v>
      </c>
      <c r="Q120" s="82">
        <f t="shared" si="24"/>
        <v>0</v>
      </c>
      <c r="R120" s="82">
        <f>IF(S119&lt;1,0,-Lease!$K$4/Lease!$L$4)</f>
        <v>0</v>
      </c>
      <c r="S120" s="82">
        <f t="shared" si="20"/>
        <v>0</v>
      </c>
      <c r="AE120" s="5"/>
      <c r="AF120" s="6"/>
    </row>
    <row r="121" spans="1:32" x14ac:dyDescent="0.25">
      <c r="A121" s="46">
        <f t="shared" si="21"/>
        <v>105</v>
      </c>
      <c r="B121" s="54">
        <f t="shared" si="15"/>
        <v>0</v>
      </c>
      <c r="C121" s="47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3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48">
        <f t="shared" si="16"/>
        <v>0</v>
      </c>
      <c r="G121" s="49"/>
      <c r="H121" s="13">
        <f t="shared" si="22"/>
        <v>105</v>
      </c>
      <c r="I121" s="33" t="str">
        <f t="shared" si="17"/>
        <v>-</v>
      </c>
      <c r="J121" s="38">
        <f>IF(H121&gt;Lease!$E$4,0,M120)</f>
        <v>0</v>
      </c>
      <c r="K121" s="38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38">
        <f t="shared" si="18"/>
        <v>0</v>
      </c>
      <c r="M121" s="38">
        <f t="shared" si="19"/>
        <v>0</v>
      </c>
      <c r="N121" s="50"/>
      <c r="O121" s="79">
        <v>105</v>
      </c>
      <c r="P121" s="80">
        <f t="shared" si="23"/>
        <v>80417</v>
      </c>
      <c r="Q121" s="82">
        <f t="shared" si="24"/>
        <v>0</v>
      </c>
      <c r="R121" s="82">
        <f>IF(S120&lt;1,0,-Lease!$K$4/Lease!$L$4)</f>
        <v>0</v>
      </c>
      <c r="S121" s="82">
        <f t="shared" si="20"/>
        <v>0</v>
      </c>
      <c r="AE121" s="5"/>
      <c r="AF121" s="6"/>
    </row>
    <row r="122" spans="1:32" x14ac:dyDescent="0.25">
      <c r="A122" s="46">
        <f t="shared" si="21"/>
        <v>106</v>
      </c>
      <c r="B122" s="54">
        <f t="shared" si="15"/>
        <v>0</v>
      </c>
      <c r="C122" s="47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3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48">
        <f t="shared" si="16"/>
        <v>0</v>
      </c>
      <c r="G122" s="49"/>
      <c r="H122" s="13">
        <f t="shared" si="22"/>
        <v>106</v>
      </c>
      <c r="I122" s="33" t="str">
        <f t="shared" si="17"/>
        <v>-</v>
      </c>
      <c r="J122" s="38">
        <f>IF(H122&gt;Lease!$E$4,0,M121)</f>
        <v>0</v>
      </c>
      <c r="K122" s="38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38">
        <f t="shared" si="18"/>
        <v>0</v>
      </c>
      <c r="M122" s="38">
        <f t="shared" si="19"/>
        <v>0</v>
      </c>
      <c r="N122" s="50"/>
      <c r="O122" s="79">
        <v>106</v>
      </c>
      <c r="P122" s="80">
        <f t="shared" si="23"/>
        <v>80782</v>
      </c>
      <c r="Q122" s="82">
        <f t="shared" si="24"/>
        <v>0</v>
      </c>
      <c r="R122" s="82">
        <f>IF(S121&lt;1,0,-Lease!$K$4/Lease!$L$4)</f>
        <v>0</v>
      </c>
      <c r="S122" s="82">
        <f t="shared" si="20"/>
        <v>0</v>
      </c>
      <c r="AE122" s="5"/>
      <c r="AF122" s="6"/>
    </row>
    <row r="123" spans="1:32" x14ac:dyDescent="0.25">
      <c r="A123" s="46">
        <f t="shared" si="21"/>
        <v>107</v>
      </c>
      <c r="B123" s="54">
        <f t="shared" si="15"/>
        <v>0</v>
      </c>
      <c r="C123" s="47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3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48">
        <f t="shared" si="16"/>
        <v>0</v>
      </c>
      <c r="G123" s="49"/>
      <c r="H123" s="13">
        <f t="shared" si="22"/>
        <v>107</v>
      </c>
      <c r="I123" s="33" t="str">
        <f t="shared" si="17"/>
        <v>-</v>
      </c>
      <c r="J123" s="38">
        <f>IF(H123&gt;Lease!$E$4,0,M122)</f>
        <v>0</v>
      </c>
      <c r="K123" s="38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38">
        <f t="shared" si="18"/>
        <v>0</v>
      </c>
      <c r="M123" s="38">
        <f t="shared" si="19"/>
        <v>0</v>
      </c>
      <c r="N123" s="50"/>
      <c r="O123" s="79">
        <v>107</v>
      </c>
      <c r="P123" s="80">
        <f t="shared" si="23"/>
        <v>81147</v>
      </c>
      <c r="Q123" s="82">
        <f t="shared" si="24"/>
        <v>0</v>
      </c>
      <c r="R123" s="82">
        <f>IF(S122&lt;1,0,-Lease!$K$4/Lease!$L$4)</f>
        <v>0</v>
      </c>
      <c r="S123" s="82">
        <f t="shared" si="20"/>
        <v>0</v>
      </c>
      <c r="AE123" s="5"/>
      <c r="AF123" s="6"/>
    </row>
    <row r="124" spans="1:32" x14ac:dyDescent="0.25">
      <c r="A124" s="46">
        <f t="shared" si="21"/>
        <v>108</v>
      </c>
      <c r="B124" s="54">
        <f t="shared" si="15"/>
        <v>0</v>
      </c>
      <c r="C124" s="47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3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48">
        <f t="shared" si="16"/>
        <v>0</v>
      </c>
      <c r="G124" s="49"/>
      <c r="H124" s="13">
        <f t="shared" si="22"/>
        <v>108</v>
      </c>
      <c r="I124" s="33" t="str">
        <f t="shared" si="17"/>
        <v>-</v>
      </c>
      <c r="J124" s="38">
        <f>IF(H124&gt;Lease!$E$4,0,M123)</f>
        <v>0</v>
      </c>
      <c r="K124" s="38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38">
        <f t="shared" si="18"/>
        <v>0</v>
      </c>
      <c r="M124" s="38">
        <f t="shared" si="19"/>
        <v>0</v>
      </c>
      <c r="N124" s="50"/>
      <c r="O124" s="79">
        <v>108</v>
      </c>
      <c r="P124" s="80">
        <f t="shared" si="23"/>
        <v>81512</v>
      </c>
      <c r="Q124" s="82">
        <f t="shared" si="24"/>
        <v>0</v>
      </c>
      <c r="R124" s="82">
        <f>IF(S123&lt;1,0,-Lease!$K$4/Lease!$L$4)</f>
        <v>0</v>
      </c>
      <c r="S124" s="82">
        <f t="shared" si="20"/>
        <v>0</v>
      </c>
      <c r="AE124" s="5"/>
      <c r="AF124" s="6"/>
    </row>
    <row r="125" spans="1:32" x14ac:dyDescent="0.25">
      <c r="A125" s="46">
        <f t="shared" si="21"/>
        <v>109</v>
      </c>
      <c r="B125" s="54">
        <f t="shared" si="15"/>
        <v>0</v>
      </c>
      <c r="C125" s="47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3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48">
        <f t="shared" si="16"/>
        <v>0</v>
      </c>
      <c r="G125" s="49"/>
      <c r="H125" s="13">
        <f t="shared" si="22"/>
        <v>109</v>
      </c>
      <c r="I125" s="33" t="str">
        <f t="shared" si="17"/>
        <v>-</v>
      </c>
      <c r="J125" s="38">
        <f>IF(H125&gt;Lease!$E$4,0,M124)</f>
        <v>0</v>
      </c>
      <c r="K125" s="38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38">
        <f t="shared" si="18"/>
        <v>0</v>
      </c>
      <c r="M125" s="38">
        <f t="shared" si="19"/>
        <v>0</v>
      </c>
      <c r="N125" s="50"/>
      <c r="O125" s="79">
        <v>109</v>
      </c>
      <c r="P125" s="80">
        <f t="shared" si="23"/>
        <v>81878</v>
      </c>
      <c r="Q125" s="82">
        <f t="shared" si="24"/>
        <v>0</v>
      </c>
      <c r="R125" s="82">
        <f>IF(S124&lt;1,0,-Lease!$K$4/Lease!$L$4)</f>
        <v>0</v>
      </c>
      <c r="S125" s="82">
        <f t="shared" si="20"/>
        <v>0</v>
      </c>
      <c r="AE125" s="5"/>
      <c r="AF125" s="6"/>
    </row>
    <row r="126" spans="1:32" x14ac:dyDescent="0.25">
      <c r="A126" s="46">
        <f t="shared" si="21"/>
        <v>110</v>
      </c>
      <c r="B126" s="54">
        <f t="shared" si="15"/>
        <v>0</v>
      </c>
      <c r="C126" s="47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3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48">
        <f t="shared" si="16"/>
        <v>0</v>
      </c>
      <c r="G126" s="49"/>
      <c r="H126" s="13">
        <f t="shared" si="22"/>
        <v>110</v>
      </c>
      <c r="I126" s="33" t="str">
        <f t="shared" si="17"/>
        <v>-</v>
      </c>
      <c r="J126" s="38">
        <f>IF(H126&gt;Lease!$E$4,0,M125)</f>
        <v>0</v>
      </c>
      <c r="K126" s="38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38">
        <f t="shared" si="18"/>
        <v>0</v>
      </c>
      <c r="M126" s="38">
        <f t="shared" si="19"/>
        <v>0</v>
      </c>
      <c r="N126" s="50"/>
      <c r="O126" s="79">
        <v>110</v>
      </c>
      <c r="P126" s="80">
        <f t="shared" si="23"/>
        <v>82243</v>
      </c>
      <c r="Q126" s="82">
        <f t="shared" si="24"/>
        <v>0</v>
      </c>
      <c r="R126" s="82">
        <f>IF(S125&lt;1,0,-Lease!$K$4/Lease!$L$4)</f>
        <v>0</v>
      </c>
      <c r="S126" s="82">
        <f t="shared" si="20"/>
        <v>0</v>
      </c>
      <c r="AE126" s="5"/>
      <c r="AF126" s="6"/>
    </row>
    <row r="127" spans="1:32" x14ac:dyDescent="0.25">
      <c r="A127" s="46">
        <f t="shared" si="21"/>
        <v>111</v>
      </c>
      <c r="B127" s="54">
        <f t="shared" si="15"/>
        <v>0</v>
      </c>
      <c r="C127" s="47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3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48">
        <f t="shared" si="16"/>
        <v>0</v>
      </c>
      <c r="G127" s="49"/>
      <c r="H127" s="13">
        <f t="shared" si="22"/>
        <v>111</v>
      </c>
      <c r="I127" s="33" t="str">
        <f t="shared" si="17"/>
        <v>-</v>
      </c>
      <c r="J127" s="38">
        <f>IF(H127&gt;Lease!$E$4,0,M126)</f>
        <v>0</v>
      </c>
      <c r="K127" s="38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38">
        <f t="shared" si="18"/>
        <v>0</v>
      </c>
      <c r="M127" s="38">
        <f t="shared" si="19"/>
        <v>0</v>
      </c>
      <c r="N127" s="50"/>
      <c r="O127" s="79">
        <v>111</v>
      </c>
      <c r="P127" s="80">
        <f t="shared" si="23"/>
        <v>82608</v>
      </c>
      <c r="Q127" s="82">
        <f t="shared" si="24"/>
        <v>0</v>
      </c>
      <c r="R127" s="82">
        <f>IF(S126&lt;1,0,-Lease!$K$4/Lease!$L$4)</f>
        <v>0</v>
      </c>
      <c r="S127" s="82">
        <f t="shared" si="20"/>
        <v>0</v>
      </c>
      <c r="AE127" s="5"/>
      <c r="AF127" s="6"/>
    </row>
    <row r="128" spans="1:32" x14ac:dyDescent="0.25">
      <c r="A128" s="46">
        <f t="shared" si="21"/>
        <v>112</v>
      </c>
      <c r="B128" s="54">
        <f t="shared" si="15"/>
        <v>0</v>
      </c>
      <c r="C128" s="47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3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48">
        <f t="shared" si="16"/>
        <v>0</v>
      </c>
      <c r="G128" s="49"/>
      <c r="H128" s="13">
        <f t="shared" si="22"/>
        <v>112</v>
      </c>
      <c r="I128" s="33" t="str">
        <f t="shared" si="17"/>
        <v>-</v>
      </c>
      <c r="J128" s="38">
        <f>IF(H128&gt;Lease!$E$4,0,M127)</f>
        <v>0</v>
      </c>
      <c r="K128" s="38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38">
        <f t="shared" si="18"/>
        <v>0</v>
      </c>
      <c r="M128" s="38">
        <f t="shared" si="19"/>
        <v>0</v>
      </c>
      <c r="N128" s="50"/>
      <c r="O128" s="79">
        <v>112</v>
      </c>
      <c r="P128" s="80">
        <f t="shared" si="23"/>
        <v>82973</v>
      </c>
      <c r="Q128" s="82">
        <f t="shared" si="24"/>
        <v>0</v>
      </c>
      <c r="R128" s="82">
        <f>IF(S127&lt;1,0,-Lease!$K$4/Lease!$L$4)</f>
        <v>0</v>
      </c>
      <c r="S128" s="82">
        <f t="shared" si="20"/>
        <v>0</v>
      </c>
      <c r="AE128" s="5"/>
      <c r="AF128" s="6"/>
    </row>
    <row r="129" spans="1:32" x14ac:dyDescent="0.25">
      <c r="A129" s="46">
        <f t="shared" si="21"/>
        <v>113</v>
      </c>
      <c r="B129" s="54">
        <f t="shared" si="15"/>
        <v>0</v>
      </c>
      <c r="C129" s="47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3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48">
        <f t="shared" si="16"/>
        <v>0</v>
      </c>
      <c r="G129" s="49"/>
      <c r="H129" s="13">
        <f t="shared" si="22"/>
        <v>113</v>
      </c>
      <c r="I129" s="33" t="str">
        <f t="shared" si="17"/>
        <v>-</v>
      </c>
      <c r="J129" s="38">
        <f>IF(H129&gt;Lease!$E$4,0,M128)</f>
        <v>0</v>
      </c>
      <c r="K129" s="38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38">
        <f t="shared" si="18"/>
        <v>0</v>
      </c>
      <c r="M129" s="38">
        <f t="shared" si="19"/>
        <v>0</v>
      </c>
      <c r="N129" s="50"/>
      <c r="O129" s="79">
        <v>113</v>
      </c>
      <c r="P129" s="80">
        <f t="shared" si="23"/>
        <v>83339</v>
      </c>
      <c r="Q129" s="82">
        <f t="shared" si="24"/>
        <v>0</v>
      </c>
      <c r="R129" s="82">
        <f>IF(S128&lt;1,0,-Lease!$K$4/Lease!$L$4)</f>
        <v>0</v>
      </c>
      <c r="S129" s="82">
        <f t="shared" si="20"/>
        <v>0</v>
      </c>
      <c r="AE129" s="5"/>
      <c r="AF129" s="6"/>
    </row>
    <row r="130" spans="1:32" x14ac:dyDescent="0.25">
      <c r="A130" s="46">
        <f t="shared" si="21"/>
        <v>114</v>
      </c>
      <c r="B130" s="54">
        <f t="shared" si="15"/>
        <v>0</v>
      </c>
      <c r="C130" s="47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3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48">
        <f t="shared" si="16"/>
        <v>0</v>
      </c>
      <c r="G130" s="49"/>
      <c r="H130" s="13">
        <f t="shared" si="22"/>
        <v>114</v>
      </c>
      <c r="I130" s="33" t="str">
        <f t="shared" si="17"/>
        <v>-</v>
      </c>
      <c r="J130" s="38">
        <f>IF(H130&gt;Lease!$E$4,0,M129)</f>
        <v>0</v>
      </c>
      <c r="K130" s="38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38">
        <f t="shared" si="18"/>
        <v>0</v>
      </c>
      <c r="M130" s="38">
        <f t="shared" si="19"/>
        <v>0</v>
      </c>
      <c r="N130" s="50"/>
      <c r="O130" s="79">
        <v>114</v>
      </c>
      <c r="P130" s="80">
        <f t="shared" si="23"/>
        <v>83704</v>
      </c>
      <c r="Q130" s="82">
        <f t="shared" si="24"/>
        <v>0</v>
      </c>
      <c r="R130" s="82">
        <f>IF(S129&lt;1,0,-Lease!$K$4/Lease!$L$4)</f>
        <v>0</v>
      </c>
      <c r="S130" s="82">
        <f t="shared" si="20"/>
        <v>0</v>
      </c>
      <c r="AE130" s="5"/>
      <c r="AF130" s="6"/>
    </row>
    <row r="131" spans="1:32" x14ac:dyDescent="0.25">
      <c r="A131" s="46">
        <f t="shared" si="21"/>
        <v>115</v>
      </c>
      <c r="B131" s="54">
        <f t="shared" si="15"/>
        <v>0</v>
      </c>
      <c r="C131" s="47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3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48">
        <f t="shared" si="16"/>
        <v>0</v>
      </c>
      <c r="G131" s="49"/>
      <c r="H131" s="13">
        <f t="shared" si="22"/>
        <v>115</v>
      </c>
      <c r="I131" s="33" t="str">
        <f t="shared" si="17"/>
        <v>-</v>
      </c>
      <c r="J131" s="38">
        <f>IF(H131&gt;Lease!$E$4,0,M130)</f>
        <v>0</v>
      </c>
      <c r="K131" s="38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38">
        <f t="shared" si="18"/>
        <v>0</v>
      </c>
      <c r="M131" s="38">
        <f t="shared" si="19"/>
        <v>0</v>
      </c>
      <c r="N131" s="50"/>
      <c r="O131" s="79">
        <v>115</v>
      </c>
      <c r="P131" s="80">
        <f t="shared" si="23"/>
        <v>84069</v>
      </c>
      <c r="Q131" s="82">
        <f t="shared" si="24"/>
        <v>0</v>
      </c>
      <c r="R131" s="82">
        <f>IF(S130&lt;1,0,-Lease!$K$4/Lease!$L$4)</f>
        <v>0</v>
      </c>
      <c r="S131" s="82">
        <f t="shared" si="20"/>
        <v>0</v>
      </c>
      <c r="AE131" s="5"/>
      <c r="AF131" s="6"/>
    </row>
    <row r="132" spans="1:32" x14ac:dyDescent="0.25">
      <c r="A132" s="46">
        <f t="shared" si="21"/>
        <v>116</v>
      </c>
      <c r="B132" s="54">
        <f t="shared" si="15"/>
        <v>0</v>
      </c>
      <c r="C132" s="47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3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48">
        <f t="shared" si="16"/>
        <v>0</v>
      </c>
      <c r="G132" s="49"/>
      <c r="H132" s="13">
        <f t="shared" si="22"/>
        <v>116</v>
      </c>
      <c r="I132" s="33" t="str">
        <f t="shared" si="17"/>
        <v>-</v>
      </c>
      <c r="J132" s="38">
        <f>IF(H132&gt;Lease!$E$4,0,M131)</f>
        <v>0</v>
      </c>
      <c r="K132" s="38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38">
        <f t="shared" si="18"/>
        <v>0</v>
      </c>
      <c r="M132" s="38">
        <f t="shared" si="19"/>
        <v>0</v>
      </c>
      <c r="N132" s="50"/>
      <c r="O132" s="79">
        <v>116</v>
      </c>
      <c r="P132" s="80">
        <f t="shared" si="23"/>
        <v>84434</v>
      </c>
      <c r="Q132" s="82">
        <f t="shared" si="24"/>
        <v>0</v>
      </c>
      <c r="R132" s="82">
        <f>IF(S131&lt;1,0,-Lease!$K$4/Lease!$L$4)</f>
        <v>0</v>
      </c>
      <c r="S132" s="82">
        <f t="shared" si="20"/>
        <v>0</v>
      </c>
      <c r="AE132" s="5"/>
      <c r="AF132" s="6"/>
    </row>
    <row r="133" spans="1:32" x14ac:dyDescent="0.25">
      <c r="A133" s="46">
        <f t="shared" si="21"/>
        <v>117</v>
      </c>
      <c r="B133" s="54">
        <f t="shared" si="15"/>
        <v>0</v>
      </c>
      <c r="C133" s="47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3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48">
        <f t="shared" si="16"/>
        <v>0</v>
      </c>
      <c r="G133" s="49"/>
      <c r="H133" s="13">
        <f t="shared" si="22"/>
        <v>117</v>
      </c>
      <c r="I133" s="33" t="str">
        <f t="shared" si="17"/>
        <v>-</v>
      </c>
      <c r="J133" s="38">
        <f>IF(H133&gt;Lease!$E$4,0,M132)</f>
        <v>0</v>
      </c>
      <c r="K133" s="38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38">
        <f t="shared" si="18"/>
        <v>0</v>
      </c>
      <c r="M133" s="38">
        <f t="shared" si="19"/>
        <v>0</v>
      </c>
      <c r="N133" s="50"/>
      <c r="O133" s="79">
        <v>117</v>
      </c>
      <c r="P133" s="80">
        <f t="shared" si="23"/>
        <v>84800</v>
      </c>
      <c r="Q133" s="82">
        <f t="shared" si="24"/>
        <v>0</v>
      </c>
      <c r="R133" s="82">
        <f>IF(S132&lt;1,0,-Lease!$K$4/Lease!$L$4)</f>
        <v>0</v>
      </c>
      <c r="S133" s="82">
        <f t="shared" si="20"/>
        <v>0</v>
      </c>
      <c r="AE133" s="5"/>
      <c r="AF133" s="6"/>
    </row>
    <row r="134" spans="1:32" x14ac:dyDescent="0.25">
      <c r="A134" s="46">
        <f t="shared" si="21"/>
        <v>118</v>
      </c>
      <c r="B134" s="54">
        <f t="shared" si="15"/>
        <v>0</v>
      </c>
      <c r="C134" s="47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3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48">
        <f t="shared" si="16"/>
        <v>0</v>
      </c>
      <c r="G134" s="49"/>
      <c r="H134" s="13">
        <f t="shared" si="22"/>
        <v>118</v>
      </c>
      <c r="I134" s="33" t="str">
        <f t="shared" si="17"/>
        <v>-</v>
      </c>
      <c r="J134" s="38">
        <f>IF(H134&gt;Lease!$E$4,0,M133)</f>
        <v>0</v>
      </c>
      <c r="K134" s="38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38">
        <f t="shared" si="18"/>
        <v>0</v>
      </c>
      <c r="M134" s="38">
        <f t="shared" si="19"/>
        <v>0</v>
      </c>
      <c r="N134" s="50"/>
      <c r="O134" s="79">
        <v>118</v>
      </c>
      <c r="P134" s="80">
        <f t="shared" si="23"/>
        <v>85165</v>
      </c>
      <c r="Q134" s="82">
        <f t="shared" si="24"/>
        <v>0</v>
      </c>
      <c r="R134" s="82">
        <f>IF(S133&lt;1,0,-Lease!$K$4/Lease!$L$4)</f>
        <v>0</v>
      </c>
      <c r="S134" s="82">
        <f t="shared" si="20"/>
        <v>0</v>
      </c>
      <c r="AE134" s="5"/>
      <c r="AF134" s="6"/>
    </row>
    <row r="135" spans="1:32" x14ac:dyDescent="0.25">
      <c r="A135" s="46">
        <f t="shared" si="21"/>
        <v>119</v>
      </c>
      <c r="B135" s="54">
        <f t="shared" si="15"/>
        <v>0</v>
      </c>
      <c r="C135" s="47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3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48">
        <f t="shared" si="16"/>
        <v>0</v>
      </c>
      <c r="G135" s="49"/>
      <c r="H135" s="13">
        <f t="shared" si="22"/>
        <v>119</v>
      </c>
      <c r="I135" s="33" t="str">
        <f t="shared" si="17"/>
        <v>-</v>
      </c>
      <c r="J135" s="38">
        <f>IF(H135&gt;Lease!$E$4,0,M134)</f>
        <v>0</v>
      </c>
      <c r="K135" s="38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38">
        <f t="shared" si="18"/>
        <v>0</v>
      </c>
      <c r="M135" s="38">
        <f t="shared" si="19"/>
        <v>0</v>
      </c>
      <c r="N135" s="50"/>
      <c r="O135" s="79">
        <v>119</v>
      </c>
      <c r="P135" s="80">
        <f t="shared" si="23"/>
        <v>85530</v>
      </c>
      <c r="Q135" s="82">
        <f t="shared" si="24"/>
        <v>0</v>
      </c>
      <c r="R135" s="82">
        <f>IF(S134&lt;1,0,-Lease!$K$4/Lease!$L$4)</f>
        <v>0</v>
      </c>
      <c r="S135" s="82">
        <f t="shared" si="20"/>
        <v>0</v>
      </c>
      <c r="AE135" s="5"/>
      <c r="AF135" s="6"/>
    </row>
    <row r="136" spans="1:32" x14ac:dyDescent="0.25">
      <c r="A136" s="46">
        <f t="shared" si="21"/>
        <v>120</v>
      </c>
      <c r="B136" s="54">
        <f t="shared" si="15"/>
        <v>0</v>
      </c>
      <c r="C136" s="47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3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48">
        <f t="shared" si="16"/>
        <v>0</v>
      </c>
      <c r="G136" s="49"/>
      <c r="H136" s="13">
        <f t="shared" si="22"/>
        <v>120</v>
      </c>
      <c r="I136" s="33" t="str">
        <f t="shared" si="17"/>
        <v>-</v>
      </c>
      <c r="J136" s="38">
        <f>IF(H136&gt;Lease!$E$4,0,M135)</f>
        <v>0</v>
      </c>
      <c r="K136" s="38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38">
        <f t="shared" si="18"/>
        <v>0</v>
      </c>
      <c r="M136" s="38">
        <f t="shared" si="19"/>
        <v>0</v>
      </c>
      <c r="N136" s="50"/>
      <c r="O136" s="79">
        <v>120</v>
      </c>
      <c r="P136" s="80">
        <f t="shared" si="23"/>
        <v>85895</v>
      </c>
      <c r="Q136" s="82">
        <f t="shared" si="24"/>
        <v>0</v>
      </c>
      <c r="R136" s="82">
        <f>IF(S135&lt;1,0,-Lease!$K$4/Lease!$L$4)</f>
        <v>0</v>
      </c>
      <c r="S136" s="82">
        <f t="shared" si="20"/>
        <v>0</v>
      </c>
      <c r="AE136" s="5"/>
      <c r="AF136" s="6"/>
    </row>
    <row r="137" spans="1:32" x14ac:dyDescent="0.25">
      <c r="A137" s="46">
        <f t="shared" si="21"/>
        <v>121</v>
      </c>
      <c r="B137" s="54">
        <f t="shared" si="15"/>
        <v>0</v>
      </c>
      <c r="C137" s="47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3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48">
        <f t="shared" si="16"/>
        <v>0</v>
      </c>
      <c r="G137" s="49"/>
      <c r="H137" s="13">
        <f t="shared" si="22"/>
        <v>121</v>
      </c>
      <c r="I137" s="33" t="str">
        <f t="shared" si="17"/>
        <v>-</v>
      </c>
      <c r="J137" s="38">
        <f>IF(H137&gt;Lease!$E$4,0,M136)</f>
        <v>0</v>
      </c>
      <c r="K137" s="38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38">
        <f t="shared" si="18"/>
        <v>0</v>
      </c>
      <c r="M137" s="38">
        <f t="shared" si="19"/>
        <v>0</v>
      </c>
      <c r="N137" s="50"/>
      <c r="O137" s="79">
        <v>121</v>
      </c>
      <c r="P137" s="80">
        <f t="shared" si="23"/>
        <v>86261</v>
      </c>
      <c r="Q137" s="82">
        <f t="shared" si="24"/>
        <v>0</v>
      </c>
      <c r="R137" s="82">
        <f>IF(S136&lt;1,0,-Lease!$K$4/Lease!$L$4)</f>
        <v>0</v>
      </c>
      <c r="S137" s="82">
        <f t="shared" si="20"/>
        <v>0</v>
      </c>
      <c r="AE137" s="5"/>
      <c r="AF137" s="6"/>
    </row>
    <row r="138" spans="1:32" x14ac:dyDescent="0.25">
      <c r="A138" s="46">
        <f t="shared" si="21"/>
        <v>122</v>
      </c>
      <c r="B138" s="54">
        <f t="shared" si="15"/>
        <v>0</v>
      </c>
      <c r="C138" s="47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3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48">
        <f t="shared" si="16"/>
        <v>0</v>
      </c>
      <c r="G138" s="49"/>
      <c r="H138" s="13">
        <f t="shared" si="22"/>
        <v>122</v>
      </c>
      <c r="I138" s="33" t="str">
        <f t="shared" si="17"/>
        <v>-</v>
      </c>
      <c r="J138" s="38">
        <f>IF(H138&gt;Lease!$E$4,0,M137)</f>
        <v>0</v>
      </c>
      <c r="K138" s="38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38">
        <f t="shared" si="18"/>
        <v>0</v>
      </c>
      <c r="M138" s="38">
        <f t="shared" si="19"/>
        <v>0</v>
      </c>
      <c r="N138" s="50"/>
      <c r="O138" s="79">
        <v>122</v>
      </c>
      <c r="P138" s="80">
        <f t="shared" si="23"/>
        <v>86626</v>
      </c>
      <c r="Q138" s="82">
        <f t="shared" si="24"/>
        <v>0</v>
      </c>
      <c r="R138" s="82">
        <f>IF(S137&lt;1,0,-Lease!$K$4/Lease!$L$4)</f>
        <v>0</v>
      </c>
      <c r="S138" s="82">
        <f t="shared" si="20"/>
        <v>0</v>
      </c>
      <c r="AE138" s="5"/>
      <c r="AF138" s="6"/>
    </row>
    <row r="139" spans="1:32" x14ac:dyDescent="0.25">
      <c r="A139" s="46">
        <f t="shared" si="21"/>
        <v>123</v>
      </c>
      <c r="B139" s="54">
        <f t="shared" si="15"/>
        <v>0</v>
      </c>
      <c r="C139" s="47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3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48">
        <f t="shared" si="16"/>
        <v>0</v>
      </c>
      <c r="G139" s="49"/>
      <c r="H139" s="13">
        <f t="shared" si="22"/>
        <v>123</v>
      </c>
      <c r="I139" s="33" t="str">
        <f t="shared" si="17"/>
        <v>-</v>
      </c>
      <c r="J139" s="38">
        <f>IF(H139&gt;Lease!$E$4,0,M138)</f>
        <v>0</v>
      </c>
      <c r="K139" s="38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38">
        <f t="shared" si="18"/>
        <v>0</v>
      </c>
      <c r="M139" s="38">
        <f t="shared" si="19"/>
        <v>0</v>
      </c>
      <c r="N139" s="50"/>
      <c r="O139" s="79">
        <v>123</v>
      </c>
      <c r="P139" s="80">
        <f t="shared" si="23"/>
        <v>86991</v>
      </c>
      <c r="Q139" s="82">
        <f t="shared" si="24"/>
        <v>0</v>
      </c>
      <c r="R139" s="82">
        <f>IF(S138&lt;1,0,-Lease!$K$4/Lease!$L$4)</f>
        <v>0</v>
      </c>
      <c r="S139" s="82">
        <f t="shared" si="20"/>
        <v>0</v>
      </c>
      <c r="AE139" s="5"/>
      <c r="AF139" s="6"/>
    </row>
    <row r="140" spans="1:32" x14ac:dyDescent="0.25">
      <c r="A140" s="46">
        <f t="shared" si="21"/>
        <v>124</v>
      </c>
      <c r="B140" s="54">
        <f t="shared" si="15"/>
        <v>0</v>
      </c>
      <c r="C140" s="47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3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48">
        <f t="shared" si="16"/>
        <v>0</v>
      </c>
      <c r="G140" s="49"/>
      <c r="H140" s="13">
        <f t="shared" si="22"/>
        <v>124</v>
      </c>
      <c r="I140" s="33" t="str">
        <f t="shared" si="17"/>
        <v>-</v>
      </c>
      <c r="J140" s="38">
        <f>IF(H140&gt;Lease!$E$4,0,M139)</f>
        <v>0</v>
      </c>
      <c r="K140" s="38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38">
        <f t="shared" si="18"/>
        <v>0</v>
      </c>
      <c r="M140" s="38">
        <f t="shared" si="19"/>
        <v>0</v>
      </c>
      <c r="N140" s="50"/>
      <c r="O140" s="79">
        <v>124</v>
      </c>
      <c r="P140" s="80">
        <f t="shared" si="23"/>
        <v>87356</v>
      </c>
      <c r="Q140" s="82">
        <f t="shared" si="24"/>
        <v>0</v>
      </c>
      <c r="R140" s="82">
        <f>IF(S139&lt;1,0,-Lease!$K$4/Lease!$L$4)</f>
        <v>0</v>
      </c>
      <c r="S140" s="82">
        <f t="shared" si="20"/>
        <v>0</v>
      </c>
      <c r="AE140" s="5"/>
      <c r="AF140" s="6"/>
    </row>
    <row r="141" spans="1:32" x14ac:dyDescent="0.25">
      <c r="A141" s="46">
        <f t="shared" si="21"/>
        <v>125</v>
      </c>
      <c r="B141" s="54">
        <f t="shared" si="15"/>
        <v>0</v>
      </c>
      <c r="C141" s="47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3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48">
        <f t="shared" si="16"/>
        <v>0</v>
      </c>
      <c r="G141" s="49"/>
      <c r="H141" s="13">
        <f t="shared" si="22"/>
        <v>125</v>
      </c>
      <c r="I141" s="33" t="str">
        <f t="shared" si="17"/>
        <v>-</v>
      </c>
      <c r="J141" s="38">
        <f>IF(H141&gt;Lease!$E$4,0,M140)</f>
        <v>0</v>
      </c>
      <c r="K141" s="38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38">
        <f t="shared" si="18"/>
        <v>0</v>
      </c>
      <c r="M141" s="38">
        <f t="shared" si="19"/>
        <v>0</v>
      </c>
      <c r="N141" s="50"/>
      <c r="O141" s="79">
        <v>125</v>
      </c>
      <c r="P141" s="80">
        <f t="shared" si="23"/>
        <v>87722</v>
      </c>
      <c r="Q141" s="82">
        <f t="shared" si="24"/>
        <v>0</v>
      </c>
      <c r="R141" s="82">
        <f>IF(S140&lt;1,0,-Lease!$K$4/Lease!$L$4)</f>
        <v>0</v>
      </c>
      <c r="S141" s="82">
        <f t="shared" si="20"/>
        <v>0</v>
      </c>
      <c r="AE141" s="5"/>
      <c r="AF141" s="6"/>
    </row>
    <row r="142" spans="1:32" x14ac:dyDescent="0.25">
      <c r="A142" s="46">
        <f t="shared" si="21"/>
        <v>126</v>
      </c>
      <c r="B142" s="54">
        <f t="shared" si="15"/>
        <v>0</v>
      </c>
      <c r="C142" s="47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3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48">
        <f t="shared" si="16"/>
        <v>0</v>
      </c>
      <c r="G142" s="49"/>
      <c r="H142" s="13">
        <f t="shared" si="22"/>
        <v>126</v>
      </c>
      <c r="I142" s="33" t="str">
        <f t="shared" si="17"/>
        <v>-</v>
      </c>
      <c r="J142" s="38">
        <f>IF(H142&gt;Lease!$E$4,0,M141)</f>
        <v>0</v>
      </c>
      <c r="K142" s="38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38">
        <f t="shared" si="18"/>
        <v>0</v>
      </c>
      <c r="M142" s="38">
        <f t="shared" si="19"/>
        <v>0</v>
      </c>
      <c r="N142" s="50"/>
      <c r="O142" s="79">
        <v>126</v>
      </c>
      <c r="P142" s="80">
        <f t="shared" si="23"/>
        <v>88087</v>
      </c>
      <c r="Q142" s="82">
        <f t="shared" si="24"/>
        <v>0</v>
      </c>
      <c r="R142" s="82">
        <f>IF(S141&lt;1,0,-Lease!$K$4/Lease!$L$4)</f>
        <v>0</v>
      </c>
      <c r="S142" s="82">
        <f t="shared" si="20"/>
        <v>0</v>
      </c>
      <c r="AE142" s="5"/>
      <c r="AF142" s="6"/>
    </row>
    <row r="143" spans="1:32" x14ac:dyDescent="0.25">
      <c r="A143" s="46">
        <f t="shared" si="21"/>
        <v>127</v>
      </c>
      <c r="B143" s="54">
        <f t="shared" si="15"/>
        <v>0</v>
      </c>
      <c r="C143" s="47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3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48">
        <f t="shared" si="16"/>
        <v>0</v>
      </c>
      <c r="G143" s="49"/>
      <c r="H143" s="13">
        <f t="shared" si="22"/>
        <v>127</v>
      </c>
      <c r="I143" s="33" t="str">
        <f t="shared" si="17"/>
        <v>-</v>
      </c>
      <c r="J143" s="38">
        <f>IF(H143&gt;Lease!$E$4,0,M142)</f>
        <v>0</v>
      </c>
      <c r="K143" s="38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38">
        <f t="shared" si="18"/>
        <v>0</v>
      </c>
      <c r="M143" s="38">
        <f t="shared" si="19"/>
        <v>0</v>
      </c>
      <c r="N143" s="50"/>
      <c r="O143" s="79">
        <v>127</v>
      </c>
      <c r="P143" s="80">
        <f t="shared" si="23"/>
        <v>88452</v>
      </c>
      <c r="Q143" s="82">
        <f t="shared" si="24"/>
        <v>0</v>
      </c>
      <c r="R143" s="82">
        <f>IF(S142&lt;1,0,-Lease!$K$4/Lease!$L$4)</f>
        <v>0</v>
      </c>
      <c r="S143" s="82">
        <f t="shared" si="20"/>
        <v>0</v>
      </c>
      <c r="AE143" s="5"/>
      <c r="AF143" s="6"/>
    </row>
    <row r="144" spans="1:32" x14ac:dyDescent="0.25">
      <c r="A144" s="46">
        <f t="shared" si="21"/>
        <v>128</v>
      </c>
      <c r="B144" s="54">
        <f t="shared" si="15"/>
        <v>0</v>
      </c>
      <c r="C144" s="47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3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48">
        <f t="shared" si="16"/>
        <v>0</v>
      </c>
      <c r="G144" s="49"/>
      <c r="H144" s="13">
        <f t="shared" si="22"/>
        <v>128</v>
      </c>
      <c r="I144" s="33" t="str">
        <f t="shared" si="17"/>
        <v>-</v>
      </c>
      <c r="J144" s="38">
        <f>IF(H144&gt;Lease!$E$4,0,M143)</f>
        <v>0</v>
      </c>
      <c r="K144" s="38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38">
        <f t="shared" si="18"/>
        <v>0</v>
      </c>
      <c r="M144" s="38">
        <f t="shared" si="19"/>
        <v>0</v>
      </c>
      <c r="N144" s="50"/>
      <c r="O144" s="79">
        <v>128</v>
      </c>
      <c r="P144" s="80">
        <f t="shared" si="23"/>
        <v>88817</v>
      </c>
      <c r="Q144" s="82">
        <f t="shared" si="24"/>
        <v>0</v>
      </c>
      <c r="R144" s="82">
        <f>IF(S143&lt;1,0,-Lease!$K$4/Lease!$L$4)</f>
        <v>0</v>
      </c>
      <c r="S144" s="82">
        <f t="shared" si="20"/>
        <v>0</v>
      </c>
      <c r="AE144" s="5"/>
      <c r="AF144" s="6"/>
    </row>
    <row r="145" spans="1:32" x14ac:dyDescent="0.25">
      <c r="A145" s="46">
        <f t="shared" si="21"/>
        <v>129</v>
      </c>
      <c r="B145" s="54">
        <f t="shared" si="15"/>
        <v>0</v>
      </c>
      <c r="C145" s="47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3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48">
        <f t="shared" si="16"/>
        <v>0</v>
      </c>
      <c r="G145" s="49"/>
      <c r="H145" s="13">
        <f t="shared" si="22"/>
        <v>129</v>
      </c>
      <c r="I145" s="33" t="str">
        <f t="shared" si="17"/>
        <v>-</v>
      </c>
      <c r="J145" s="38">
        <f>IF(H145&gt;Lease!$E$4,0,M144)</f>
        <v>0</v>
      </c>
      <c r="K145" s="38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38">
        <f t="shared" si="18"/>
        <v>0</v>
      </c>
      <c r="M145" s="38">
        <f t="shared" si="19"/>
        <v>0</v>
      </c>
      <c r="N145" s="50"/>
      <c r="O145" s="79">
        <v>129</v>
      </c>
      <c r="P145" s="80">
        <f t="shared" si="23"/>
        <v>89183</v>
      </c>
      <c r="Q145" s="82">
        <f t="shared" si="24"/>
        <v>0</v>
      </c>
      <c r="R145" s="82">
        <f>IF(S144&lt;1,0,-Lease!$K$4/Lease!$L$4)</f>
        <v>0</v>
      </c>
      <c r="S145" s="82">
        <f t="shared" si="20"/>
        <v>0</v>
      </c>
      <c r="AE145" s="5"/>
      <c r="AF145" s="6"/>
    </row>
    <row r="146" spans="1:32" x14ac:dyDescent="0.25">
      <c r="A146" s="46">
        <f t="shared" si="21"/>
        <v>130</v>
      </c>
      <c r="B146" s="54">
        <f t="shared" ref="B146:B209" si="25">IF(D146="-",0,YEAR(D146))</f>
        <v>0</v>
      </c>
      <c r="C146" s="47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3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48">
        <f t="shared" ref="F146:F209" si="26">C146*E146</f>
        <v>0</v>
      </c>
      <c r="G146" s="49"/>
      <c r="H146" s="13">
        <f t="shared" si="22"/>
        <v>130</v>
      </c>
      <c r="I146" s="33" t="str">
        <f t="shared" ref="I146:I209" si="27">D146</f>
        <v>-</v>
      </c>
      <c r="J146" s="38">
        <f>IF(H146&gt;Lease!$E$4,0,M145)</f>
        <v>0</v>
      </c>
      <c r="K146" s="38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38">
        <f t="shared" ref="L146:L209" si="28">C146</f>
        <v>0</v>
      </c>
      <c r="M146" s="38">
        <f t="shared" ref="M146:M209" si="29">J146+K146-L146</f>
        <v>0</v>
      </c>
      <c r="N146" s="50"/>
      <c r="O146" s="79">
        <v>130</v>
      </c>
      <c r="P146" s="80">
        <f t="shared" si="23"/>
        <v>89548</v>
      </c>
      <c r="Q146" s="82">
        <f t="shared" si="24"/>
        <v>0</v>
      </c>
      <c r="R146" s="82">
        <f>IF(S145&lt;1,0,-Lease!$K$4/Lease!$L$4)</f>
        <v>0</v>
      </c>
      <c r="S146" s="82">
        <f t="shared" ref="S146:S209" si="30">IF(S145&lt;1,0,SUM(Q146:R146))</f>
        <v>0</v>
      </c>
      <c r="AE146" s="5"/>
      <c r="AF146" s="6"/>
    </row>
    <row r="147" spans="1:32" x14ac:dyDescent="0.25">
      <c r="A147" s="46">
        <f t="shared" ref="A147:A210" si="31">A146+1</f>
        <v>131</v>
      </c>
      <c r="B147" s="54">
        <f t="shared" si="25"/>
        <v>0</v>
      </c>
      <c r="C147" s="47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3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48">
        <f t="shared" si="26"/>
        <v>0</v>
      </c>
      <c r="G147" s="49"/>
      <c r="H147" s="13">
        <f t="shared" ref="H147:H210" si="32">H146+1</f>
        <v>131</v>
      </c>
      <c r="I147" s="33" t="str">
        <f t="shared" si="27"/>
        <v>-</v>
      </c>
      <c r="J147" s="38">
        <f>IF(H147&gt;Lease!$E$4,0,M146)</f>
        <v>0</v>
      </c>
      <c r="K147" s="38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38">
        <f t="shared" si="28"/>
        <v>0</v>
      </c>
      <c r="M147" s="38">
        <f t="shared" si="29"/>
        <v>0</v>
      </c>
      <c r="N147" s="50"/>
      <c r="O147" s="79">
        <v>131</v>
      </c>
      <c r="P147" s="80">
        <f t="shared" ref="P147:P210" si="33">DATE(YEAR(P146)+1,MONTH(P146),DAY(P146))</f>
        <v>89913</v>
      </c>
      <c r="Q147" s="82">
        <f t="shared" si="24"/>
        <v>0</v>
      </c>
      <c r="R147" s="82">
        <f>IF(S146&lt;1,0,-Lease!$K$4/Lease!$L$4)</f>
        <v>0</v>
      </c>
      <c r="S147" s="82">
        <f t="shared" si="30"/>
        <v>0</v>
      </c>
      <c r="AE147" s="5"/>
      <c r="AF147" s="6"/>
    </row>
    <row r="148" spans="1:32" x14ac:dyDescent="0.25">
      <c r="A148" s="46">
        <f t="shared" si="31"/>
        <v>132</v>
      </c>
      <c r="B148" s="54">
        <f t="shared" si="25"/>
        <v>0</v>
      </c>
      <c r="C148" s="47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3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48">
        <f t="shared" si="26"/>
        <v>0</v>
      </c>
      <c r="G148" s="49"/>
      <c r="H148" s="13">
        <f t="shared" si="32"/>
        <v>132</v>
      </c>
      <c r="I148" s="33" t="str">
        <f t="shared" si="27"/>
        <v>-</v>
      </c>
      <c r="J148" s="38">
        <f>IF(H148&gt;Lease!$E$4,0,M147)</f>
        <v>0</v>
      </c>
      <c r="K148" s="38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38">
        <f t="shared" si="28"/>
        <v>0</v>
      </c>
      <c r="M148" s="38">
        <f t="shared" si="29"/>
        <v>0</v>
      </c>
      <c r="N148" s="50"/>
      <c r="O148" s="79">
        <v>132</v>
      </c>
      <c r="P148" s="80">
        <f t="shared" si="33"/>
        <v>90278</v>
      </c>
      <c r="Q148" s="82">
        <f t="shared" si="24"/>
        <v>0</v>
      </c>
      <c r="R148" s="82">
        <f>IF(S147&lt;1,0,-Lease!$K$4/Lease!$L$4)</f>
        <v>0</v>
      </c>
      <c r="S148" s="82">
        <f t="shared" si="30"/>
        <v>0</v>
      </c>
      <c r="AE148" s="5"/>
      <c r="AF148" s="6"/>
    </row>
    <row r="149" spans="1:32" x14ac:dyDescent="0.25">
      <c r="A149" s="46">
        <f t="shared" si="31"/>
        <v>133</v>
      </c>
      <c r="B149" s="54">
        <f t="shared" si="25"/>
        <v>0</v>
      </c>
      <c r="C149" s="47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3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48">
        <f t="shared" si="26"/>
        <v>0</v>
      </c>
      <c r="G149" s="49"/>
      <c r="H149" s="13">
        <f t="shared" si="32"/>
        <v>133</v>
      </c>
      <c r="I149" s="33" t="str">
        <f t="shared" si="27"/>
        <v>-</v>
      </c>
      <c r="J149" s="38">
        <f>IF(H149&gt;Lease!$E$4,0,M148)</f>
        <v>0</v>
      </c>
      <c r="K149" s="38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38">
        <f t="shared" si="28"/>
        <v>0</v>
      </c>
      <c r="M149" s="38">
        <f t="shared" si="29"/>
        <v>0</v>
      </c>
      <c r="N149" s="50"/>
      <c r="O149" s="79">
        <v>133</v>
      </c>
      <c r="P149" s="80">
        <f t="shared" si="33"/>
        <v>90644</v>
      </c>
      <c r="Q149" s="82">
        <f t="shared" si="24"/>
        <v>0</v>
      </c>
      <c r="R149" s="82">
        <f>IF(S148&lt;1,0,-Lease!$K$4/Lease!$L$4)</f>
        <v>0</v>
      </c>
      <c r="S149" s="82">
        <f t="shared" si="30"/>
        <v>0</v>
      </c>
      <c r="AE149" s="5"/>
      <c r="AF149" s="6"/>
    </row>
    <row r="150" spans="1:32" x14ac:dyDescent="0.25">
      <c r="A150" s="46">
        <f t="shared" si="31"/>
        <v>134</v>
      </c>
      <c r="B150" s="54">
        <f t="shared" si="25"/>
        <v>0</v>
      </c>
      <c r="C150" s="47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3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48">
        <f t="shared" si="26"/>
        <v>0</v>
      </c>
      <c r="G150" s="49"/>
      <c r="H150" s="13">
        <f t="shared" si="32"/>
        <v>134</v>
      </c>
      <c r="I150" s="33" t="str">
        <f t="shared" si="27"/>
        <v>-</v>
      </c>
      <c r="J150" s="38">
        <f>IF(H150&gt;Lease!$E$4,0,M149)</f>
        <v>0</v>
      </c>
      <c r="K150" s="38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38">
        <f t="shared" si="28"/>
        <v>0</v>
      </c>
      <c r="M150" s="38">
        <f t="shared" si="29"/>
        <v>0</v>
      </c>
      <c r="N150" s="50"/>
      <c r="O150" s="79">
        <v>134</v>
      </c>
      <c r="P150" s="80">
        <f t="shared" si="33"/>
        <v>91009</v>
      </c>
      <c r="Q150" s="82">
        <f t="shared" si="24"/>
        <v>0</v>
      </c>
      <c r="R150" s="82">
        <f>IF(S149&lt;1,0,-Lease!$K$4/Lease!$L$4)</f>
        <v>0</v>
      </c>
      <c r="S150" s="82">
        <f t="shared" si="30"/>
        <v>0</v>
      </c>
      <c r="AE150" s="5"/>
      <c r="AF150" s="6"/>
    </row>
    <row r="151" spans="1:32" x14ac:dyDescent="0.25">
      <c r="A151" s="46">
        <f t="shared" si="31"/>
        <v>135</v>
      </c>
      <c r="B151" s="54">
        <f t="shared" si="25"/>
        <v>0</v>
      </c>
      <c r="C151" s="47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3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48">
        <f t="shared" si="26"/>
        <v>0</v>
      </c>
      <c r="G151" s="49"/>
      <c r="H151" s="13">
        <f t="shared" si="32"/>
        <v>135</v>
      </c>
      <c r="I151" s="33" t="str">
        <f t="shared" si="27"/>
        <v>-</v>
      </c>
      <c r="J151" s="38">
        <f>IF(H151&gt;Lease!$E$4,0,M150)</f>
        <v>0</v>
      </c>
      <c r="K151" s="38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38">
        <f t="shared" si="28"/>
        <v>0</v>
      </c>
      <c r="M151" s="38">
        <f t="shared" si="29"/>
        <v>0</v>
      </c>
      <c r="N151" s="50"/>
      <c r="O151" s="79">
        <v>135</v>
      </c>
      <c r="P151" s="80">
        <f t="shared" si="33"/>
        <v>91374</v>
      </c>
      <c r="Q151" s="82">
        <f t="shared" si="24"/>
        <v>0</v>
      </c>
      <c r="R151" s="82">
        <f>IF(S150&lt;1,0,-Lease!$K$4/Lease!$L$4)</f>
        <v>0</v>
      </c>
      <c r="S151" s="82">
        <f t="shared" si="30"/>
        <v>0</v>
      </c>
      <c r="AE151" s="5"/>
      <c r="AF151" s="6"/>
    </row>
    <row r="152" spans="1:32" x14ac:dyDescent="0.25">
      <c r="A152" s="46">
        <f t="shared" si="31"/>
        <v>136</v>
      </c>
      <c r="B152" s="54">
        <f t="shared" si="25"/>
        <v>0</v>
      </c>
      <c r="C152" s="47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3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48">
        <f t="shared" si="26"/>
        <v>0</v>
      </c>
      <c r="G152" s="49"/>
      <c r="H152" s="13">
        <f t="shared" si="32"/>
        <v>136</v>
      </c>
      <c r="I152" s="33" t="str">
        <f t="shared" si="27"/>
        <v>-</v>
      </c>
      <c r="J152" s="38">
        <f>IF(H152&gt;Lease!$E$4,0,M151)</f>
        <v>0</v>
      </c>
      <c r="K152" s="38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38">
        <f t="shared" si="28"/>
        <v>0</v>
      </c>
      <c r="M152" s="38">
        <f t="shared" si="29"/>
        <v>0</v>
      </c>
      <c r="N152" s="50"/>
      <c r="O152" s="79">
        <v>136</v>
      </c>
      <c r="P152" s="80">
        <f t="shared" si="33"/>
        <v>91739</v>
      </c>
      <c r="Q152" s="82">
        <f t="shared" si="24"/>
        <v>0</v>
      </c>
      <c r="R152" s="82">
        <f>IF(S151&lt;1,0,-Lease!$K$4/Lease!$L$4)</f>
        <v>0</v>
      </c>
      <c r="S152" s="82">
        <f t="shared" si="30"/>
        <v>0</v>
      </c>
      <c r="AE152" s="5"/>
      <c r="AF152" s="6"/>
    </row>
    <row r="153" spans="1:32" x14ac:dyDescent="0.25">
      <c r="A153" s="46">
        <f t="shared" si="31"/>
        <v>137</v>
      </c>
      <c r="B153" s="54">
        <f t="shared" si="25"/>
        <v>0</v>
      </c>
      <c r="C153" s="47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3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48">
        <f t="shared" si="26"/>
        <v>0</v>
      </c>
      <c r="G153" s="49"/>
      <c r="H153" s="13">
        <f t="shared" si="32"/>
        <v>137</v>
      </c>
      <c r="I153" s="33" t="str">
        <f t="shared" si="27"/>
        <v>-</v>
      </c>
      <c r="J153" s="38">
        <f>IF(H153&gt;Lease!$E$4,0,M152)</f>
        <v>0</v>
      </c>
      <c r="K153" s="38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38">
        <f t="shared" si="28"/>
        <v>0</v>
      </c>
      <c r="M153" s="38">
        <f t="shared" si="29"/>
        <v>0</v>
      </c>
      <c r="N153" s="50"/>
      <c r="O153" s="79">
        <v>137</v>
      </c>
      <c r="P153" s="80">
        <f t="shared" si="33"/>
        <v>92105</v>
      </c>
      <c r="Q153" s="82">
        <f t="shared" si="24"/>
        <v>0</v>
      </c>
      <c r="R153" s="82">
        <f>IF(S152&lt;1,0,-Lease!$K$4/Lease!$L$4)</f>
        <v>0</v>
      </c>
      <c r="S153" s="82">
        <f t="shared" si="30"/>
        <v>0</v>
      </c>
      <c r="AE153" s="5"/>
      <c r="AF153" s="6"/>
    </row>
    <row r="154" spans="1:32" x14ac:dyDescent="0.25">
      <c r="A154" s="46">
        <f t="shared" si="31"/>
        <v>138</v>
      </c>
      <c r="B154" s="54">
        <f t="shared" si="25"/>
        <v>0</v>
      </c>
      <c r="C154" s="47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3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48">
        <f t="shared" si="26"/>
        <v>0</v>
      </c>
      <c r="G154" s="49"/>
      <c r="H154" s="13">
        <f t="shared" si="32"/>
        <v>138</v>
      </c>
      <c r="I154" s="33" t="str">
        <f t="shared" si="27"/>
        <v>-</v>
      </c>
      <c r="J154" s="38">
        <f>IF(H154&gt;Lease!$E$4,0,M153)</f>
        <v>0</v>
      </c>
      <c r="K154" s="38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38">
        <f t="shared" si="28"/>
        <v>0</v>
      </c>
      <c r="M154" s="38">
        <f t="shared" si="29"/>
        <v>0</v>
      </c>
      <c r="N154" s="50"/>
      <c r="O154" s="79">
        <v>138</v>
      </c>
      <c r="P154" s="80">
        <f t="shared" si="33"/>
        <v>92470</v>
      </c>
      <c r="Q154" s="82">
        <f t="shared" ref="Q154:Q217" si="34">S153</f>
        <v>0</v>
      </c>
      <c r="R154" s="82">
        <f>IF(S153&lt;1,0,-Lease!$K$4/Lease!$L$4)</f>
        <v>0</v>
      </c>
      <c r="S154" s="82">
        <f t="shared" si="30"/>
        <v>0</v>
      </c>
      <c r="AE154" s="5"/>
      <c r="AF154" s="6"/>
    </row>
    <row r="155" spans="1:32" x14ac:dyDescent="0.25">
      <c r="A155" s="46">
        <f t="shared" si="31"/>
        <v>139</v>
      </c>
      <c r="B155" s="54">
        <f t="shared" si="25"/>
        <v>0</v>
      </c>
      <c r="C155" s="47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3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48">
        <f t="shared" si="26"/>
        <v>0</v>
      </c>
      <c r="G155" s="49"/>
      <c r="H155" s="13">
        <f t="shared" si="32"/>
        <v>139</v>
      </c>
      <c r="I155" s="33" t="str">
        <f t="shared" si="27"/>
        <v>-</v>
      </c>
      <c r="J155" s="38">
        <f>IF(H155&gt;Lease!$E$4,0,M154)</f>
        <v>0</v>
      </c>
      <c r="K155" s="38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38">
        <f t="shared" si="28"/>
        <v>0</v>
      </c>
      <c r="M155" s="38">
        <f t="shared" si="29"/>
        <v>0</v>
      </c>
      <c r="N155" s="50"/>
      <c r="O155" s="79">
        <v>139</v>
      </c>
      <c r="P155" s="80">
        <f t="shared" si="33"/>
        <v>92835</v>
      </c>
      <c r="Q155" s="82">
        <f t="shared" si="34"/>
        <v>0</v>
      </c>
      <c r="R155" s="82">
        <f>IF(S154&lt;1,0,-Lease!$K$4/Lease!$L$4)</f>
        <v>0</v>
      </c>
      <c r="S155" s="82">
        <f t="shared" si="30"/>
        <v>0</v>
      </c>
      <c r="AE155" s="5"/>
      <c r="AF155" s="6"/>
    </row>
    <row r="156" spans="1:32" x14ac:dyDescent="0.25">
      <c r="A156" s="46">
        <f t="shared" si="31"/>
        <v>140</v>
      </c>
      <c r="B156" s="54">
        <f t="shared" si="25"/>
        <v>0</v>
      </c>
      <c r="C156" s="47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3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48">
        <f t="shared" si="26"/>
        <v>0</v>
      </c>
      <c r="G156" s="49"/>
      <c r="H156" s="13">
        <f t="shared" si="32"/>
        <v>140</v>
      </c>
      <c r="I156" s="33" t="str">
        <f t="shared" si="27"/>
        <v>-</v>
      </c>
      <c r="J156" s="38">
        <f>IF(H156&gt;Lease!$E$4,0,M155)</f>
        <v>0</v>
      </c>
      <c r="K156" s="38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38">
        <f t="shared" si="28"/>
        <v>0</v>
      </c>
      <c r="M156" s="38">
        <f t="shared" si="29"/>
        <v>0</v>
      </c>
      <c r="N156" s="50"/>
      <c r="O156" s="79">
        <v>140</v>
      </c>
      <c r="P156" s="80">
        <f t="shared" si="33"/>
        <v>93200</v>
      </c>
      <c r="Q156" s="82">
        <f t="shared" si="34"/>
        <v>0</v>
      </c>
      <c r="R156" s="82">
        <f>IF(S155&lt;1,0,-Lease!$K$4/Lease!$L$4)</f>
        <v>0</v>
      </c>
      <c r="S156" s="82">
        <f t="shared" si="30"/>
        <v>0</v>
      </c>
      <c r="AE156" s="5"/>
      <c r="AF156" s="6"/>
    </row>
    <row r="157" spans="1:32" x14ac:dyDescent="0.25">
      <c r="A157" s="46">
        <f t="shared" si="31"/>
        <v>141</v>
      </c>
      <c r="B157" s="54">
        <f t="shared" si="25"/>
        <v>0</v>
      </c>
      <c r="C157" s="47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3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48">
        <f t="shared" si="26"/>
        <v>0</v>
      </c>
      <c r="G157" s="49"/>
      <c r="H157" s="13">
        <f t="shared" si="32"/>
        <v>141</v>
      </c>
      <c r="I157" s="33" t="str">
        <f t="shared" si="27"/>
        <v>-</v>
      </c>
      <c r="J157" s="38">
        <f>IF(H157&gt;Lease!$E$4,0,M156)</f>
        <v>0</v>
      </c>
      <c r="K157" s="38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38">
        <f t="shared" si="28"/>
        <v>0</v>
      </c>
      <c r="M157" s="38">
        <f t="shared" si="29"/>
        <v>0</v>
      </c>
      <c r="N157" s="50"/>
      <c r="O157" s="79">
        <v>141</v>
      </c>
      <c r="P157" s="80">
        <f t="shared" si="33"/>
        <v>93566</v>
      </c>
      <c r="Q157" s="82">
        <f t="shared" si="34"/>
        <v>0</v>
      </c>
      <c r="R157" s="82">
        <f>IF(S156&lt;1,0,-Lease!$K$4/Lease!$L$4)</f>
        <v>0</v>
      </c>
      <c r="S157" s="82">
        <f t="shared" si="30"/>
        <v>0</v>
      </c>
      <c r="AE157" s="5"/>
      <c r="AF157" s="6"/>
    </row>
    <row r="158" spans="1:32" x14ac:dyDescent="0.25">
      <c r="A158" s="46">
        <f t="shared" si="31"/>
        <v>142</v>
      </c>
      <c r="B158" s="54">
        <f t="shared" si="25"/>
        <v>0</v>
      </c>
      <c r="C158" s="47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3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48">
        <f t="shared" si="26"/>
        <v>0</v>
      </c>
      <c r="G158" s="49"/>
      <c r="H158" s="13">
        <f t="shared" si="32"/>
        <v>142</v>
      </c>
      <c r="I158" s="33" t="str">
        <f t="shared" si="27"/>
        <v>-</v>
      </c>
      <c r="J158" s="38">
        <f>IF(H158&gt;Lease!$E$4,0,M157)</f>
        <v>0</v>
      </c>
      <c r="K158" s="38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38">
        <f t="shared" si="28"/>
        <v>0</v>
      </c>
      <c r="M158" s="38">
        <f t="shared" si="29"/>
        <v>0</v>
      </c>
      <c r="N158" s="50"/>
      <c r="O158" s="79">
        <v>142</v>
      </c>
      <c r="P158" s="80">
        <f t="shared" si="33"/>
        <v>93931</v>
      </c>
      <c r="Q158" s="82">
        <f t="shared" si="34"/>
        <v>0</v>
      </c>
      <c r="R158" s="82">
        <f>IF(S157&lt;1,0,-Lease!$K$4/Lease!$L$4)</f>
        <v>0</v>
      </c>
      <c r="S158" s="82">
        <f t="shared" si="30"/>
        <v>0</v>
      </c>
      <c r="AE158" s="5"/>
      <c r="AF158" s="6"/>
    </row>
    <row r="159" spans="1:32" x14ac:dyDescent="0.25">
      <c r="A159" s="46">
        <f t="shared" si="31"/>
        <v>143</v>
      </c>
      <c r="B159" s="54">
        <f t="shared" si="25"/>
        <v>0</v>
      </c>
      <c r="C159" s="47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3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48">
        <f t="shared" si="26"/>
        <v>0</v>
      </c>
      <c r="G159" s="49"/>
      <c r="H159" s="13">
        <f t="shared" si="32"/>
        <v>143</v>
      </c>
      <c r="I159" s="33" t="str">
        <f t="shared" si="27"/>
        <v>-</v>
      </c>
      <c r="J159" s="38">
        <f>IF(H159&gt;Lease!$E$4,0,M158)</f>
        <v>0</v>
      </c>
      <c r="K159" s="38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38">
        <f t="shared" si="28"/>
        <v>0</v>
      </c>
      <c r="M159" s="38">
        <f t="shared" si="29"/>
        <v>0</v>
      </c>
      <c r="N159" s="50"/>
      <c r="O159" s="79">
        <v>143</v>
      </c>
      <c r="P159" s="80">
        <f t="shared" si="33"/>
        <v>94296</v>
      </c>
      <c r="Q159" s="82">
        <f t="shared" si="34"/>
        <v>0</v>
      </c>
      <c r="R159" s="82">
        <f>IF(S158&lt;1,0,-Lease!$K$4/Lease!$L$4)</f>
        <v>0</v>
      </c>
      <c r="S159" s="82">
        <f t="shared" si="30"/>
        <v>0</v>
      </c>
      <c r="AE159" s="5"/>
      <c r="AF159" s="6"/>
    </row>
    <row r="160" spans="1:32" x14ac:dyDescent="0.25">
      <c r="A160" s="46">
        <f t="shared" si="31"/>
        <v>144</v>
      </c>
      <c r="B160" s="54">
        <f t="shared" si="25"/>
        <v>0</v>
      </c>
      <c r="C160" s="47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3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48">
        <f t="shared" si="26"/>
        <v>0</v>
      </c>
      <c r="G160" s="49"/>
      <c r="H160" s="13">
        <f t="shared" si="32"/>
        <v>144</v>
      </c>
      <c r="I160" s="33" t="str">
        <f t="shared" si="27"/>
        <v>-</v>
      </c>
      <c r="J160" s="38">
        <f>IF(H160&gt;Lease!$E$4,0,M159)</f>
        <v>0</v>
      </c>
      <c r="K160" s="38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38">
        <f t="shared" si="28"/>
        <v>0</v>
      </c>
      <c r="M160" s="38">
        <f t="shared" si="29"/>
        <v>0</v>
      </c>
      <c r="N160" s="50"/>
      <c r="O160" s="79">
        <v>144</v>
      </c>
      <c r="P160" s="80">
        <f t="shared" si="33"/>
        <v>94661</v>
      </c>
      <c r="Q160" s="82">
        <f t="shared" si="34"/>
        <v>0</v>
      </c>
      <c r="R160" s="82">
        <f>IF(S159&lt;1,0,-Lease!$K$4/Lease!$L$4)</f>
        <v>0</v>
      </c>
      <c r="S160" s="82">
        <f t="shared" si="30"/>
        <v>0</v>
      </c>
      <c r="AE160" s="5"/>
      <c r="AF160" s="6"/>
    </row>
    <row r="161" spans="1:32" x14ac:dyDescent="0.25">
      <c r="A161" s="46">
        <f t="shared" si="31"/>
        <v>145</v>
      </c>
      <c r="B161" s="54">
        <f t="shared" si="25"/>
        <v>0</v>
      </c>
      <c r="C161" s="47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3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48">
        <f t="shared" si="26"/>
        <v>0</v>
      </c>
      <c r="G161" s="49"/>
      <c r="H161" s="13">
        <f t="shared" si="32"/>
        <v>145</v>
      </c>
      <c r="I161" s="33" t="str">
        <f t="shared" si="27"/>
        <v>-</v>
      </c>
      <c r="J161" s="38">
        <f>IF(H161&gt;Lease!$E$4,0,M160)</f>
        <v>0</v>
      </c>
      <c r="K161" s="38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38">
        <f t="shared" si="28"/>
        <v>0</v>
      </c>
      <c r="M161" s="38">
        <f t="shared" si="29"/>
        <v>0</v>
      </c>
      <c r="N161" s="50"/>
      <c r="O161" s="79">
        <v>145</v>
      </c>
      <c r="P161" s="80">
        <f t="shared" si="33"/>
        <v>95027</v>
      </c>
      <c r="Q161" s="82">
        <f t="shared" si="34"/>
        <v>0</v>
      </c>
      <c r="R161" s="82">
        <f>IF(S160&lt;1,0,-Lease!$K$4/Lease!$L$4)</f>
        <v>0</v>
      </c>
      <c r="S161" s="82">
        <f t="shared" si="30"/>
        <v>0</v>
      </c>
      <c r="AE161" s="5"/>
      <c r="AF161" s="6"/>
    </row>
    <row r="162" spans="1:32" x14ac:dyDescent="0.25">
      <c r="A162" s="46">
        <f t="shared" si="31"/>
        <v>146</v>
      </c>
      <c r="B162" s="54">
        <f t="shared" si="25"/>
        <v>0</v>
      </c>
      <c r="C162" s="47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3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48">
        <f t="shared" si="26"/>
        <v>0</v>
      </c>
      <c r="G162" s="49"/>
      <c r="H162" s="13">
        <f t="shared" si="32"/>
        <v>146</v>
      </c>
      <c r="I162" s="33" t="str">
        <f t="shared" si="27"/>
        <v>-</v>
      </c>
      <c r="J162" s="38">
        <f>IF(H162&gt;Lease!$E$4,0,M161)</f>
        <v>0</v>
      </c>
      <c r="K162" s="38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38">
        <f t="shared" si="28"/>
        <v>0</v>
      </c>
      <c r="M162" s="38">
        <f t="shared" si="29"/>
        <v>0</v>
      </c>
      <c r="N162" s="50"/>
      <c r="O162" s="79">
        <v>146</v>
      </c>
      <c r="P162" s="80">
        <f t="shared" si="33"/>
        <v>95392</v>
      </c>
      <c r="Q162" s="82">
        <f t="shared" si="34"/>
        <v>0</v>
      </c>
      <c r="R162" s="82">
        <f>IF(S161&lt;1,0,-Lease!$K$4/Lease!$L$4)</f>
        <v>0</v>
      </c>
      <c r="S162" s="82">
        <f t="shared" si="30"/>
        <v>0</v>
      </c>
      <c r="AE162" s="5"/>
      <c r="AF162" s="6"/>
    </row>
    <row r="163" spans="1:32" x14ac:dyDescent="0.25">
      <c r="A163" s="46">
        <f t="shared" si="31"/>
        <v>147</v>
      </c>
      <c r="B163" s="54">
        <f t="shared" si="25"/>
        <v>0</v>
      </c>
      <c r="C163" s="47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3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48">
        <f t="shared" si="26"/>
        <v>0</v>
      </c>
      <c r="G163" s="49"/>
      <c r="H163" s="13">
        <f t="shared" si="32"/>
        <v>147</v>
      </c>
      <c r="I163" s="33" t="str">
        <f t="shared" si="27"/>
        <v>-</v>
      </c>
      <c r="J163" s="38">
        <f>IF(H163&gt;Lease!$E$4,0,M162)</f>
        <v>0</v>
      </c>
      <c r="K163" s="38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38">
        <f t="shared" si="28"/>
        <v>0</v>
      </c>
      <c r="M163" s="38">
        <f t="shared" si="29"/>
        <v>0</v>
      </c>
      <c r="N163" s="50"/>
      <c r="O163" s="79">
        <v>147</v>
      </c>
      <c r="P163" s="80">
        <f t="shared" si="33"/>
        <v>95757</v>
      </c>
      <c r="Q163" s="82">
        <f t="shared" si="34"/>
        <v>0</v>
      </c>
      <c r="R163" s="82">
        <f>IF(S162&lt;1,0,-Lease!$K$4/Lease!$L$4)</f>
        <v>0</v>
      </c>
      <c r="S163" s="82">
        <f t="shared" si="30"/>
        <v>0</v>
      </c>
      <c r="AE163" s="5"/>
      <c r="AF163" s="6"/>
    </row>
    <row r="164" spans="1:32" x14ac:dyDescent="0.25">
      <c r="A164" s="46">
        <f t="shared" si="31"/>
        <v>148</v>
      </c>
      <c r="B164" s="54">
        <f t="shared" si="25"/>
        <v>0</v>
      </c>
      <c r="C164" s="47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3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48">
        <f t="shared" si="26"/>
        <v>0</v>
      </c>
      <c r="G164" s="49"/>
      <c r="H164" s="13">
        <f t="shared" si="32"/>
        <v>148</v>
      </c>
      <c r="I164" s="33" t="str">
        <f t="shared" si="27"/>
        <v>-</v>
      </c>
      <c r="J164" s="38">
        <f>IF(H164&gt;Lease!$E$4,0,M163)</f>
        <v>0</v>
      </c>
      <c r="K164" s="38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38">
        <f t="shared" si="28"/>
        <v>0</v>
      </c>
      <c r="M164" s="38">
        <f t="shared" si="29"/>
        <v>0</v>
      </c>
      <c r="N164" s="50"/>
      <c r="O164" s="79">
        <v>148</v>
      </c>
      <c r="P164" s="80">
        <f t="shared" si="33"/>
        <v>96122</v>
      </c>
      <c r="Q164" s="82">
        <f t="shared" si="34"/>
        <v>0</v>
      </c>
      <c r="R164" s="82">
        <f>IF(S163&lt;1,0,-Lease!$K$4/Lease!$L$4)</f>
        <v>0</v>
      </c>
      <c r="S164" s="82">
        <f t="shared" si="30"/>
        <v>0</v>
      </c>
      <c r="AE164" s="5"/>
      <c r="AF164" s="6"/>
    </row>
    <row r="165" spans="1:32" x14ac:dyDescent="0.25">
      <c r="A165" s="46">
        <f t="shared" si="31"/>
        <v>149</v>
      </c>
      <c r="B165" s="54">
        <f t="shared" si="25"/>
        <v>0</v>
      </c>
      <c r="C165" s="47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3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48">
        <f t="shared" si="26"/>
        <v>0</v>
      </c>
      <c r="G165" s="49"/>
      <c r="H165" s="13">
        <f t="shared" si="32"/>
        <v>149</v>
      </c>
      <c r="I165" s="33" t="str">
        <f t="shared" si="27"/>
        <v>-</v>
      </c>
      <c r="J165" s="38">
        <f>IF(H165&gt;Lease!$E$4,0,M164)</f>
        <v>0</v>
      </c>
      <c r="K165" s="38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38">
        <f t="shared" si="28"/>
        <v>0</v>
      </c>
      <c r="M165" s="38">
        <f t="shared" si="29"/>
        <v>0</v>
      </c>
      <c r="N165" s="50"/>
      <c r="O165" s="79">
        <v>149</v>
      </c>
      <c r="P165" s="80">
        <f t="shared" si="33"/>
        <v>96488</v>
      </c>
      <c r="Q165" s="82">
        <f t="shared" si="34"/>
        <v>0</v>
      </c>
      <c r="R165" s="82">
        <f>IF(S164&lt;1,0,-Lease!$K$4/Lease!$L$4)</f>
        <v>0</v>
      </c>
      <c r="S165" s="82">
        <f t="shared" si="30"/>
        <v>0</v>
      </c>
      <c r="AE165" s="5"/>
      <c r="AF165" s="6"/>
    </row>
    <row r="166" spans="1:32" x14ac:dyDescent="0.25">
      <c r="A166" s="46">
        <f t="shared" si="31"/>
        <v>150</v>
      </c>
      <c r="B166" s="54">
        <f t="shared" si="25"/>
        <v>0</v>
      </c>
      <c r="C166" s="47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3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48">
        <f t="shared" si="26"/>
        <v>0</v>
      </c>
      <c r="G166" s="49"/>
      <c r="H166" s="13">
        <f t="shared" si="32"/>
        <v>150</v>
      </c>
      <c r="I166" s="33" t="str">
        <f t="shared" si="27"/>
        <v>-</v>
      </c>
      <c r="J166" s="38">
        <f>IF(H166&gt;Lease!$E$4,0,M165)</f>
        <v>0</v>
      </c>
      <c r="K166" s="38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38">
        <f t="shared" si="28"/>
        <v>0</v>
      </c>
      <c r="M166" s="38">
        <f t="shared" si="29"/>
        <v>0</v>
      </c>
      <c r="N166" s="50"/>
      <c r="O166" s="79">
        <v>150</v>
      </c>
      <c r="P166" s="80">
        <f t="shared" si="33"/>
        <v>96853</v>
      </c>
      <c r="Q166" s="82">
        <f t="shared" si="34"/>
        <v>0</v>
      </c>
      <c r="R166" s="82">
        <f>IF(S165&lt;1,0,-Lease!$K$4/Lease!$L$4)</f>
        <v>0</v>
      </c>
      <c r="S166" s="82">
        <f t="shared" si="30"/>
        <v>0</v>
      </c>
      <c r="AE166" s="5"/>
      <c r="AF166" s="6"/>
    </row>
    <row r="167" spans="1:32" x14ac:dyDescent="0.25">
      <c r="A167" s="46">
        <f t="shared" si="31"/>
        <v>151</v>
      </c>
      <c r="B167" s="54">
        <f t="shared" si="25"/>
        <v>0</v>
      </c>
      <c r="C167" s="47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3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48">
        <f t="shared" si="26"/>
        <v>0</v>
      </c>
      <c r="G167" s="49"/>
      <c r="H167" s="13">
        <f t="shared" si="32"/>
        <v>151</v>
      </c>
      <c r="I167" s="33" t="str">
        <f t="shared" si="27"/>
        <v>-</v>
      </c>
      <c r="J167" s="38">
        <f>IF(H167&gt;Lease!$E$4,0,M166)</f>
        <v>0</v>
      </c>
      <c r="K167" s="38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38">
        <f t="shared" si="28"/>
        <v>0</v>
      </c>
      <c r="M167" s="38">
        <f t="shared" si="29"/>
        <v>0</v>
      </c>
      <c r="N167" s="50"/>
      <c r="O167" s="79">
        <v>151</v>
      </c>
      <c r="P167" s="80">
        <f t="shared" si="33"/>
        <v>97218</v>
      </c>
      <c r="Q167" s="82">
        <f t="shared" si="34"/>
        <v>0</v>
      </c>
      <c r="R167" s="82">
        <f>IF(S166&lt;1,0,-Lease!$K$4/Lease!$L$4)</f>
        <v>0</v>
      </c>
      <c r="S167" s="82">
        <f t="shared" si="30"/>
        <v>0</v>
      </c>
      <c r="AE167" s="5"/>
      <c r="AF167" s="6"/>
    </row>
    <row r="168" spans="1:32" x14ac:dyDescent="0.25">
      <c r="A168" s="46">
        <f t="shared" si="31"/>
        <v>152</v>
      </c>
      <c r="B168" s="54">
        <f t="shared" si="25"/>
        <v>0</v>
      </c>
      <c r="C168" s="47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3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48">
        <f t="shared" si="26"/>
        <v>0</v>
      </c>
      <c r="G168" s="49"/>
      <c r="H168" s="13">
        <f t="shared" si="32"/>
        <v>152</v>
      </c>
      <c r="I168" s="33" t="str">
        <f t="shared" si="27"/>
        <v>-</v>
      </c>
      <c r="J168" s="38">
        <f>IF(H168&gt;Lease!$E$4,0,M167)</f>
        <v>0</v>
      </c>
      <c r="K168" s="38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38">
        <f t="shared" si="28"/>
        <v>0</v>
      </c>
      <c r="M168" s="38">
        <f t="shared" si="29"/>
        <v>0</v>
      </c>
      <c r="N168" s="50"/>
      <c r="O168" s="79">
        <v>152</v>
      </c>
      <c r="P168" s="80">
        <f t="shared" si="33"/>
        <v>97583</v>
      </c>
      <c r="Q168" s="82">
        <f t="shared" si="34"/>
        <v>0</v>
      </c>
      <c r="R168" s="82">
        <f>IF(S167&lt;1,0,-Lease!$K$4/Lease!$L$4)</f>
        <v>0</v>
      </c>
      <c r="S168" s="82">
        <f t="shared" si="30"/>
        <v>0</v>
      </c>
      <c r="AE168" s="5"/>
      <c r="AF168" s="6"/>
    </row>
    <row r="169" spans="1:32" x14ac:dyDescent="0.25">
      <c r="A169" s="46">
        <f t="shared" si="31"/>
        <v>153</v>
      </c>
      <c r="B169" s="54">
        <f t="shared" si="25"/>
        <v>0</v>
      </c>
      <c r="C169" s="47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3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48">
        <f t="shared" si="26"/>
        <v>0</v>
      </c>
      <c r="G169" s="49"/>
      <c r="H169" s="13">
        <f t="shared" si="32"/>
        <v>153</v>
      </c>
      <c r="I169" s="33" t="str">
        <f t="shared" si="27"/>
        <v>-</v>
      </c>
      <c r="J169" s="38">
        <f>IF(H169&gt;Lease!$E$4,0,M168)</f>
        <v>0</v>
      </c>
      <c r="K169" s="38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38">
        <f t="shared" si="28"/>
        <v>0</v>
      </c>
      <c r="M169" s="38">
        <f t="shared" si="29"/>
        <v>0</v>
      </c>
      <c r="N169" s="50"/>
      <c r="O169" s="79">
        <v>153</v>
      </c>
      <c r="P169" s="80">
        <f t="shared" si="33"/>
        <v>97949</v>
      </c>
      <c r="Q169" s="82">
        <f t="shared" si="34"/>
        <v>0</v>
      </c>
      <c r="R169" s="82">
        <f>IF(S168&lt;1,0,-Lease!$K$4/Lease!$L$4)</f>
        <v>0</v>
      </c>
      <c r="S169" s="82">
        <f t="shared" si="30"/>
        <v>0</v>
      </c>
      <c r="AE169" s="5"/>
      <c r="AF169" s="6"/>
    </row>
    <row r="170" spans="1:32" x14ac:dyDescent="0.25">
      <c r="A170" s="46">
        <f t="shared" si="31"/>
        <v>154</v>
      </c>
      <c r="B170" s="54">
        <f t="shared" si="25"/>
        <v>0</v>
      </c>
      <c r="C170" s="47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3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48">
        <f t="shared" si="26"/>
        <v>0</v>
      </c>
      <c r="G170" s="49"/>
      <c r="H170" s="13">
        <f t="shared" si="32"/>
        <v>154</v>
      </c>
      <c r="I170" s="33" t="str">
        <f t="shared" si="27"/>
        <v>-</v>
      </c>
      <c r="J170" s="38">
        <f>IF(H170&gt;Lease!$E$4,0,M169)</f>
        <v>0</v>
      </c>
      <c r="K170" s="38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38">
        <f t="shared" si="28"/>
        <v>0</v>
      </c>
      <c r="M170" s="38">
        <f t="shared" si="29"/>
        <v>0</v>
      </c>
      <c r="N170" s="50"/>
      <c r="O170" s="79">
        <v>154</v>
      </c>
      <c r="P170" s="80">
        <f t="shared" si="33"/>
        <v>98314</v>
      </c>
      <c r="Q170" s="82">
        <f t="shared" si="34"/>
        <v>0</v>
      </c>
      <c r="R170" s="82">
        <f>IF(S169&lt;1,0,-Lease!$K$4/Lease!$L$4)</f>
        <v>0</v>
      </c>
      <c r="S170" s="82">
        <f t="shared" si="30"/>
        <v>0</v>
      </c>
      <c r="AE170" s="5"/>
      <c r="AF170" s="6"/>
    </row>
    <row r="171" spans="1:32" x14ac:dyDescent="0.25">
      <c r="A171" s="46">
        <f t="shared" si="31"/>
        <v>155</v>
      </c>
      <c r="B171" s="54">
        <f t="shared" si="25"/>
        <v>0</v>
      </c>
      <c r="C171" s="47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3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48">
        <f t="shared" si="26"/>
        <v>0</v>
      </c>
      <c r="G171" s="49"/>
      <c r="H171" s="13">
        <f t="shared" si="32"/>
        <v>155</v>
      </c>
      <c r="I171" s="33" t="str">
        <f t="shared" si="27"/>
        <v>-</v>
      </c>
      <c r="J171" s="38">
        <f>IF(H171&gt;Lease!$E$4,0,M170)</f>
        <v>0</v>
      </c>
      <c r="K171" s="38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38">
        <f t="shared" si="28"/>
        <v>0</v>
      </c>
      <c r="M171" s="38">
        <f t="shared" si="29"/>
        <v>0</v>
      </c>
      <c r="N171" s="50"/>
      <c r="O171" s="79">
        <v>155</v>
      </c>
      <c r="P171" s="80">
        <f t="shared" si="33"/>
        <v>98679</v>
      </c>
      <c r="Q171" s="82">
        <f t="shared" si="34"/>
        <v>0</v>
      </c>
      <c r="R171" s="82">
        <f>IF(S170&lt;1,0,-Lease!$K$4/Lease!$L$4)</f>
        <v>0</v>
      </c>
      <c r="S171" s="82">
        <f t="shared" si="30"/>
        <v>0</v>
      </c>
      <c r="AE171" s="5"/>
      <c r="AF171" s="6"/>
    </row>
    <row r="172" spans="1:32" x14ac:dyDescent="0.25">
      <c r="A172" s="46">
        <f t="shared" si="31"/>
        <v>156</v>
      </c>
      <c r="B172" s="54">
        <f t="shared" si="25"/>
        <v>0</v>
      </c>
      <c r="C172" s="47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3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48">
        <f t="shared" si="26"/>
        <v>0</v>
      </c>
      <c r="G172" s="49"/>
      <c r="H172" s="13">
        <f t="shared" si="32"/>
        <v>156</v>
      </c>
      <c r="I172" s="33" t="str">
        <f t="shared" si="27"/>
        <v>-</v>
      </c>
      <c r="J172" s="38">
        <f>IF(H172&gt;Lease!$E$4,0,M171)</f>
        <v>0</v>
      </c>
      <c r="K172" s="38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38">
        <f t="shared" si="28"/>
        <v>0</v>
      </c>
      <c r="M172" s="38">
        <f t="shared" si="29"/>
        <v>0</v>
      </c>
      <c r="N172" s="50"/>
      <c r="O172" s="79">
        <v>156</v>
      </c>
      <c r="P172" s="80">
        <f t="shared" si="33"/>
        <v>99044</v>
      </c>
      <c r="Q172" s="82">
        <f t="shared" si="34"/>
        <v>0</v>
      </c>
      <c r="R172" s="82">
        <f>IF(S171&lt;1,0,-Lease!$K$4/Lease!$L$4)</f>
        <v>0</v>
      </c>
      <c r="S172" s="82">
        <f t="shared" si="30"/>
        <v>0</v>
      </c>
      <c r="AE172" s="5"/>
      <c r="AF172" s="6"/>
    </row>
    <row r="173" spans="1:32" x14ac:dyDescent="0.25">
      <c r="A173" s="46">
        <f t="shared" si="31"/>
        <v>157</v>
      </c>
      <c r="B173" s="54">
        <f t="shared" si="25"/>
        <v>0</v>
      </c>
      <c r="C173" s="47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3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48">
        <f t="shared" si="26"/>
        <v>0</v>
      </c>
      <c r="G173" s="49"/>
      <c r="H173" s="13">
        <f t="shared" si="32"/>
        <v>157</v>
      </c>
      <c r="I173" s="33" t="str">
        <f t="shared" si="27"/>
        <v>-</v>
      </c>
      <c r="J173" s="38">
        <f>IF(H173&gt;Lease!$E$4,0,M172)</f>
        <v>0</v>
      </c>
      <c r="K173" s="38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38">
        <f t="shared" si="28"/>
        <v>0</v>
      </c>
      <c r="M173" s="38">
        <f t="shared" si="29"/>
        <v>0</v>
      </c>
      <c r="N173" s="50"/>
      <c r="O173" s="79">
        <v>157</v>
      </c>
      <c r="P173" s="80">
        <f t="shared" si="33"/>
        <v>99410</v>
      </c>
      <c r="Q173" s="82">
        <f t="shared" si="34"/>
        <v>0</v>
      </c>
      <c r="R173" s="82">
        <f>IF(S172&lt;1,0,-Lease!$K$4/Lease!$L$4)</f>
        <v>0</v>
      </c>
      <c r="S173" s="82">
        <f t="shared" si="30"/>
        <v>0</v>
      </c>
      <c r="AE173" s="5"/>
      <c r="AF173" s="6"/>
    </row>
    <row r="174" spans="1:32" x14ac:dyDescent="0.25">
      <c r="A174" s="46">
        <f t="shared" si="31"/>
        <v>158</v>
      </c>
      <c r="B174" s="54">
        <f t="shared" si="25"/>
        <v>0</v>
      </c>
      <c r="C174" s="47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3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48">
        <f t="shared" si="26"/>
        <v>0</v>
      </c>
      <c r="G174" s="49"/>
      <c r="H174" s="13">
        <f t="shared" si="32"/>
        <v>158</v>
      </c>
      <c r="I174" s="33" t="str">
        <f t="shared" si="27"/>
        <v>-</v>
      </c>
      <c r="J174" s="38">
        <f>IF(H174&gt;Lease!$E$4,0,M173)</f>
        <v>0</v>
      </c>
      <c r="K174" s="38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38">
        <f t="shared" si="28"/>
        <v>0</v>
      </c>
      <c r="M174" s="38">
        <f t="shared" si="29"/>
        <v>0</v>
      </c>
      <c r="N174" s="50"/>
      <c r="O174" s="79">
        <v>158</v>
      </c>
      <c r="P174" s="80">
        <f t="shared" si="33"/>
        <v>99775</v>
      </c>
      <c r="Q174" s="82">
        <f t="shared" si="34"/>
        <v>0</v>
      </c>
      <c r="R174" s="82">
        <f>IF(S173&lt;1,0,-Lease!$K$4/Lease!$L$4)</f>
        <v>0</v>
      </c>
      <c r="S174" s="82">
        <f t="shared" si="30"/>
        <v>0</v>
      </c>
      <c r="AE174" s="5"/>
      <c r="AF174" s="6"/>
    </row>
    <row r="175" spans="1:32" x14ac:dyDescent="0.25">
      <c r="A175" s="46">
        <f t="shared" si="31"/>
        <v>159</v>
      </c>
      <c r="B175" s="54">
        <f t="shared" si="25"/>
        <v>0</v>
      </c>
      <c r="C175" s="47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3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48">
        <f t="shared" si="26"/>
        <v>0</v>
      </c>
      <c r="G175" s="49"/>
      <c r="H175" s="13">
        <f t="shared" si="32"/>
        <v>159</v>
      </c>
      <c r="I175" s="33" t="str">
        <f t="shared" si="27"/>
        <v>-</v>
      </c>
      <c r="J175" s="38">
        <f>IF(H175&gt;Lease!$E$4,0,M174)</f>
        <v>0</v>
      </c>
      <c r="K175" s="38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38">
        <f t="shared" si="28"/>
        <v>0</v>
      </c>
      <c r="M175" s="38">
        <f t="shared" si="29"/>
        <v>0</v>
      </c>
      <c r="N175" s="50"/>
      <c r="O175" s="79">
        <v>159</v>
      </c>
      <c r="P175" s="80">
        <f t="shared" si="33"/>
        <v>100140</v>
      </c>
      <c r="Q175" s="82">
        <f t="shared" si="34"/>
        <v>0</v>
      </c>
      <c r="R175" s="82">
        <f>IF(S174&lt;1,0,-Lease!$K$4/Lease!$L$4)</f>
        <v>0</v>
      </c>
      <c r="S175" s="82">
        <f t="shared" si="30"/>
        <v>0</v>
      </c>
      <c r="AE175" s="5"/>
      <c r="AF175" s="6"/>
    </row>
    <row r="176" spans="1:32" x14ac:dyDescent="0.25">
      <c r="A176" s="46">
        <f t="shared" si="31"/>
        <v>160</v>
      </c>
      <c r="B176" s="54">
        <f t="shared" si="25"/>
        <v>0</v>
      </c>
      <c r="C176" s="47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3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48">
        <f t="shared" si="26"/>
        <v>0</v>
      </c>
      <c r="G176" s="49"/>
      <c r="H176" s="13">
        <f t="shared" si="32"/>
        <v>160</v>
      </c>
      <c r="I176" s="33" t="str">
        <f t="shared" si="27"/>
        <v>-</v>
      </c>
      <c r="J176" s="38">
        <f>IF(H176&gt;Lease!$E$4,0,M175)</f>
        <v>0</v>
      </c>
      <c r="K176" s="38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38">
        <f t="shared" si="28"/>
        <v>0</v>
      </c>
      <c r="M176" s="38">
        <f t="shared" si="29"/>
        <v>0</v>
      </c>
      <c r="N176" s="50"/>
      <c r="O176" s="79">
        <v>160</v>
      </c>
      <c r="P176" s="80">
        <f t="shared" si="33"/>
        <v>100505</v>
      </c>
      <c r="Q176" s="82">
        <f t="shared" si="34"/>
        <v>0</v>
      </c>
      <c r="R176" s="82">
        <f>IF(S175&lt;1,0,-Lease!$K$4/Lease!$L$4)</f>
        <v>0</v>
      </c>
      <c r="S176" s="82">
        <f t="shared" si="30"/>
        <v>0</v>
      </c>
      <c r="AE176" s="5"/>
      <c r="AF176" s="6"/>
    </row>
    <row r="177" spans="1:32" x14ac:dyDescent="0.25">
      <c r="A177" s="46">
        <f t="shared" si="31"/>
        <v>161</v>
      </c>
      <c r="B177" s="54">
        <f t="shared" si="25"/>
        <v>0</v>
      </c>
      <c r="C177" s="47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3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48">
        <f t="shared" si="26"/>
        <v>0</v>
      </c>
      <c r="G177" s="49"/>
      <c r="H177" s="13">
        <f t="shared" si="32"/>
        <v>161</v>
      </c>
      <c r="I177" s="33" t="str">
        <f t="shared" si="27"/>
        <v>-</v>
      </c>
      <c r="J177" s="38">
        <f>IF(H177&gt;Lease!$E$4,0,M176)</f>
        <v>0</v>
      </c>
      <c r="K177" s="38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38">
        <f t="shared" si="28"/>
        <v>0</v>
      </c>
      <c r="M177" s="38">
        <f t="shared" si="29"/>
        <v>0</v>
      </c>
      <c r="N177" s="50"/>
      <c r="O177" s="79">
        <v>161</v>
      </c>
      <c r="P177" s="80">
        <f t="shared" si="33"/>
        <v>100871</v>
      </c>
      <c r="Q177" s="82">
        <f t="shared" si="34"/>
        <v>0</v>
      </c>
      <c r="R177" s="82">
        <f>IF(S176&lt;1,0,-Lease!$K$4/Lease!$L$4)</f>
        <v>0</v>
      </c>
      <c r="S177" s="82">
        <f t="shared" si="30"/>
        <v>0</v>
      </c>
      <c r="AE177" s="5"/>
      <c r="AF177" s="6"/>
    </row>
    <row r="178" spans="1:32" x14ac:dyDescent="0.25">
      <c r="A178" s="46">
        <f t="shared" si="31"/>
        <v>162</v>
      </c>
      <c r="B178" s="54">
        <f t="shared" si="25"/>
        <v>0</v>
      </c>
      <c r="C178" s="47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3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48">
        <f t="shared" si="26"/>
        <v>0</v>
      </c>
      <c r="G178" s="49"/>
      <c r="H178" s="13">
        <f t="shared" si="32"/>
        <v>162</v>
      </c>
      <c r="I178" s="33" t="str">
        <f t="shared" si="27"/>
        <v>-</v>
      </c>
      <c r="J178" s="38">
        <f>IF(H178&gt;Lease!$E$4,0,M177)</f>
        <v>0</v>
      </c>
      <c r="K178" s="38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38">
        <f t="shared" si="28"/>
        <v>0</v>
      </c>
      <c r="M178" s="38">
        <f t="shared" si="29"/>
        <v>0</v>
      </c>
      <c r="N178" s="50"/>
      <c r="O178" s="79">
        <v>162</v>
      </c>
      <c r="P178" s="80">
        <f t="shared" si="33"/>
        <v>101236</v>
      </c>
      <c r="Q178" s="82">
        <f t="shared" si="34"/>
        <v>0</v>
      </c>
      <c r="R178" s="82">
        <f>IF(S177&lt;1,0,-Lease!$K$4/Lease!$L$4)</f>
        <v>0</v>
      </c>
      <c r="S178" s="82">
        <f t="shared" si="30"/>
        <v>0</v>
      </c>
      <c r="AE178" s="5"/>
      <c r="AF178" s="6"/>
    </row>
    <row r="179" spans="1:32" x14ac:dyDescent="0.25">
      <c r="A179" s="46">
        <f t="shared" si="31"/>
        <v>163</v>
      </c>
      <c r="B179" s="54">
        <f t="shared" si="25"/>
        <v>0</v>
      </c>
      <c r="C179" s="47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3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48">
        <f t="shared" si="26"/>
        <v>0</v>
      </c>
      <c r="G179" s="49"/>
      <c r="H179" s="13">
        <f t="shared" si="32"/>
        <v>163</v>
      </c>
      <c r="I179" s="33" t="str">
        <f t="shared" si="27"/>
        <v>-</v>
      </c>
      <c r="J179" s="38">
        <f>IF(H179&gt;Lease!$E$4,0,M178)</f>
        <v>0</v>
      </c>
      <c r="K179" s="38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38">
        <f t="shared" si="28"/>
        <v>0</v>
      </c>
      <c r="M179" s="38">
        <f t="shared" si="29"/>
        <v>0</v>
      </c>
      <c r="N179" s="50"/>
      <c r="O179" s="79">
        <v>163</v>
      </c>
      <c r="P179" s="80">
        <f t="shared" si="33"/>
        <v>101601</v>
      </c>
      <c r="Q179" s="82">
        <f t="shared" si="34"/>
        <v>0</v>
      </c>
      <c r="R179" s="82">
        <f>IF(S178&lt;1,0,-Lease!$K$4/Lease!$L$4)</f>
        <v>0</v>
      </c>
      <c r="S179" s="82">
        <f t="shared" si="30"/>
        <v>0</v>
      </c>
      <c r="AE179" s="5"/>
      <c r="AF179" s="6"/>
    </row>
    <row r="180" spans="1:32" x14ac:dyDescent="0.25">
      <c r="A180" s="46">
        <f t="shared" si="31"/>
        <v>164</v>
      </c>
      <c r="B180" s="54">
        <f t="shared" si="25"/>
        <v>0</v>
      </c>
      <c r="C180" s="47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3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48">
        <f t="shared" si="26"/>
        <v>0</v>
      </c>
      <c r="G180" s="49"/>
      <c r="H180" s="13">
        <f t="shared" si="32"/>
        <v>164</v>
      </c>
      <c r="I180" s="33" t="str">
        <f t="shared" si="27"/>
        <v>-</v>
      </c>
      <c r="J180" s="38">
        <f>IF(H180&gt;Lease!$E$4,0,M179)</f>
        <v>0</v>
      </c>
      <c r="K180" s="38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38">
        <f t="shared" si="28"/>
        <v>0</v>
      </c>
      <c r="M180" s="38">
        <f t="shared" si="29"/>
        <v>0</v>
      </c>
      <c r="N180" s="50"/>
      <c r="O180" s="79">
        <v>164</v>
      </c>
      <c r="P180" s="80">
        <f t="shared" si="33"/>
        <v>101966</v>
      </c>
      <c r="Q180" s="82">
        <f t="shared" si="34"/>
        <v>0</v>
      </c>
      <c r="R180" s="82">
        <f>IF(S179&lt;1,0,-Lease!$K$4/Lease!$L$4)</f>
        <v>0</v>
      </c>
      <c r="S180" s="82">
        <f t="shared" si="30"/>
        <v>0</v>
      </c>
      <c r="AE180" s="5"/>
      <c r="AF180" s="6"/>
    </row>
    <row r="181" spans="1:32" x14ac:dyDescent="0.25">
      <c r="A181" s="46">
        <f t="shared" si="31"/>
        <v>165</v>
      </c>
      <c r="B181" s="54">
        <f t="shared" si="25"/>
        <v>0</v>
      </c>
      <c r="C181" s="47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3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48">
        <f t="shared" si="26"/>
        <v>0</v>
      </c>
      <c r="G181" s="49"/>
      <c r="H181" s="13">
        <f t="shared" si="32"/>
        <v>165</v>
      </c>
      <c r="I181" s="33" t="str">
        <f t="shared" si="27"/>
        <v>-</v>
      </c>
      <c r="J181" s="38">
        <f>IF(H181&gt;Lease!$E$4,0,M180)</f>
        <v>0</v>
      </c>
      <c r="K181" s="38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38">
        <f t="shared" si="28"/>
        <v>0</v>
      </c>
      <c r="M181" s="38">
        <f t="shared" si="29"/>
        <v>0</v>
      </c>
      <c r="N181" s="50"/>
      <c r="O181" s="79">
        <v>165</v>
      </c>
      <c r="P181" s="80">
        <f t="shared" si="33"/>
        <v>102332</v>
      </c>
      <c r="Q181" s="82">
        <f t="shared" si="34"/>
        <v>0</v>
      </c>
      <c r="R181" s="82">
        <f>IF(S180&lt;1,0,-Lease!$K$4/Lease!$L$4)</f>
        <v>0</v>
      </c>
      <c r="S181" s="82">
        <f t="shared" si="30"/>
        <v>0</v>
      </c>
      <c r="AE181" s="5"/>
      <c r="AF181" s="6"/>
    </row>
    <row r="182" spans="1:32" x14ac:dyDescent="0.25">
      <c r="A182" s="46">
        <f t="shared" si="31"/>
        <v>166</v>
      </c>
      <c r="B182" s="54">
        <f t="shared" si="25"/>
        <v>0</v>
      </c>
      <c r="C182" s="47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3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48">
        <f t="shared" si="26"/>
        <v>0</v>
      </c>
      <c r="G182" s="49"/>
      <c r="H182" s="13">
        <f t="shared" si="32"/>
        <v>166</v>
      </c>
      <c r="I182" s="33" t="str">
        <f t="shared" si="27"/>
        <v>-</v>
      </c>
      <c r="J182" s="38">
        <f>IF(H182&gt;Lease!$E$4,0,M181)</f>
        <v>0</v>
      </c>
      <c r="K182" s="38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38">
        <f t="shared" si="28"/>
        <v>0</v>
      </c>
      <c r="M182" s="38">
        <f t="shared" si="29"/>
        <v>0</v>
      </c>
      <c r="N182" s="50"/>
      <c r="O182" s="79">
        <v>166</v>
      </c>
      <c r="P182" s="80">
        <f t="shared" si="33"/>
        <v>102697</v>
      </c>
      <c r="Q182" s="82">
        <f t="shared" si="34"/>
        <v>0</v>
      </c>
      <c r="R182" s="82">
        <f>IF(S181&lt;1,0,-Lease!$K$4/Lease!$L$4)</f>
        <v>0</v>
      </c>
      <c r="S182" s="82">
        <f t="shared" si="30"/>
        <v>0</v>
      </c>
      <c r="AE182" s="5"/>
      <c r="AF182" s="6"/>
    </row>
    <row r="183" spans="1:32" x14ac:dyDescent="0.25">
      <c r="A183" s="46">
        <f t="shared" si="31"/>
        <v>167</v>
      </c>
      <c r="B183" s="54">
        <f t="shared" si="25"/>
        <v>0</v>
      </c>
      <c r="C183" s="47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3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48">
        <f t="shared" si="26"/>
        <v>0</v>
      </c>
      <c r="G183" s="49"/>
      <c r="H183" s="13">
        <f t="shared" si="32"/>
        <v>167</v>
      </c>
      <c r="I183" s="33" t="str">
        <f t="shared" si="27"/>
        <v>-</v>
      </c>
      <c r="J183" s="38">
        <f>IF(H183&gt;Lease!$E$4,0,M182)</f>
        <v>0</v>
      </c>
      <c r="K183" s="38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38">
        <f t="shared" si="28"/>
        <v>0</v>
      </c>
      <c r="M183" s="38">
        <f t="shared" si="29"/>
        <v>0</v>
      </c>
      <c r="N183" s="50"/>
      <c r="O183" s="79">
        <v>167</v>
      </c>
      <c r="P183" s="80">
        <f t="shared" si="33"/>
        <v>103062</v>
      </c>
      <c r="Q183" s="82">
        <f t="shared" si="34"/>
        <v>0</v>
      </c>
      <c r="R183" s="82">
        <f>IF(S182&lt;1,0,-Lease!$K$4/Lease!$L$4)</f>
        <v>0</v>
      </c>
      <c r="S183" s="82">
        <f t="shared" si="30"/>
        <v>0</v>
      </c>
      <c r="AE183" s="5"/>
      <c r="AF183" s="6"/>
    </row>
    <row r="184" spans="1:32" x14ac:dyDescent="0.25">
      <c r="A184" s="46">
        <f t="shared" si="31"/>
        <v>168</v>
      </c>
      <c r="B184" s="54">
        <f t="shared" si="25"/>
        <v>0</v>
      </c>
      <c r="C184" s="47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3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48">
        <f t="shared" si="26"/>
        <v>0</v>
      </c>
      <c r="G184" s="49"/>
      <c r="H184" s="13">
        <f t="shared" si="32"/>
        <v>168</v>
      </c>
      <c r="I184" s="33" t="str">
        <f t="shared" si="27"/>
        <v>-</v>
      </c>
      <c r="J184" s="38">
        <f>IF(H184&gt;Lease!$E$4,0,M183)</f>
        <v>0</v>
      </c>
      <c r="K184" s="38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38">
        <f t="shared" si="28"/>
        <v>0</v>
      </c>
      <c r="M184" s="38">
        <f t="shared" si="29"/>
        <v>0</v>
      </c>
      <c r="N184" s="50"/>
      <c r="O184" s="79">
        <v>168</v>
      </c>
      <c r="P184" s="80">
        <f t="shared" si="33"/>
        <v>103427</v>
      </c>
      <c r="Q184" s="82">
        <f t="shared" si="34"/>
        <v>0</v>
      </c>
      <c r="R184" s="82">
        <f>IF(S183&lt;1,0,-Lease!$K$4/Lease!$L$4)</f>
        <v>0</v>
      </c>
      <c r="S184" s="82">
        <f t="shared" si="30"/>
        <v>0</v>
      </c>
      <c r="AE184" s="5"/>
      <c r="AF184" s="6"/>
    </row>
    <row r="185" spans="1:32" x14ac:dyDescent="0.25">
      <c r="A185" s="46">
        <f t="shared" si="31"/>
        <v>169</v>
      </c>
      <c r="B185" s="54">
        <f t="shared" si="25"/>
        <v>0</v>
      </c>
      <c r="C185" s="47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3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48">
        <f t="shared" si="26"/>
        <v>0</v>
      </c>
      <c r="G185" s="49"/>
      <c r="H185" s="13">
        <f t="shared" si="32"/>
        <v>169</v>
      </c>
      <c r="I185" s="33" t="str">
        <f t="shared" si="27"/>
        <v>-</v>
      </c>
      <c r="J185" s="38">
        <f>IF(H185&gt;Lease!$E$4,0,M184)</f>
        <v>0</v>
      </c>
      <c r="K185" s="38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38">
        <f t="shared" si="28"/>
        <v>0</v>
      </c>
      <c r="M185" s="38">
        <f t="shared" si="29"/>
        <v>0</v>
      </c>
      <c r="N185" s="50"/>
      <c r="O185" s="79">
        <v>169</v>
      </c>
      <c r="P185" s="80">
        <f t="shared" si="33"/>
        <v>103793</v>
      </c>
      <c r="Q185" s="82">
        <f t="shared" si="34"/>
        <v>0</v>
      </c>
      <c r="R185" s="82">
        <f>IF(S184&lt;1,0,-Lease!$K$4/Lease!$L$4)</f>
        <v>0</v>
      </c>
      <c r="S185" s="82">
        <f t="shared" si="30"/>
        <v>0</v>
      </c>
      <c r="AE185" s="5"/>
      <c r="AF185" s="6"/>
    </row>
    <row r="186" spans="1:32" x14ac:dyDescent="0.25">
      <c r="A186" s="46">
        <f t="shared" si="31"/>
        <v>170</v>
      </c>
      <c r="B186" s="54">
        <f t="shared" si="25"/>
        <v>0</v>
      </c>
      <c r="C186" s="47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3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48">
        <f t="shared" si="26"/>
        <v>0</v>
      </c>
      <c r="G186" s="49"/>
      <c r="H186" s="13">
        <f t="shared" si="32"/>
        <v>170</v>
      </c>
      <c r="I186" s="33" t="str">
        <f t="shared" si="27"/>
        <v>-</v>
      </c>
      <c r="J186" s="38">
        <f>IF(H186&gt;Lease!$E$4,0,M185)</f>
        <v>0</v>
      </c>
      <c r="K186" s="38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38">
        <f t="shared" si="28"/>
        <v>0</v>
      </c>
      <c r="M186" s="38">
        <f t="shared" si="29"/>
        <v>0</v>
      </c>
      <c r="N186" s="50"/>
      <c r="O186" s="79">
        <v>170</v>
      </c>
      <c r="P186" s="80">
        <f t="shared" si="33"/>
        <v>104158</v>
      </c>
      <c r="Q186" s="82">
        <f t="shared" si="34"/>
        <v>0</v>
      </c>
      <c r="R186" s="82">
        <f>IF(S185&lt;1,0,-Lease!$K$4/Lease!$L$4)</f>
        <v>0</v>
      </c>
      <c r="S186" s="82">
        <f t="shared" si="30"/>
        <v>0</v>
      </c>
      <c r="AE186" s="5"/>
      <c r="AF186" s="6"/>
    </row>
    <row r="187" spans="1:32" x14ac:dyDescent="0.25">
      <c r="A187" s="46">
        <f t="shared" si="31"/>
        <v>171</v>
      </c>
      <c r="B187" s="54">
        <f t="shared" si="25"/>
        <v>0</v>
      </c>
      <c r="C187" s="47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3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48">
        <f t="shared" si="26"/>
        <v>0</v>
      </c>
      <c r="G187" s="49"/>
      <c r="H187" s="13">
        <f t="shared" si="32"/>
        <v>171</v>
      </c>
      <c r="I187" s="33" t="str">
        <f t="shared" si="27"/>
        <v>-</v>
      </c>
      <c r="J187" s="38">
        <f>IF(H187&gt;Lease!$E$4,0,M186)</f>
        <v>0</v>
      </c>
      <c r="K187" s="38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38">
        <f t="shared" si="28"/>
        <v>0</v>
      </c>
      <c r="M187" s="38">
        <f t="shared" si="29"/>
        <v>0</v>
      </c>
      <c r="N187" s="50"/>
      <c r="O187" s="79">
        <v>171</v>
      </c>
      <c r="P187" s="80">
        <f t="shared" si="33"/>
        <v>104523</v>
      </c>
      <c r="Q187" s="82">
        <f t="shared" si="34"/>
        <v>0</v>
      </c>
      <c r="R187" s="82">
        <f>IF(S186&lt;1,0,-Lease!$K$4/Lease!$L$4)</f>
        <v>0</v>
      </c>
      <c r="S187" s="82">
        <f t="shared" si="30"/>
        <v>0</v>
      </c>
      <c r="AE187" s="5"/>
      <c r="AF187" s="6"/>
    </row>
    <row r="188" spans="1:32" x14ac:dyDescent="0.25">
      <c r="A188" s="46">
        <f t="shared" si="31"/>
        <v>172</v>
      </c>
      <c r="B188" s="54">
        <f t="shared" si="25"/>
        <v>0</v>
      </c>
      <c r="C188" s="47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3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48">
        <f t="shared" si="26"/>
        <v>0</v>
      </c>
      <c r="G188" s="49"/>
      <c r="H188" s="13">
        <f t="shared" si="32"/>
        <v>172</v>
      </c>
      <c r="I188" s="33" t="str">
        <f t="shared" si="27"/>
        <v>-</v>
      </c>
      <c r="J188" s="38">
        <f>IF(H188&gt;Lease!$E$4,0,M187)</f>
        <v>0</v>
      </c>
      <c r="K188" s="38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38">
        <f t="shared" si="28"/>
        <v>0</v>
      </c>
      <c r="M188" s="38">
        <f t="shared" si="29"/>
        <v>0</v>
      </c>
      <c r="N188" s="50"/>
      <c r="O188" s="79">
        <v>172</v>
      </c>
      <c r="P188" s="80">
        <f t="shared" si="33"/>
        <v>104888</v>
      </c>
      <c r="Q188" s="82">
        <f t="shared" si="34"/>
        <v>0</v>
      </c>
      <c r="R188" s="82">
        <f>IF(S187&lt;1,0,-Lease!$K$4/Lease!$L$4)</f>
        <v>0</v>
      </c>
      <c r="S188" s="82">
        <f t="shared" si="30"/>
        <v>0</v>
      </c>
      <c r="AE188" s="5"/>
      <c r="AF188" s="6"/>
    </row>
    <row r="189" spans="1:32" x14ac:dyDescent="0.25">
      <c r="A189" s="46">
        <f t="shared" si="31"/>
        <v>173</v>
      </c>
      <c r="B189" s="54">
        <f t="shared" si="25"/>
        <v>0</v>
      </c>
      <c r="C189" s="47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3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48">
        <f t="shared" si="26"/>
        <v>0</v>
      </c>
      <c r="G189" s="49"/>
      <c r="H189" s="13">
        <f t="shared" si="32"/>
        <v>173</v>
      </c>
      <c r="I189" s="33" t="str">
        <f t="shared" si="27"/>
        <v>-</v>
      </c>
      <c r="J189" s="38">
        <f>IF(H189&gt;Lease!$E$4,0,M188)</f>
        <v>0</v>
      </c>
      <c r="K189" s="38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38">
        <f t="shared" si="28"/>
        <v>0</v>
      </c>
      <c r="M189" s="38">
        <f t="shared" si="29"/>
        <v>0</v>
      </c>
      <c r="N189" s="50"/>
      <c r="O189" s="79">
        <v>173</v>
      </c>
      <c r="P189" s="80">
        <f t="shared" si="33"/>
        <v>105254</v>
      </c>
      <c r="Q189" s="82">
        <f t="shared" si="34"/>
        <v>0</v>
      </c>
      <c r="R189" s="82">
        <f>IF(S188&lt;1,0,-Lease!$K$4/Lease!$L$4)</f>
        <v>0</v>
      </c>
      <c r="S189" s="82">
        <f t="shared" si="30"/>
        <v>0</v>
      </c>
      <c r="AE189" s="5"/>
      <c r="AF189" s="6"/>
    </row>
    <row r="190" spans="1:32" x14ac:dyDescent="0.25">
      <c r="A190" s="46">
        <f t="shared" si="31"/>
        <v>174</v>
      </c>
      <c r="B190" s="54">
        <f t="shared" si="25"/>
        <v>0</v>
      </c>
      <c r="C190" s="47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3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48">
        <f t="shared" si="26"/>
        <v>0</v>
      </c>
      <c r="G190" s="49"/>
      <c r="H190" s="13">
        <f t="shared" si="32"/>
        <v>174</v>
      </c>
      <c r="I190" s="33" t="str">
        <f t="shared" si="27"/>
        <v>-</v>
      </c>
      <c r="J190" s="38">
        <f>IF(H190&gt;Lease!$E$4,0,M189)</f>
        <v>0</v>
      </c>
      <c r="K190" s="38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38">
        <f t="shared" si="28"/>
        <v>0</v>
      </c>
      <c r="M190" s="38">
        <f t="shared" si="29"/>
        <v>0</v>
      </c>
      <c r="N190" s="50"/>
      <c r="O190" s="79">
        <v>174</v>
      </c>
      <c r="P190" s="80">
        <f t="shared" si="33"/>
        <v>105619</v>
      </c>
      <c r="Q190" s="82">
        <f t="shared" si="34"/>
        <v>0</v>
      </c>
      <c r="R190" s="82">
        <f>IF(S189&lt;1,0,-Lease!$K$4/Lease!$L$4)</f>
        <v>0</v>
      </c>
      <c r="S190" s="82">
        <f t="shared" si="30"/>
        <v>0</v>
      </c>
      <c r="AE190" s="5"/>
      <c r="AF190" s="6"/>
    </row>
    <row r="191" spans="1:32" x14ac:dyDescent="0.25">
      <c r="A191" s="46">
        <f t="shared" si="31"/>
        <v>175</v>
      </c>
      <c r="B191" s="54">
        <f t="shared" si="25"/>
        <v>0</v>
      </c>
      <c r="C191" s="47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3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48">
        <f t="shared" si="26"/>
        <v>0</v>
      </c>
      <c r="G191" s="49"/>
      <c r="H191" s="13">
        <f t="shared" si="32"/>
        <v>175</v>
      </c>
      <c r="I191" s="33" t="str">
        <f t="shared" si="27"/>
        <v>-</v>
      </c>
      <c r="J191" s="38">
        <f>IF(H191&gt;Lease!$E$4,0,M190)</f>
        <v>0</v>
      </c>
      <c r="K191" s="38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38">
        <f t="shared" si="28"/>
        <v>0</v>
      </c>
      <c r="M191" s="38">
        <f t="shared" si="29"/>
        <v>0</v>
      </c>
      <c r="N191" s="50"/>
      <c r="O191" s="79">
        <v>175</v>
      </c>
      <c r="P191" s="80">
        <f t="shared" si="33"/>
        <v>105984</v>
      </c>
      <c r="Q191" s="82">
        <f t="shared" si="34"/>
        <v>0</v>
      </c>
      <c r="R191" s="82">
        <f>IF(S190&lt;1,0,-Lease!$K$4/Lease!$L$4)</f>
        <v>0</v>
      </c>
      <c r="S191" s="82">
        <f t="shared" si="30"/>
        <v>0</v>
      </c>
      <c r="AE191" s="5"/>
      <c r="AF191" s="6"/>
    </row>
    <row r="192" spans="1:32" x14ac:dyDescent="0.25">
      <c r="A192" s="46">
        <f t="shared" si="31"/>
        <v>176</v>
      </c>
      <c r="B192" s="54">
        <f t="shared" si="25"/>
        <v>0</v>
      </c>
      <c r="C192" s="47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3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48">
        <f t="shared" si="26"/>
        <v>0</v>
      </c>
      <c r="G192" s="49"/>
      <c r="H192" s="13">
        <f t="shared" si="32"/>
        <v>176</v>
      </c>
      <c r="I192" s="33" t="str">
        <f t="shared" si="27"/>
        <v>-</v>
      </c>
      <c r="J192" s="38">
        <f>IF(H192&gt;Lease!$E$4,0,M191)</f>
        <v>0</v>
      </c>
      <c r="K192" s="38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38">
        <f t="shared" si="28"/>
        <v>0</v>
      </c>
      <c r="M192" s="38">
        <f t="shared" si="29"/>
        <v>0</v>
      </c>
      <c r="N192" s="50"/>
      <c r="O192" s="79">
        <v>176</v>
      </c>
      <c r="P192" s="80">
        <f t="shared" si="33"/>
        <v>106349</v>
      </c>
      <c r="Q192" s="82">
        <f t="shared" si="34"/>
        <v>0</v>
      </c>
      <c r="R192" s="82">
        <f>IF(S191&lt;1,0,-Lease!$K$4/Lease!$L$4)</f>
        <v>0</v>
      </c>
      <c r="S192" s="82">
        <f t="shared" si="30"/>
        <v>0</v>
      </c>
      <c r="AE192" s="5"/>
      <c r="AF192" s="6"/>
    </row>
    <row r="193" spans="1:32" x14ac:dyDescent="0.25">
      <c r="A193" s="46">
        <f t="shared" si="31"/>
        <v>177</v>
      </c>
      <c r="B193" s="54">
        <f t="shared" si="25"/>
        <v>0</v>
      </c>
      <c r="C193" s="47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3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48">
        <f t="shared" si="26"/>
        <v>0</v>
      </c>
      <c r="G193" s="49"/>
      <c r="H193" s="13">
        <f t="shared" si="32"/>
        <v>177</v>
      </c>
      <c r="I193" s="33" t="str">
        <f t="shared" si="27"/>
        <v>-</v>
      </c>
      <c r="J193" s="38">
        <f>IF(H193&gt;Lease!$E$4,0,M192)</f>
        <v>0</v>
      </c>
      <c r="K193" s="38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38">
        <f t="shared" si="28"/>
        <v>0</v>
      </c>
      <c r="M193" s="38">
        <f t="shared" si="29"/>
        <v>0</v>
      </c>
      <c r="N193" s="50"/>
      <c r="O193" s="79">
        <v>177</v>
      </c>
      <c r="P193" s="80">
        <f t="shared" si="33"/>
        <v>106715</v>
      </c>
      <c r="Q193" s="82">
        <f t="shared" si="34"/>
        <v>0</v>
      </c>
      <c r="R193" s="82">
        <f>IF(S192&lt;1,0,-Lease!$K$4/Lease!$L$4)</f>
        <v>0</v>
      </c>
      <c r="S193" s="82">
        <f t="shared" si="30"/>
        <v>0</v>
      </c>
      <c r="AE193" s="5"/>
      <c r="AF193" s="6"/>
    </row>
    <row r="194" spans="1:32" x14ac:dyDescent="0.25">
      <c r="A194" s="46">
        <f t="shared" si="31"/>
        <v>178</v>
      </c>
      <c r="B194" s="54">
        <f t="shared" si="25"/>
        <v>0</v>
      </c>
      <c r="C194" s="47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3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48">
        <f t="shared" si="26"/>
        <v>0</v>
      </c>
      <c r="G194" s="49"/>
      <c r="H194" s="13">
        <f t="shared" si="32"/>
        <v>178</v>
      </c>
      <c r="I194" s="33" t="str">
        <f t="shared" si="27"/>
        <v>-</v>
      </c>
      <c r="J194" s="38">
        <f>IF(H194&gt;Lease!$E$4,0,M193)</f>
        <v>0</v>
      </c>
      <c r="K194" s="38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38">
        <f t="shared" si="28"/>
        <v>0</v>
      </c>
      <c r="M194" s="38">
        <f t="shared" si="29"/>
        <v>0</v>
      </c>
      <c r="N194" s="50"/>
      <c r="O194" s="79">
        <v>178</v>
      </c>
      <c r="P194" s="80">
        <f t="shared" si="33"/>
        <v>107080</v>
      </c>
      <c r="Q194" s="82">
        <f t="shared" si="34"/>
        <v>0</v>
      </c>
      <c r="R194" s="82">
        <f>IF(S193&lt;1,0,-Lease!$K$4/Lease!$L$4)</f>
        <v>0</v>
      </c>
      <c r="S194" s="82">
        <f t="shared" si="30"/>
        <v>0</v>
      </c>
      <c r="AE194" s="5"/>
      <c r="AF194" s="6"/>
    </row>
    <row r="195" spans="1:32" x14ac:dyDescent="0.25">
      <c r="A195" s="46">
        <f t="shared" si="31"/>
        <v>179</v>
      </c>
      <c r="B195" s="54">
        <f t="shared" si="25"/>
        <v>0</v>
      </c>
      <c r="C195" s="47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3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48">
        <f t="shared" si="26"/>
        <v>0</v>
      </c>
      <c r="G195" s="49"/>
      <c r="H195" s="13">
        <f t="shared" si="32"/>
        <v>179</v>
      </c>
      <c r="I195" s="33" t="str">
        <f t="shared" si="27"/>
        <v>-</v>
      </c>
      <c r="J195" s="38">
        <f>IF(H195&gt;Lease!$E$4,0,M194)</f>
        <v>0</v>
      </c>
      <c r="K195" s="38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38">
        <f t="shared" si="28"/>
        <v>0</v>
      </c>
      <c r="M195" s="38">
        <f t="shared" si="29"/>
        <v>0</v>
      </c>
      <c r="N195" s="50"/>
      <c r="O195" s="79">
        <v>179</v>
      </c>
      <c r="P195" s="80">
        <f t="shared" si="33"/>
        <v>107445</v>
      </c>
      <c r="Q195" s="82">
        <f t="shared" si="34"/>
        <v>0</v>
      </c>
      <c r="R195" s="82">
        <f>IF(S194&lt;1,0,-Lease!$K$4/Lease!$L$4)</f>
        <v>0</v>
      </c>
      <c r="S195" s="82">
        <f t="shared" si="30"/>
        <v>0</v>
      </c>
      <c r="AE195" s="5"/>
      <c r="AF195" s="6"/>
    </row>
    <row r="196" spans="1:32" x14ac:dyDescent="0.25">
      <c r="A196" s="46">
        <f t="shared" si="31"/>
        <v>180</v>
      </c>
      <c r="B196" s="54">
        <f t="shared" si="25"/>
        <v>0</v>
      </c>
      <c r="C196" s="47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3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48">
        <f t="shared" si="26"/>
        <v>0</v>
      </c>
      <c r="G196" s="49"/>
      <c r="H196" s="13">
        <f t="shared" si="32"/>
        <v>180</v>
      </c>
      <c r="I196" s="33" t="str">
        <f t="shared" si="27"/>
        <v>-</v>
      </c>
      <c r="J196" s="38">
        <f>IF(H196&gt;Lease!$E$4,0,M195)</f>
        <v>0</v>
      </c>
      <c r="K196" s="38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38">
        <f t="shared" si="28"/>
        <v>0</v>
      </c>
      <c r="M196" s="38">
        <f t="shared" si="29"/>
        <v>0</v>
      </c>
      <c r="N196" s="50"/>
      <c r="O196" s="79">
        <v>180</v>
      </c>
      <c r="P196" s="80">
        <f t="shared" si="33"/>
        <v>107810</v>
      </c>
      <c r="Q196" s="82">
        <f t="shared" si="34"/>
        <v>0</v>
      </c>
      <c r="R196" s="82">
        <f>IF(S195&lt;1,0,-Lease!$K$4/Lease!$L$4)</f>
        <v>0</v>
      </c>
      <c r="S196" s="82">
        <f t="shared" si="30"/>
        <v>0</v>
      </c>
      <c r="AE196" s="5"/>
      <c r="AF196" s="6"/>
    </row>
    <row r="197" spans="1:32" x14ac:dyDescent="0.25">
      <c r="A197" s="46">
        <f t="shared" si="31"/>
        <v>181</v>
      </c>
      <c r="B197" s="54">
        <f t="shared" si="25"/>
        <v>0</v>
      </c>
      <c r="C197" s="47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3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48">
        <f t="shared" si="26"/>
        <v>0</v>
      </c>
      <c r="G197" s="49"/>
      <c r="H197" s="13">
        <f t="shared" si="32"/>
        <v>181</v>
      </c>
      <c r="I197" s="33" t="str">
        <f t="shared" si="27"/>
        <v>-</v>
      </c>
      <c r="J197" s="38">
        <f>IF(H197&gt;Lease!$E$4,0,M196)</f>
        <v>0</v>
      </c>
      <c r="K197" s="38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38">
        <f t="shared" si="28"/>
        <v>0</v>
      </c>
      <c r="M197" s="38">
        <f t="shared" si="29"/>
        <v>0</v>
      </c>
      <c r="N197" s="50"/>
      <c r="O197" s="79">
        <v>181</v>
      </c>
      <c r="P197" s="80">
        <f t="shared" si="33"/>
        <v>108176</v>
      </c>
      <c r="Q197" s="82">
        <f t="shared" si="34"/>
        <v>0</v>
      </c>
      <c r="R197" s="82">
        <f>IF(S196&lt;1,0,-Lease!$K$4/Lease!$L$4)</f>
        <v>0</v>
      </c>
      <c r="S197" s="82">
        <f t="shared" si="30"/>
        <v>0</v>
      </c>
      <c r="AE197" s="5"/>
      <c r="AF197" s="6"/>
    </row>
    <row r="198" spans="1:32" x14ac:dyDescent="0.25">
      <c r="A198" s="46">
        <f t="shared" si="31"/>
        <v>182</v>
      </c>
      <c r="B198" s="54">
        <f t="shared" si="25"/>
        <v>0</v>
      </c>
      <c r="C198" s="47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3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48">
        <f t="shared" si="26"/>
        <v>0</v>
      </c>
      <c r="G198" s="49"/>
      <c r="H198" s="13">
        <f t="shared" si="32"/>
        <v>182</v>
      </c>
      <c r="I198" s="33" t="str">
        <f t="shared" si="27"/>
        <v>-</v>
      </c>
      <c r="J198" s="38">
        <f>IF(H198&gt;Lease!$E$4,0,M197)</f>
        <v>0</v>
      </c>
      <c r="K198" s="38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38">
        <f t="shared" si="28"/>
        <v>0</v>
      </c>
      <c r="M198" s="38">
        <f t="shared" si="29"/>
        <v>0</v>
      </c>
      <c r="N198" s="50"/>
      <c r="O198" s="79">
        <v>182</v>
      </c>
      <c r="P198" s="80">
        <f t="shared" si="33"/>
        <v>108541</v>
      </c>
      <c r="Q198" s="82">
        <f t="shared" si="34"/>
        <v>0</v>
      </c>
      <c r="R198" s="82">
        <f>IF(S197&lt;1,0,-Lease!$K$4/Lease!$L$4)</f>
        <v>0</v>
      </c>
      <c r="S198" s="82">
        <f t="shared" si="30"/>
        <v>0</v>
      </c>
      <c r="AE198" s="5"/>
      <c r="AF198" s="6"/>
    </row>
    <row r="199" spans="1:32" x14ac:dyDescent="0.25">
      <c r="A199" s="46">
        <f t="shared" si="31"/>
        <v>183</v>
      </c>
      <c r="B199" s="54">
        <f t="shared" si="25"/>
        <v>0</v>
      </c>
      <c r="C199" s="47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3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48">
        <f t="shared" si="26"/>
        <v>0</v>
      </c>
      <c r="G199" s="49"/>
      <c r="H199" s="13">
        <f t="shared" si="32"/>
        <v>183</v>
      </c>
      <c r="I199" s="33" t="str">
        <f t="shared" si="27"/>
        <v>-</v>
      </c>
      <c r="J199" s="38">
        <f>IF(H199&gt;Lease!$E$4,0,M198)</f>
        <v>0</v>
      </c>
      <c r="K199" s="38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38">
        <f t="shared" si="28"/>
        <v>0</v>
      </c>
      <c r="M199" s="38">
        <f t="shared" si="29"/>
        <v>0</v>
      </c>
      <c r="N199" s="50"/>
      <c r="O199" s="79">
        <v>183</v>
      </c>
      <c r="P199" s="80">
        <f t="shared" si="33"/>
        <v>108906</v>
      </c>
      <c r="Q199" s="82">
        <f t="shared" si="34"/>
        <v>0</v>
      </c>
      <c r="R199" s="82">
        <f>IF(S198&lt;1,0,-Lease!$K$4/Lease!$L$4)</f>
        <v>0</v>
      </c>
      <c r="S199" s="82">
        <f t="shared" si="30"/>
        <v>0</v>
      </c>
      <c r="AE199" s="5"/>
      <c r="AF199" s="6"/>
    </row>
    <row r="200" spans="1:32" x14ac:dyDescent="0.25">
      <c r="A200" s="46">
        <f t="shared" si="31"/>
        <v>184</v>
      </c>
      <c r="B200" s="54">
        <f t="shared" si="25"/>
        <v>0</v>
      </c>
      <c r="C200" s="47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3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48">
        <f t="shared" si="26"/>
        <v>0</v>
      </c>
      <c r="G200" s="49"/>
      <c r="H200" s="13">
        <f t="shared" si="32"/>
        <v>184</v>
      </c>
      <c r="I200" s="33" t="str">
        <f t="shared" si="27"/>
        <v>-</v>
      </c>
      <c r="J200" s="38">
        <f>IF(H200&gt;Lease!$E$4,0,M199)</f>
        <v>0</v>
      </c>
      <c r="K200" s="38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38">
        <f t="shared" si="28"/>
        <v>0</v>
      </c>
      <c r="M200" s="38">
        <f t="shared" si="29"/>
        <v>0</v>
      </c>
      <c r="N200" s="50"/>
      <c r="O200" s="79">
        <v>184</v>
      </c>
      <c r="P200" s="80">
        <f t="shared" si="33"/>
        <v>109271</v>
      </c>
      <c r="Q200" s="82">
        <f t="shared" si="34"/>
        <v>0</v>
      </c>
      <c r="R200" s="82">
        <f>IF(S199&lt;1,0,-Lease!$K$4/Lease!$L$4)</f>
        <v>0</v>
      </c>
      <c r="S200" s="82">
        <f t="shared" si="30"/>
        <v>0</v>
      </c>
      <c r="AE200" s="5"/>
      <c r="AF200" s="6"/>
    </row>
    <row r="201" spans="1:32" x14ac:dyDescent="0.25">
      <c r="A201" s="46">
        <f t="shared" si="31"/>
        <v>185</v>
      </c>
      <c r="B201" s="54">
        <f t="shared" si="25"/>
        <v>0</v>
      </c>
      <c r="C201" s="47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3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48">
        <f t="shared" si="26"/>
        <v>0</v>
      </c>
      <c r="G201" s="49"/>
      <c r="H201" s="13">
        <f t="shared" si="32"/>
        <v>185</v>
      </c>
      <c r="I201" s="33" t="str">
        <f t="shared" si="27"/>
        <v>-</v>
      </c>
      <c r="J201" s="38">
        <f>IF(H201&gt;Lease!$E$4,0,M200)</f>
        <v>0</v>
      </c>
      <c r="K201" s="38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38">
        <f t="shared" si="28"/>
        <v>0</v>
      </c>
      <c r="M201" s="38">
        <f t="shared" si="29"/>
        <v>0</v>
      </c>
      <c r="N201" s="50"/>
      <c r="O201" s="79">
        <v>185</v>
      </c>
      <c r="P201" s="80">
        <f t="shared" si="33"/>
        <v>109636</v>
      </c>
      <c r="Q201" s="82">
        <f t="shared" si="34"/>
        <v>0</v>
      </c>
      <c r="R201" s="82">
        <f>IF(S200&lt;1,0,-Lease!$K$4/Lease!$L$4)</f>
        <v>0</v>
      </c>
      <c r="S201" s="82">
        <f t="shared" si="30"/>
        <v>0</v>
      </c>
      <c r="AE201" s="5"/>
      <c r="AF201" s="6"/>
    </row>
    <row r="202" spans="1:32" x14ac:dyDescent="0.25">
      <c r="A202" s="46">
        <f t="shared" si="31"/>
        <v>186</v>
      </c>
      <c r="B202" s="54">
        <f t="shared" si="25"/>
        <v>0</v>
      </c>
      <c r="C202" s="47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3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48">
        <f t="shared" si="26"/>
        <v>0</v>
      </c>
      <c r="G202" s="49"/>
      <c r="H202" s="13">
        <f t="shared" si="32"/>
        <v>186</v>
      </c>
      <c r="I202" s="33" t="str">
        <f t="shared" si="27"/>
        <v>-</v>
      </c>
      <c r="J202" s="38">
        <f>IF(H202&gt;Lease!$E$4,0,M201)</f>
        <v>0</v>
      </c>
      <c r="K202" s="38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38">
        <f t="shared" si="28"/>
        <v>0</v>
      </c>
      <c r="M202" s="38">
        <f t="shared" si="29"/>
        <v>0</v>
      </c>
      <c r="N202" s="50"/>
      <c r="O202" s="79">
        <v>186</v>
      </c>
      <c r="P202" s="80">
        <f t="shared" si="33"/>
        <v>110001</v>
      </c>
      <c r="Q202" s="82">
        <f t="shared" si="34"/>
        <v>0</v>
      </c>
      <c r="R202" s="82">
        <f>IF(S201&lt;1,0,-Lease!$K$4/Lease!$L$4)</f>
        <v>0</v>
      </c>
      <c r="S202" s="82">
        <f t="shared" si="30"/>
        <v>0</v>
      </c>
      <c r="AE202" s="5"/>
      <c r="AF202" s="6"/>
    </row>
    <row r="203" spans="1:32" x14ac:dyDescent="0.25">
      <c r="A203" s="46">
        <f t="shared" si="31"/>
        <v>187</v>
      </c>
      <c r="B203" s="54">
        <f t="shared" si="25"/>
        <v>0</v>
      </c>
      <c r="C203" s="47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3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48">
        <f t="shared" si="26"/>
        <v>0</v>
      </c>
      <c r="G203" s="49"/>
      <c r="H203" s="13">
        <f t="shared" si="32"/>
        <v>187</v>
      </c>
      <c r="I203" s="33" t="str">
        <f t="shared" si="27"/>
        <v>-</v>
      </c>
      <c r="J203" s="38">
        <f>IF(H203&gt;Lease!$E$4,0,M202)</f>
        <v>0</v>
      </c>
      <c r="K203" s="38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38">
        <f t="shared" si="28"/>
        <v>0</v>
      </c>
      <c r="M203" s="38">
        <f t="shared" si="29"/>
        <v>0</v>
      </c>
      <c r="N203" s="50"/>
      <c r="O203" s="79">
        <v>187</v>
      </c>
      <c r="P203" s="80">
        <f t="shared" si="33"/>
        <v>110366</v>
      </c>
      <c r="Q203" s="82">
        <f t="shared" si="34"/>
        <v>0</v>
      </c>
      <c r="R203" s="82">
        <f>IF(S202&lt;1,0,-Lease!$K$4/Lease!$L$4)</f>
        <v>0</v>
      </c>
      <c r="S203" s="82">
        <f t="shared" si="30"/>
        <v>0</v>
      </c>
      <c r="AE203" s="5"/>
      <c r="AF203" s="6"/>
    </row>
    <row r="204" spans="1:32" x14ac:dyDescent="0.25">
      <c r="A204" s="46">
        <f t="shared" si="31"/>
        <v>188</v>
      </c>
      <c r="B204" s="54">
        <f t="shared" si="25"/>
        <v>0</v>
      </c>
      <c r="C204" s="47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3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48">
        <f t="shared" si="26"/>
        <v>0</v>
      </c>
      <c r="G204" s="49"/>
      <c r="H204" s="13">
        <f t="shared" si="32"/>
        <v>188</v>
      </c>
      <c r="I204" s="33" t="str">
        <f t="shared" si="27"/>
        <v>-</v>
      </c>
      <c r="J204" s="38">
        <f>IF(H204&gt;Lease!$E$4,0,M203)</f>
        <v>0</v>
      </c>
      <c r="K204" s="38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38">
        <f t="shared" si="28"/>
        <v>0</v>
      </c>
      <c r="M204" s="38">
        <f t="shared" si="29"/>
        <v>0</v>
      </c>
      <c r="N204" s="50"/>
      <c r="O204" s="79">
        <v>188</v>
      </c>
      <c r="P204" s="80">
        <f t="shared" si="33"/>
        <v>110731</v>
      </c>
      <c r="Q204" s="82">
        <f t="shared" si="34"/>
        <v>0</v>
      </c>
      <c r="R204" s="82">
        <f>IF(S203&lt;1,0,-Lease!$K$4/Lease!$L$4)</f>
        <v>0</v>
      </c>
      <c r="S204" s="82">
        <f t="shared" si="30"/>
        <v>0</v>
      </c>
      <c r="AE204" s="5"/>
      <c r="AF204" s="6"/>
    </row>
    <row r="205" spans="1:32" x14ac:dyDescent="0.25">
      <c r="A205" s="46">
        <f t="shared" si="31"/>
        <v>189</v>
      </c>
      <c r="B205" s="54">
        <f t="shared" si="25"/>
        <v>0</v>
      </c>
      <c r="C205" s="47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3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48">
        <f t="shared" si="26"/>
        <v>0</v>
      </c>
      <c r="G205" s="49"/>
      <c r="H205" s="13">
        <f t="shared" si="32"/>
        <v>189</v>
      </c>
      <c r="I205" s="33" t="str">
        <f t="shared" si="27"/>
        <v>-</v>
      </c>
      <c r="J205" s="38">
        <f>IF(H205&gt;Lease!$E$4,0,M204)</f>
        <v>0</v>
      </c>
      <c r="K205" s="38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38">
        <f t="shared" si="28"/>
        <v>0</v>
      </c>
      <c r="M205" s="38">
        <f t="shared" si="29"/>
        <v>0</v>
      </c>
      <c r="N205" s="50"/>
      <c r="O205" s="79">
        <v>189</v>
      </c>
      <c r="P205" s="80">
        <f t="shared" si="33"/>
        <v>111097</v>
      </c>
      <c r="Q205" s="82">
        <f t="shared" si="34"/>
        <v>0</v>
      </c>
      <c r="R205" s="82">
        <f>IF(S204&lt;1,0,-Lease!$K$4/Lease!$L$4)</f>
        <v>0</v>
      </c>
      <c r="S205" s="82">
        <f t="shared" si="30"/>
        <v>0</v>
      </c>
      <c r="AE205" s="5"/>
      <c r="AF205" s="6"/>
    </row>
    <row r="206" spans="1:32" x14ac:dyDescent="0.25">
      <c r="A206" s="46">
        <f t="shared" si="31"/>
        <v>190</v>
      </c>
      <c r="B206" s="54">
        <f t="shared" si="25"/>
        <v>0</v>
      </c>
      <c r="C206" s="47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3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48">
        <f t="shared" si="26"/>
        <v>0</v>
      </c>
      <c r="G206" s="49"/>
      <c r="H206" s="13">
        <f t="shared" si="32"/>
        <v>190</v>
      </c>
      <c r="I206" s="33" t="str">
        <f t="shared" si="27"/>
        <v>-</v>
      </c>
      <c r="J206" s="38">
        <f>IF(H206&gt;Lease!$E$4,0,M205)</f>
        <v>0</v>
      </c>
      <c r="K206" s="38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38">
        <f t="shared" si="28"/>
        <v>0</v>
      </c>
      <c r="M206" s="38">
        <f t="shared" si="29"/>
        <v>0</v>
      </c>
      <c r="N206" s="50"/>
      <c r="O206" s="79">
        <v>190</v>
      </c>
      <c r="P206" s="80">
        <f t="shared" si="33"/>
        <v>111462</v>
      </c>
      <c r="Q206" s="82">
        <f t="shared" si="34"/>
        <v>0</v>
      </c>
      <c r="R206" s="82">
        <f>IF(S205&lt;1,0,-Lease!$K$4/Lease!$L$4)</f>
        <v>0</v>
      </c>
      <c r="S206" s="82">
        <f t="shared" si="30"/>
        <v>0</v>
      </c>
      <c r="AE206" s="5"/>
      <c r="AF206" s="6"/>
    </row>
    <row r="207" spans="1:32" x14ac:dyDescent="0.25">
      <c r="A207" s="46">
        <f t="shared" si="31"/>
        <v>191</v>
      </c>
      <c r="B207" s="54">
        <f t="shared" si="25"/>
        <v>0</v>
      </c>
      <c r="C207" s="47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3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48">
        <f t="shared" si="26"/>
        <v>0</v>
      </c>
      <c r="G207" s="49"/>
      <c r="H207" s="13">
        <f t="shared" si="32"/>
        <v>191</v>
      </c>
      <c r="I207" s="33" t="str">
        <f t="shared" si="27"/>
        <v>-</v>
      </c>
      <c r="J207" s="38">
        <f>IF(H207&gt;Lease!$E$4,0,M206)</f>
        <v>0</v>
      </c>
      <c r="K207" s="38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38">
        <f t="shared" si="28"/>
        <v>0</v>
      </c>
      <c r="M207" s="38">
        <f t="shared" si="29"/>
        <v>0</v>
      </c>
      <c r="N207" s="50"/>
      <c r="O207" s="79">
        <v>191</v>
      </c>
      <c r="P207" s="80">
        <f t="shared" si="33"/>
        <v>111827</v>
      </c>
      <c r="Q207" s="82">
        <f t="shared" si="34"/>
        <v>0</v>
      </c>
      <c r="R207" s="82">
        <f>IF(S206&lt;1,0,-Lease!$K$4/Lease!$L$4)</f>
        <v>0</v>
      </c>
      <c r="S207" s="82">
        <f t="shared" si="30"/>
        <v>0</v>
      </c>
      <c r="AE207" s="5"/>
      <c r="AF207" s="6"/>
    </row>
    <row r="208" spans="1:32" x14ac:dyDescent="0.25">
      <c r="A208" s="46">
        <f t="shared" si="31"/>
        <v>192</v>
      </c>
      <c r="B208" s="54">
        <f t="shared" si="25"/>
        <v>0</v>
      </c>
      <c r="C208" s="47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3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48">
        <f t="shared" si="26"/>
        <v>0</v>
      </c>
      <c r="G208" s="49"/>
      <c r="H208" s="13">
        <f t="shared" si="32"/>
        <v>192</v>
      </c>
      <c r="I208" s="33" t="str">
        <f t="shared" si="27"/>
        <v>-</v>
      </c>
      <c r="J208" s="38">
        <f>IF(H208&gt;Lease!$E$4,0,M207)</f>
        <v>0</v>
      </c>
      <c r="K208" s="38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38">
        <f t="shared" si="28"/>
        <v>0</v>
      </c>
      <c r="M208" s="38">
        <f t="shared" si="29"/>
        <v>0</v>
      </c>
      <c r="N208" s="50"/>
      <c r="O208" s="79">
        <v>192</v>
      </c>
      <c r="P208" s="80">
        <f t="shared" si="33"/>
        <v>112192</v>
      </c>
      <c r="Q208" s="82">
        <f t="shared" si="34"/>
        <v>0</v>
      </c>
      <c r="R208" s="82">
        <f>IF(S207&lt;1,0,-Lease!$K$4/Lease!$L$4)</f>
        <v>0</v>
      </c>
      <c r="S208" s="82">
        <f t="shared" si="30"/>
        <v>0</v>
      </c>
      <c r="AE208" s="5"/>
      <c r="AF208" s="6"/>
    </row>
    <row r="209" spans="1:32" x14ac:dyDescent="0.25">
      <c r="A209" s="46">
        <f t="shared" si="31"/>
        <v>193</v>
      </c>
      <c r="B209" s="54">
        <f t="shared" si="25"/>
        <v>0</v>
      </c>
      <c r="C209" s="47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3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48">
        <f t="shared" si="26"/>
        <v>0</v>
      </c>
      <c r="G209" s="49"/>
      <c r="H209" s="13">
        <f t="shared" si="32"/>
        <v>193</v>
      </c>
      <c r="I209" s="33" t="str">
        <f t="shared" si="27"/>
        <v>-</v>
      </c>
      <c r="J209" s="38">
        <f>IF(H209&gt;Lease!$E$4,0,M208)</f>
        <v>0</v>
      </c>
      <c r="K209" s="38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38">
        <f t="shared" si="28"/>
        <v>0</v>
      </c>
      <c r="M209" s="38">
        <f t="shared" si="29"/>
        <v>0</v>
      </c>
      <c r="N209" s="50"/>
      <c r="O209" s="79">
        <v>193</v>
      </c>
      <c r="P209" s="80">
        <f t="shared" si="33"/>
        <v>112558</v>
      </c>
      <c r="Q209" s="82">
        <f t="shared" si="34"/>
        <v>0</v>
      </c>
      <c r="R209" s="82">
        <f>IF(S208&lt;1,0,-Lease!$K$4/Lease!$L$4)</f>
        <v>0</v>
      </c>
      <c r="S209" s="82">
        <f t="shared" si="30"/>
        <v>0</v>
      </c>
      <c r="AE209" s="5"/>
      <c r="AF209" s="6"/>
    </row>
    <row r="210" spans="1:32" x14ac:dyDescent="0.25">
      <c r="A210" s="46">
        <f t="shared" si="31"/>
        <v>194</v>
      </c>
      <c r="B210" s="54">
        <f t="shared" ref="B210:B273" si="35">IF(D210="-",0,YEAR(D210))</f>
        <v>0</v>
      </c>
      <c r="C210" s="47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3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48">
        <f t="shared" ref="F210:F253" si="36">C210*E210</f>
        <v>0</v>
      </c>
      <c r="G210" s="49"/>
      <c r="H210" s="13">
        <f t="shared" si="32"/>
        <v>194</v>
      </c>
      <c r="I210" s="33" t="str">
        <f t="shared" ref="I210:I253" si="37">D210</f>
        <v>-</v>
      </c>
      <c r="J210" s="38">
        <f>IF(H210&gt;Lease!$E$4,0,M209)</f>
        <v>0</v>
      </c>
      <c r="K210" s="38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38">
        <f t="shared" ref="L210:L273" si="38">C210</f>
        <v>0</v>
      </c>
      <c r="M210" s="38">
        <f t="shared" ref="M210:M273" si="39">J210+K210-L210</f>
        <v>0</v>
      </c>
      <c r="N210" s="50"/>
      <c r="O210" s="79">
        <v>194</v>
      </c>
      <c r="P210" s="80">
        <f t="shared" si="33"/>
        <v>112923</v>
      </c>
      <c r="Q210" s="82">
        <f t="shared" si="34"/>
        <v>0</v>
      </c>
      <c r="R210" s="82">
        <f>IF(S209&lt;1,0,-Lease!$K$4/Lease!$L$4)</f>
        <v>0</v>
      </c>
      <c r="S210" s="82">
        <f t="shared" ref="S210:S253" si="40">IF(S209&lt;1,0,SUM(Q210:R210))</f>
        <v>0</v>
      </c>
      <c r="AE210" s="5"/>
      <c r="AF210" s="6"/>
    </row>
    <row r="211" spans="1:32" x14ac:dyDescent="0.25">
      <c r="A211" s="46">
        <f t="shared" ref="A211:A274" si="41">A210+1</f>
        <v>195</v>
      </c>
      <c r="B211" s="54">
        <f t="shared" si="35"/>
        <v>0</v>
      </c>
      <c r="C211" s="47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3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48">
        <f t="shared" si="36"/>
        <v>0</v>
      </c>
      <c r="G211" s="49"/>
      <c r="H211" s="13">
        <f t="shared" ref="H211:H274" si="42">H210+1</f>
        <v>195</v>
      </c>
      <c r="I211" s="33" t="str">
        <f t="shared" si="37"/>
        <v>-</v>
      </c>
      <c r="J211" s="38">
        <f>IF(H211&gt;Lease!$E$4,0,M210)</f>
        <v>0</v>
      </c>
      <c r="K211" s="38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38">
        <f t="shared" si="38"/>
        <v>0</v>
      </c>
      <c r="M211" s="38">
        <f t="shared" si="39"/>
        <v>0</v>
      </c>
      <c r="N211" s="50"/>
      <c r="O211" s="79">
        <v>195</v>
      </c>
      <c r="P211" s="80">
        <f t="shared" ref="P211:P274" si="43">DATE(YEAR(P210)+1,MONTH(P210),DAY(P210))</f>
        <v>113288</v>
      </c>
      <c r="Q211" s="82">
        <f t="shared" si="34"/>
        <v>0</v>
      </c>
      <c r="R211" s="82">
        <f>IF(S210&lt;1,0,-Lease!$K$4/Lease!$L$4)</f>
        <v>0</v>
      </c>
      <c r="S211" s="82">
        <f t="shared" si="40"/>
        <v>0</v>
      </c>
      <c r="AE211" s="5"/>
      <c r="AF211" s="6"/>
    </row>
    <row r="212" spans="1:32" x14ac:dyDescent="0.25">
      <c r="A212" s="46">
        <f t="shared" si="41"/>
        <v>196</v>
      </c>
      <c r="B212" s="54">
        <f t="shared" si="35"/>
        <v>0</v>
      </c>
      <c r="C212" s="47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3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48">
        <f t="shared" si="36"/>
        <v>0</v>
      </c>
      <c r="G212" s="49"/>
      <c r="H212" s="13">
        <f t="shared" si="42"/>
        <v>196</v>
      </c>
      <c r="I212" s="33" t="str">
        <f t="shared" si="37"/>
        <v>-</v>
      </c>
      <c r="J212" s="38">
        <f>IF(H212&gt;Lease!$E$4,0,M211)</f>
        <v>0</v>
      </c>
      <c r="K212" s="38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38">
        <f t="shared" si="38"/>
        <v>0</v>
      </c>
      <c r="M212" s="38">
        <f t="shared" si="39"/>
        <v>0</v>
      </c>
      <c r="N212" s="50"/>
      <c r="O212" s="79">
        <v>196</v>
      </c>
      <c r="P212" s="80">
        <f t="shared" si="43"/>
        <v>113653</v>
      </c>
      <c r="Q212" s="82">
        <f t="shared" si="34"/>
        <v>0</v>
      </c>
      <c r="R212" s="82">
        <f>IF(S211&lt;1,0,-Lease!$K$4/Lease!$L$4)</f>
        <v>0</v>
      </c>
      <c r="S212" s="82">
        <f t="shared" si="40"/>
        <v>0</v>
      </c>
      <c r="AE212" s="5"/>
      <c r="AF212" s="6"/>
    </row>
    <row r="213" spans="1:32" x14ac:dyDescent="0.25">
      <c r="A213" s="46">
        <f t="shared" si="41"/>
        <v>197</v>
      </c>
      <c r="B213" s="54">
        <f t="shared" si="35"/>
        <v>0</v>
      </c>
      <c r="C213" s="47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3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48">
        <f t="shared" si="36"/>
        <v>0</v>
      </c>
      <c r="G213" s="49"/>
      <c r="H213" s="13">
        <f t="shared" si="42"/>
        <v>197</v>
      </c>
      <c r="I213" s="33" t="str">
        <f t="shared" si="37"/>
        <v>-</v>
      </c>
      <c r="J213" s="38">
        <f>IF(H213&gt;Lease!$E$4,0,M212)</f>
        <v>0</v>
      </c>
      <c r="K213" s="38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38">
        <f t="shared" si="38"/>
        <v>0</v>
      </c>
      <c r="M213" s="38">
        <f t="shared" si="39"/>
        <v>0</v>
      </c>
      <c r="N213" s="50"/>
      <c r="O213" s="79">
        <v>197</v>
      </c>
      <c r="P213" s="80">
        <f t="shared" si="43"/>
        <v>114019</v>
      </c>
      <c r="Q213" s="82">
        <f t="shared" si="34"/>
        <v>0</v>
      </c>
      <c r="R213" s="82">
        <f>IF(S212&lt;1,0,-Lease!$K$4/Lease!$L$4)</f>
        <v>0</v>
      </c>
      <c r="S213" s="82">
        <f t="shared" si="40"/>
        <v>0</v>
      </c>
      <c r="AE213" s="5"/>
      <c r="AF213" s="6"/>
    </row>
    <row r="214" spans="1:32" x14ac:dyDescent="0.25">
      <c r="A214" s="46">
        <f t="shared" si="41"/>
        <v>198</v>
      </c>
      <c r="B214" s="54">
        <f t="shared" si="35"/>
        <v>0</v>
      </c>
      <c r="C214" s="47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3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48">
        <f t="shared" si="36"/>
        <v>0</v>
      </c>
      <c r="G214" s="49"/>
      <c r="H214" s="13">
        <f t="shared" si="42"/>
        <v>198</v>
      </c>
      <c r="I214" s="33" t="str">
        <f t="shared" si="37"/>
        <v>-</v>
      </c>
      <c r="J214" s="38">
        <f>IF(H214&gt;Lease!$E$4,0,M213)</f>
        <v>0</v>
      </c>
      <c r="K214" s="38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38">
        <f t="shared" si="38"/>
        <v>0</v>
      </c>
      <c r="M214" s="38">
        <f t="shared" si="39"/>
        <v>0</v>
      </c>
      <c r="N214" s="50"/>
      <c r="O214" s="79">
        <v>198</v>
      </c>
      <c r="P214" s="80">
        <f t="shared" si="43"/>
        <v>114384</v>
      </c>
      <c r="Q214" s="82">
        <f t="shared" si="34"/>
        <v>0</v>
      </c>
      <c r="R214" s="82">
        <f>IF(S213&lt;1,0,-Lease!$K$4/Lease!$L$4)</f>
        <v>0</v>
      </c>
      <c r="S214" s="82">
        <f t="shared" si="40"/>
        <v>0</v>
      </c>
      <c r="AE214" s="5"/>
      <c r="AF214" s="6"/>
    </row>
    <row r="215" spans="1:32" x14ac:dyDescent="0.25">
      <c r="A215" s="46">
        <f t="shared" si="41"/>
        <v>199</v>
      </c>
      <c r="B215" s="54">
        <f t="shared" si="35"/>
        <v>0</v>
      </c>
      <c r="C215" s="47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3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48">
        <f t="shared" si="36"/>
        <v>0</v>
      </c>
      <c r="G215" s="49"/>
      <c r="H215" s="13">
        <f t="shared" si="42"/>
        <v>199</v>
      </c>
      <c r="I215" s="33" t="str">
        <f t="shared" si="37"/>
        <v>-</v>
      </c>
      <c r="J215" s="38">
        <f>IF(H215&gt;Lease!$E$4,0,M214)</f>
        <v>0</v>
      </c>
      <c r="K215" s="38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38">
        <f t="shared" si="38"/>
        <v>0</v>
      </c>
      <c r="M215" s="38">
        <f t="shared" si="39"/>
        <v>0</v>
      </c>
      <c r="N215" s="50"/>
      <c r="O215" s="79">
        <v>199</v>
      </c>
      <c r="P215" s="80">
        <f t="shared" si="43"/>
        <v>114749</v>
      </c>
      <c r="Q215" s="82">
        <f t="shared" si="34"/>
        <v>0</v>
      </c>
      <c r="R215" s="82">
        <f>IF(S214&lt;1,0,-Lease!$K$4/Lease!$L$4)</f>
        <v>0</v>
      </c>
      <c r="S215" s="82">
        <f t="shared" si="40"/>
        <v>0</v>
      </c>
      <c r="AE215" s="5"/>
      <c r="AF215" s="6"/>
    </row>
    <row r="216" spans="1:32" x14ac:dyDescent="0.25">
      <c r="A216" s="46">
        <f t="shared" si="41"/>
        <v>200</v>
      </c>
      <c r="B216" s="54">
        <f t="shared" si="35"/>
        <v>0</v>
      </c>
      <c r="C216" s="47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3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48">
        <f t="shared" si="36"/>
        <v>0</v>
      </c>
      <c r="G216" s="49"/>
      <c r="H216" s="13">
        <f t="shared" si="42"/>
        <v>200</v>
      </c>
      <c r="I216" s="33" t="str">
        <f t="shared" si="37"/>
        <v>-</v>
      </c>
      <c r="J216" s="38">
        <f>IF(H216&gt;Lease!$E$4,0,M215)</f>
        <v>0</v>
      </c>
      <c r="K216" s="38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38">
        <f t="shared" si="38"/>
        <v>0</v>
      </c>
      <c r="M216" s="38">
        <f t="shared" si="39"/>
        <v>0</v>
      </c>
      <c r="N216" s="50"/>
      <c r="O216" s="79">
        <v>200</v>
      </c>
      <c r="P216" s="80">
        <f t="shared" si="43"/>
        <v>115114</v>
      </c>
      <c r="Q216" s="82">
        <f t="shared" si="34"/>
        <v>0</v>
      </c>
      <c r="R216" s="82">
        <f>IF(S215&lt;1,0,-Lease!$K$4/Lease!$L$4)</f>
        <v>0</v>
      </c>
      <c r="S216" s="82">
        <f t="shared" si="40"/>
        <v>0</v>
      </c>
      <c r="AE216" s="5"/>
      <c r="AF216" s="6"/>
    </row>
    <row r="217" spans="1:32" x14ac:dyDescent="0.25">
      <c r="A217" s="46">
        <f t="shared" si="41"/>
        <v>201</v>
      </c>
      <c r="B217" s="54">
        <f t="shared" si="35"/>
        <v>0</v>
      </c>
      <c r="C217" s="47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3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48">
        <f t="shared" si="36"/>
        <v>0</v>
      </c>
      <c r="G217" s="49"/>
      <c r="H217" s="13">
        <f t="shared" si="42"/>
        <v>201</v>
      </c>
      <c r="I217" s="33" t="str">
        <f t="shared" si="37"/>
        <v>-</v>
      </c>
      <c r="J217" s="38">
        <f>IF(H217&gt;Lease!$E$4,0,M216)</f>
        <v>0</v>
      </c>
      <c r="K217" s="38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38">
        <f t="shared" si="38"/>
        <v>0</v>
      </c>
      <c r="M217" s="38">
        <f t="shared" si="39"/>
        <v>0</v>
      </c>
      <c r="N217" s="50"/>
      <c r="O217" s="79">
        <v>201</v>
      </c>
      <c r="P217" s="80">
        <f t="shared" si="43"/>
        <v>115480</v>
      </c>
      <c r="Q217" s="82">
        <f t="shared" si="34"/>
        <v>0</v>
      </c>
      <c r="R217" s="82">
        <f>IF(S216&lt;1,0,-Lease!$K$4/Lease!$L$4)</f>
        <v>0</v>
      </c>
      <c r="S217" s="82">
        <f t="shared" si="40"/>
        <v>0</v>
      </c>
      <c r="AE217" s="5"/>
      <c r="AF217" s="6"/>
    </row>
    <row r="218" spans="1:32" x14ac:dyDescent="0.25">
      <c r="A218" s="46">
        <f t="shared" si="41"/>
        <v>202</v>
      </c>
      <c r="B218" s="54">
        <f t="shared" si="35"/>
        <v>0</v>
      </c>
      <c r="C218" s="47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3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48">
        <f t="shared" si="36"/>
        <v>0</v>
      </c>
      <c r="G218" s="49"/>
      <c r="H218" s="13">
        <f t="shared" si="42"/>
        <v>202</v>
      </c>
      <c r="I218" s="33" t="str">
        <f t="shared" si="37"/>
        <v>-</v>
      </c>
      <c r="J218" s="38">
        <f>IF(H218&gt;Lease!$E$4,0,M217)</f>
        <v>0</v>
      </c>
      <c r="K218" s="38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38">
        <f t="shared" si="38"/>
        <v>0</v>
      </c>
      <c r="M218" s="38">
        <f t="shared" si="39"/>
        <v>0</v>
      </c>
      <c r="N218" s="50"/>
      <c r="O218" s="79">
        <v>202</v>
      </c>
      <c r="P218" s="80">
        <f t="shared" si="43"/>
        <v>115845</v>
      </c>
      <c r="Q218" s="82">
        <f t="shared" ref="Q218:Q253" si="44">S217</f>
        <v>0</v>
      </c>
      <c r="R218" s="82">
        <f>IF(S217&lt;1,0,-Lease!$K$4/Lease!$L$4)</f>
        <v>0</v>
      </c>
      <c r="S218" s="82">
        <f t="shared" si="40"/>
        <v>0</v>
      </c>
      <c r="AE218" s="5"/>
      <c r="AF218" s="6"/>
    </row>
    <row r="219" spans="1:32" x14ac:dyDescent="0.25">
      <c r="A219" s="46">
        <f t="shared" si="41"/>
        <v>203</v>
      </c>
      <c r="B219" s="54">
        <f t="shared" si="35"/>
        <v>0</v>
      </c>
      <c r="C219" s="47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3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48">
        <f t="shared" si="36"/>
        <v>0</v>
      </c>
      <c r="G219" s="49"/>
      <c r="H219" s="13">
        <f t="shared" si="42"/>
        <v>203</v>
      </c>
      <c r="I219" s="33" t="str">
        <f t="shared" si="37"/>
        <v>-</v>
      </c>
      <c r="J219" s="38">
        <f>IF(H219&gt;Lease!$E$4,0,M218)</f>
        <v>0</v>
      </c>
      <c r="K219" s="38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38">
        <f t="shared" si="38"/>
        <v>0</v>
      </c>
      <c r="M219" s="38">
        <f t="shared" si="39"/>
        <v>0</v>
      </c>
      <c r="N219" s="50"/>
      <c r="O219" s="79">
        <v>203</v>
      </c>
      <c r="P219" s="80">
        <f t="shared" si="43"/>
        <v>116210</v>
      </c>
      <c r="Q219" s="82">
        <f t="shared" si="44"/>
        <v>0</v>
      </c>
      <c r="R219" s="82">
        <f>IF(S218&lt;1,0,-Lease!$K$4/Lease!$L$4)</f>
        <v>0</v>
      </c>
      <c r="S219" s="82">
        <f t="shared" si="40"/>
        <v>0</v>
      </c>
      <c r="AE219" s="5"/>
      <c r="AF219" s="6"/>
    </row>
    <row r="220" spans="1:32" x14ac:dyDescent="0.25">
      <c r="A220" s="46">
        <f t="shared" si="41"/>
        <v>204</v>
      </c>
      <c r="B220" s="54">
        <f t="shared" si="35"/>
        <v>0</v>
      </c>
      <c r="C220" s="47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3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48">
        <f t="shared" si="36"/>
        <v>0</v>
      </c>
      <c r="G220" s="49"/>
      <c r="H220" s="13">
        <f t="shared" si="42"/>
        <v>204</v>
      </c>
      <c r="I220" s="33" t="str">
        <f t="shared" si="37"/>
        <v>-</v>
      </c>
      <c r="J220" s="38">
        <f>IF(H220&gt;Lease!$E$4,0,M219)</f>
        <v>0</v>
      </c>
      <c r="K220" s="38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38">
        <f t="shared" si="38"/>
        <v>0</v>
      </c>
      <c r="M220" s="38">
        <f t="shared" si="39"/>
        <v>0</v>
      </c>
      <c r="N220" s="50"/>
      <c r="O220" s="79">
        <v>204</v>
      </c>
      <c r="P220" s="80">
        <f t="shared" si="43"/>
        <v>116575</v>
      </c>
      <c r="Q220" s="82">
        <f t="shared" si="44"/>
        <v>0</v>
      </c>
      <c r="R220" s="82">
        <f>IF(S219&lt;1,0,-Lease!$K$4/Lease!$L$4)</f>
        <v>0</v>
      </c>
      <c r="S220" s="82">
        <f t="shared" si="40"/>
        <v>0</v>
      </c>
      <c r="AE220" s="5"/>
      <c r="AF220" s="6"/>
    </row>
    <row r="221" spans="1:32" x14ac:dyDescent="0.25">
      <c r="A221" s="46">
        <f t="shared" si="41"/>
        <v>205</v>
      </c>
      <c r="B221" s="54">
        <f t="shared" si="35"/>
        <v>0</v>
      </c>
      <c r="C221" s="47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3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48">
        <f t="shared" si="36"/>
        <v>0</v>
      </c>
      <c r="G221" s="49"/>
      <c r="H221" s="13">
        <f t="shared" si="42"/>
        <v>205</v>
      </c>
      <c r="I221" s="33" t="str">
        <f t="shared" si="37"/>
        <v>-</v>
      </c>
      <c r="J221" s="38">
        <f>IF(H221&gt;Lease!$E$4,0,M220)</f>
        <v>0</v>
      </c>
      <c r="K221" s="38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38">
        <f t="shared" si="38"/>
        <v>0</v>
      </c>
      <c r="M221" s="38">
        <f t="shared" si="39"/>
        <v>0</v>
      </c>
      <c r="N221" s="50"/>
      <c r="O221" s="79">
        <v>205</v>
      </c>
      <c r="P221" s="80">
        <f t="shared" si="43"/>
        <v>116941</v>
      </c>
      <c r="Q221" s="82">
        <f t="shared" si="44"/>
        <v>0</v>
      </c>
      <c r="R221" s="82">
        <f>IF(S220&lt;1,0,-Lease!$K$4/Lease!$L$4)</f>
        <v>0</v>
      </c>
      <c r="S221" s="82">
        <f t="shared" si="40"/>
        <v>0</v>
      </c>
      <c r="AE221" s="5"/>
      <c r="AF221" s="6"/>
    </row>
    <row r="222" spans="1:32" x14ac:dyDescent="0.25">
      <c r="A222" s="46">
        <f t="shared" si="41"/>
        <v>206</v>
      </c>
      <c r="B222" s="54">
        <f t="shared" si="35"/>
        <v>0</v>
      </c>
      <c r="C222" s="47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3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48">
        <f t="shared" si="36"/>
        <v>0</v>
      </c>
      <c r="G222" s="49"/>
      <c r="H222" s="13">
        <f t="shared" si="42"/>
        <v>206</v>
      </c>
      <c r="I222" s="33" t="str">
        <f t="shared" si="37"/>
        <v>-</v>
      </c>
      <c r="J222" s="38">
        <f>IF(H222&gt;Lease!$E$4,0,M221)</f>
        <v>0</v>
      </c>
      <c r="K222" s="38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38">
        <f t="shared" si="38"/>
        <v>0</v>
      </c>
      <c r="M222" s="38">
        <f t="shared" si="39"/>
        <v>0</v>
      </c>
      <c r="N222" s="50"/>
      <c r="O222" s="79">
        <v>206</v>
      </c>
      <c r="P222" s="80">
        <f t="shared" si="43"/>
        <v>117306</v>
      </c>
      <c r="Q222" s="82">
        <f t="shared" si="44"/>
        <v>0</v>
      </c>
      <c r="R222" s="82">
        <f>IF(S221&lt;1,0,-Lease!$K$4/Lease!$L$4)</f>
        <v>0</v>
      </c>
      <c r="S222" s="82">
        <f t="shared" si="40"/>
        <v>0</v>
      </c>
      <c r="AE222" s="5"/>
      <c r="AF222" s="6"/>
    </row>
    <row r="223" spans="1:32" x14ac:dyDescent="0.25">
      <c r="A223" s="46">
        <f t="shared" si="41"/>
        <v>207</v>
      </c>
      <c r="B223" s="54">
        <f t="shared" si="35"/>
        <v>0</v>
      </c>
      <c r="C223" s="47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3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48">
        <f t="shared" si="36"/>
        <v>0</v>
      </c>
      <c r="G223" s="49"/>
      <c r="H223" s="13">
        <f t="shared" si="42"/>
        <v>207</v>
      </c>
      <c r="I223" s="33" t="str">
        <f t="shared" si="37"/>
        <v>-</v>
      </c>
      <c r="J223" s="38">
        <f>IF(H223&gt;Lease!$E$4,0,M222)</f>
        <v>0</v>
      </c>
      <c r="K223" s="38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38">
        <f t="shared" si="38"/>
        <v>0</v>
      </c>
      <c r="M223" s="38">
        <f t="shared" si="39"/>
        <v>0</v>
      </c>
      <c r="N223" s="50"/>
      <c r="O223" s="79">
        <v>207</v>
      </c>
      <c r="P223" s="80">
        <f t="shared" si="43"/>
        <v>117671</v>
      </c>
      <c r="Q223" s="82">
        <f t="shared" si="44"/>
        <v>0</v>
      </c>
      <c r="R223" s="82">
        <f>IF(S222&lt;1,0,-Lease!$K$4/Lease!$L$4)</f>
        <v>0</v>
      </c>
      <c r="S223" s="82">
        <f t="shared" si="40"/>
        <v>0</v>
      </c>
      <c r="AE223" s="5"/>
      <c r="AF223" s="6"/>
    </row>
    <row r="224" spans="1:32" x14ac:dyDescent="0.25">
      <c r="A224" s="46">
        <f t="shared" si="41"/>
        <v>208</v>
      </c>
      <c r="B224" s="54">
        <f t="shared" si="35"/>
        <v>0</v>
      </c>
      <c r="C224" s="47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3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48">
        <f t="shared" si="36"/>
        <v>0</v>
      </c>
      <c r="G224" s="49"/>
      <c r="H224" s="13">
        <f t="shared" si="42"/>
        <v>208</v>
      </c>
      <c r="I224" s="33" t="str">
        <f t="shared" si="37"/>
        <v>-</v>
      </c>
      <c r="J224" s="38">
        <f>IF(H224&gt;Lease!$E$4,0,M223)</f>
        <v>0</v>
      </c>
      <c r="K224" s="38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38">
        <f t="shared" si="38"/>
        <v>0</v>
      </c>
      <c r="M224" s="38">
        <f t="shared" si="39"/>
        <v>0</v>
      </c>
      <c r="N224" s="50"/>
      <c r="O224" s="79">
        <v>208</v>
      </c>
      <c r="P224" s="80">
        <f t="shared" si="43"/>
        <v>118036</v>
      </c>
      <c r="Q224" s="82">
        <f t="shared" si="44"/>
        <v>0</v>
      </c>
      <c r="R224" s="82">
        <f>IF(S223&lt;1,0,-Lease!$K$4/Lease!$L$4)</f>
        <v>0</v>
      </c>
      <c r="S224" s="82">
        <f t="shared" si="40"/>
        <v>0</v>
      </c>
      <c r="AE224" s="5"/>
      <c r="AF224" s="6"/>
    </row>
    <row r="225" spans="1:32" x14ac:dyDescent="0.25">
      <c r="A225" s="46">
        <f t="shared" si="41"/>
        <v>209</v>
      </c>
      <c r="B225" s="54">
        <f t="shared" si="35"/>
        <v>0</v>
      </c>
      <c r="C225" s="47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3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48">
        <f t="shared" si="36"/>
        <v>0</v>
      </c>
      <c r="G225" s="49"/>
      <c r="H225" s="13">
        <f t="shared" si="42"/>
        <v>209</v>
      </c>
      <c r="I225" s="33" t="str">
        <f t="shared" si="37"/>
        <v>-</v>
      </c>
      <c r="J225" s="38">
        <f>IF(H225&gt;Lease!$E$4,0,M224)</f>
        <v>0</v>
      </c>
      <c r="K225" s="38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38">
        <f t="shared" si="38"/>
        <v>0</v>
      </c>
      <c r="M225" s="38">
        <f t="shared" si="39"/>
        <v>0</v>
      </c>
      <c r="N225" s="50"/>
      <c r="O225" s="79">
        <v>209</v>
      </c>
      <c r="P225" s="80">
        <f t="shared" si="43"/>
        <v>118402</v>
      </c>
      <c r="Q225" s="82">
        <f t="shared" si="44"/>
        <v>0</v>
      </c>
      <c r="R225" s="82">
        <f>IF(S224&lt;1,0,-Lease!$K$4/Lease!$L$4)</f>
        <v>0</v>
      </c>
      <c r="S225" s="82">
        <f t="shared" si="40"/>
        <v>0</v>
      </c>
      <c r="AE225" s="5"/>
      <c r="AF225" s="6"/>
    </row>
    <row r="226" spans="1:32" x14ac:dyDescent="0.25">
      <c r="A226" s="46">
        <f t="shared" si="41"/>
        <v>210</v>
      </c>
      <c r="B226" s="54">
        <f t="shared" si="35"/>
        <v>0</v>
      </c>
      <c r="C226" s="47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3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48">
        <f t="shared" si="36"/>
        <v>0</v>
      </c>
      <c r="G226" s="49"/>
      <c r="H226" s="13">
        <f t="shared" si="42"/>
        <v>210</v>
      </c>
      <c r="I226" s="33" t="str">
        <f t="shared" si="37"/>
        <v>-</v>
      </c>
      <c r="J226" s="38">
        <f>IF(H226&gt;Lease!$E$4,0,M225)</f>
        <v>0</v>
      </c>
      <c r="K226" s="38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38">
        <f t="shared" si="38"/>
        <v>0</v>
      </c>
      <c r="M226" s="38">
        <f t="shared" si="39"/>
        <v>0</v>
      </c>
      <c r="N226" s="50"/>
      <c r="O226" s="79">
        <v>210</v>
      </c>
      <c r="P226" s="80">
        <f t="shared" si="43"/>
        <v>118767</v>
      </c>
      <c r="Q226" s="82">
        <f t="shared" si="44"/>
        <v>0</v>
      </c>
      <c r="R226" s="82">
        <f>IF(S225&lt;1,0,-Lease!$K$4/Lease!$L$4)</f>
        <v>0</v>
      </c>
      <c r="S226" s="82">
        <f t="shared" si="40"/>
        <v>0</v>
      </c>
      <c r="AE226" s="5"/>
      <c r="AF226" s="6"/>
    </row>
    <row r="227" spans="1:32" x14ac:dyDescent="0.25">
      <c r="A227" s="46">
        <f t="shared" si="41"/>
        <v>211</v>
      </c>
      <c r="B227" s="54">
        <f t="shared" si="35"/>
        <v>0</v>
      </c>
      <c r="C227" s="47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3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48">
        <f t="shared" si="36"/>
        <v>0</v>
      </c>
      <c r="G227" s="49"/>
      <c r="H227" s="13">
        <f t="shared" si="42"/>
        <v>211</v>
      </c>
      <c r="I227" s="33" t="str">
        <f t="shared" si="37"/>
        <v>-</v>
      </c>
      <c r="J227" s="38">
        <f>IF(H227&gt;Lease!$E$4,0,M226)</f>
        <v>0</v>
      </c>
      <c r="K227" s="38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38">
        <f t="shared" si="38"/>
        <v>0</v>
      </c>
      <c r="M227" s="38">
        <f t="shared" si="39"/>
        <v>0</v>
      </c>
      <c r="N227" s="50"/>
      <c r="O227" s="79">
        <v>211</v>
      </c>
      <c r="P227" s="80">
        <f t="shared" si="43"/>
        <v>119132</v>
      </c>
      <c r="Q227" s="82">
        <f t="shared" si="44"/>
        <v>0</v>
      </c>
      <c r="R227" s="82">
        <f>IF(S226&lt;1,0,-Lease!$K$4/Lease!$L$4)</f>
        <v>0</v>
      </c>
      <c r="S227" s="82">
        <f t="shared" si="40"/>
        <v>0</v>
      </c>
      <c r="AE227" s="5"/>
      <c r="AF227" s="6"/>
    </row>
    <row r="228" spans="1:32" x14ac:dyDescent="0.25">
      <c r="A228" s="46">
        <f t="shared" si="41"/>
        <v>212</v>
      </c>
      <c r="B228" s="54">
        <f t="shared" si="35"/>
        <v>0</v>
      </c>
      <c r="C228" s="47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3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48">
        <f t="shared" si="36"/>
        <v>0</v>
      </c>
      <c r="G228" s="49"/>
      <c r="H228" s="13">
        <f t="shared" si="42"/>
        <v>212</v>
      </c>
      <c r="I228" s="33" t="str">
        <f t="shared" si="37"/>
        <v>-</v>
      </c>
      <c r="J228" s="38">
        <f>IF(H228&gt;Lease!$E$4,0,M227)</f>
        <v>0</v>
      </c>
      <c r="K228" s="38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38">
        <f t="shared" si="38"/>
        <v>0</v>
      </c>
      <c r="M228" s="38">
        <f t="shared" si="39"/>
        <v>0</v>
      </c>
      <c r="N228" s="50"/>
      <c r="O228" s="79">
        <v>212</v>
      </c>
      <c r="P228" s="80">
        <f t="shared" si="43"/>
        <v>119497</v>
      </c>
      <c r="Q228" s="82">
        <f t="shared" si="44"/>
        <v>0</v>
      </c>
      <c r="R228" s="82">
        <f>IF(S227&lt;1,0,-Lease!$K$4/Lease!$L$4)</f>
        <v>0</v>
      </c>
      <c r="S228" s="82">
        <f t="shared" si="40"/>
        <v>0</v>
      </c>
      <c r="AE228" s="5"/>
      <c r="AF228" s="6"/>
    </row>
    <row r="229" spans="1:32" x14ac:dyDescent="0.25">
      <c r="A229" s="46">
        <f t="shared" si="41"/>
        <v>213</v>
      </c>
      <c r="B229" s="54">
        <f t="shared" si="35"/>
        <v>0</v>
      </c>
      <c r="C229" s="47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3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48">
        <f t="shared" si="36"/>
        <v>0</v>
      </c>
      <c r="G229" s="49"/>
      <c r="H229" s="13">
        <f t="shared" si="42"/>
        <v>213</v>
      </c>
      <c r="I229" s="33" t="str">
        <f t="shared" si="37"/>
        <v>-</v>
      </c>
      <c r="J229" s="38">
        <f>IF(H229&gt;Lease!$E$4,0,M228)</f>
        <v>0</v>
      </c>
      <c r="K229" s="38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38">
        <f t="shared" si="38"/>
        <v>0</v>
      </c>
      <c r="M229" s="38">
        <f t="shared" si="39"/>
        <v>0</v>
      </c>
      <c r="N229" s="50"/>
      <c r="O229" s="79">
        <v>213</v>
      </c>
      <c r="P229" s="80">
        <f t="shared" si="43"/>
        <v>119863</v>
      </c>
      <c r="Q229" s="82">
        <f t="shared" si="44"/>
        <v>0</v>
      </c>
      <c r="R229" s="82">
        <f>IF(S228&lt;1,0,-Lease!$K$4/Lease!$L$4)</f>
        <v>0</v>
      </c>
      <c r="S229" s="82">
        <f t="shared" si="40"/>
        <v>0</v>
      </c>
      <c r="AE229" s="5"/>
      <c r="AF229" s="6"/>
    </row>
    <row r="230" spans="1:32" x14ac:dyDescent="0.25">
      <c r="A230" s="46">
        <f t="shared" si="41"/>
        <v>214</v>
      </c>
      <c r="B230" s="54">
        <f t="shared" si="35"/>
        <v>0</v>
      </c>
      <c r="C230" s="47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3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48">
        <f t="shared" si="36"/>
        <v>0</v>
      </c>
      <c r="G230" s="49"/>
      <c r="H230" s="13">
        <f t="shared" si="42"/>
        <v>214</v>
      </c>
      <c r="I230" s="33" t="str">
        <f t="shared" si="37"/>
        <v>-</v>
      </c>
      <c r="J230" s="38">
        <f>IF(H230&gt;Lease!$E$4,0,M229)</f>
        <v>0</v>
      </c>
      <c r="K230" s="38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38">
        <f t="shared" si="38"/>
        <v>0</v>
      </c>
      <c r="M230" s="38">
        <f t="shared" si="39"/>
        <v>0</v>
      </c>
      <c r="N230" s="50"/>
      <c r="O230" s="79">
        <v>214</v>
      </c>
      <c r="P230" s="80">
        <f t="shared" si="43"/>
        <v>120228</v>
      </c>
      <c r="Q230" s="82">
        <f t="shared" si="44"/>
        <v>0</v>
      </c>
      <c r="R230" s="82">
        <f>IF(S229&lt;1,0,-Lease!$K$4/Lease!$L$4)</f>
        <v>0</v>
      </c>
      <c r="S230" s="82">
        <f t="shared" si="40"/>
        <v>0</v>
      </c>
      <c r="AE230" s="5"/>
      <c r="AF230" s="6"/>
    </row>
    <row r="231" spans="1:32" x14ac:dyDescent="0.25">
      <c r="A231" s="46">
        <f t="shared" si="41"/>
        <v>215</v>
      </c>
      <c r="B231" s="54">
        <f t="shared" si="35"/>
        <v>0</v>
      </c>
      <c r="C231" s="47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3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48">
        <f t="shared" si="36"/>
        <v>0</v>
      </c>
      <c r="G231" s="49"/>
      <c r="H231" s="13">
        <f t="shared" si="42"/>
        <v>215</v>
      </c>
      <c r="I231" s="33" t="str">
        <f t="shared" si="37"/>
        <v>-</v>
      </c>
      <c r="J231" s="38">
        <f>IF(H231&gt;Lease!$E$4,0,M230)</f>
        <v>0</v>
      </c>
      <c r="K231" s="38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38">
        <f t="shared" si="38"/>
        <v>0</v>
      </c>
      <c r="M231" s="38">
        <f t="shared" si="39"/>
        <v>0</v>
      </c>
      <c r="N231" s="50"/>
      <c r="O231" s="79">
        <v>215</v>
      </c>
      <c r="P231" s="80">
        <f t="shared" si="43"/>
        <v>120593</v>
      </c>
      <c r="Q231" s="82">
        <f t="shared" si="44"/>
        <v>0</v>
      </c>
      <c r="R231" s="82">
        <f>IF(S230&lt;1,0,-Lease!$K$4/Lease!$L$4)</f>
        <v>0</v>
      </c>
      <c r="S231" s="82">
        <f t="shared" si="40"/>
        <v>0</v>
      </c>
      <c r="AE231" s="5"/>
      <c r="AF231" s="6"/>
    </row>
    <row r="232" spans="1:32" x14ac:dyDescent="0.25">
      <c r="A232" s="46">
        <f t="shared" si="41"/>
        <v>216</v>
      </c>
      <c r="B232" s="54">
        <f t="shared" si="35"/>
        <v>0</v>
      </c>
      <c r="C232" s="47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3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48">
        <f t="shared" si="36"/>
        <v>0</v>
      </c>
      <c r="G232" s="49"/>
      <c r="H232" s="13">
        <f t="shared" si="42"/>
        <v>216</v>
      </c>
      <c r="I232" s="33" t="str">
        <f t="shared" si="37"/>
        <v>-</v>
      </c>
      <c r="J232" s="38">
        <f>IF(H232&gt;Lease!$E$4,0,M231)</f>
        <v>0</v>
      </c>
      <c r="K232" s="38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38">
        <f t="shared" si="38"/>
        <v>0</v>
      </c>
      <c r="M232" s="38">
        <f t="shared" si="39"/>
        <v>0</v>
      </c>
      <c r="N232" s="50"/>
      <c r="O232" s="79">
        <v>216</v>
      </c>
      <c r="P232" s="80">
        <f t="shared" si="43"/>
        <v>120958</v>
      </c>
      <c r="Q232" s="82">
        <f t="shared" si="44"/>
        <v>0</v>
      </c>
      <c r="R232" s="82">
        <f>IF(S231&lt;1,0,-Lease!$K$4/Lease!$L$4)</f>
        <v>0</v>
      </c>
      <c r="S232" s="82">
        <f t="shared" si="40"/>
        <v>0</v>
      </c>
      <c r="AE232" s="5"/>
      <c r="AF232" s="6"/>
    </row>
    <row r="233" spans="1:32" x14ac:dyDescent="0.25">
      <c r="A233" s="46">
        <f t="shared" si="41"/>
        <v>217</v>
      </c>
      <c r="B233" s="54">
        <f t="shared" si="35"/>
        <v>0</v>
      </c>
      <c r="C233" s="47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3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48">
        <f t="shared" si="36"/>
        <v>0</v>
      </c>
      <c r="G233" s="49"/>
      <c r="H233" s="13">
        <f t="shared" si="42"/>
        <v>217</v>
      </c>
      <c r="I233" s="33" t="str">
        <f t="shared" si="37"/>
        <v>-</v>
      </c>
      <c r="J233" s="38">
        <f>IF(H233&gt;Lease!$E$4,0,M232)</f>
        <v>0</v>
      </c>
      <c r="K233" s="38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38">
        <f t="shared" si="38"/>
        <v>0</v>
      </c>
      <c r="M233" s="38">
        <f t="shared" si="39"/>
        <v>0</v>
      </c>
      <c r="N233" s="50"/>
      <c r="O233" s="79">
        <v>217</v>
      </c>
      <c r="P233" s="80">
        <f t="shared" si="43"/>
        <v>121324</v>
      </c>
      <c r="Q233" s="82">
        <f t="shared" si="44"/>
        <v>0</v>
      </c>
      <c r="R233" s="82">
        <f>IF(S232&lt;1,0,-Lease!$K$4/Lease!$L$4)</f>
        <v>0</v>
      </c>
      <c r="S233" s="82">
        <f t="shared" si="40"/>
        <v>0</v>
      </c>
      <c r="AE233" s="5"/>
      <c r="AF233" s="6"/>
    </row>
    <row r="234" spans="1:32" x14ac:dyDescent="0.25">
      <c r="A234" s="46">
        <f t="shared" si="41"/>
        <v>218</v>
      </c>
      <c r="B234" s="54">
        <f t="shared" si="35"/>
        <v>0</v>
      </c>
      <c r="C234" s="47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3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48">
        <f t="shared" si="36"/>
        <v>0</v>
      </c>
      <c r="G234" s="49"/>
      <c r="H234" s="13">
        <f t="shared" si="42"/>
        <v>218</v>
      </c>
      <c r="I234" s="33" t="str">
        <f t="shared" si="37"/>
        <v>-</v>
      </c>
      <c r="J234" s="38">
        <f>IF(H234&gt;Lease!$E$4,0,M233)</f>
        <v>0</v>
      </c>
      <c r="K234" s="38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38">
        <f t="shared" si="38"/>
        <v>0</v>
      </c>
      <c r="M234" s="38">
        <f t="shared" si="39"/>
        <v>0</v>
      </c>
      <c r="N234" s="50"/>
      <c r="O234" s="79">
        <v>218</v>
      </c>
      <c r="P234" s="80">
        <f t="shared" si="43"/>
        <v>121689</v>
      </c>
      <c r="Q234" s="82">
        <f t="shared" si="44"/>
        <v>0</v>
      </c>
      <c r="R234" s="82">
        <f>IF(S233&lt;1,0,-Lease!$K$4/Lease!$L$4)</f>
        <v>0</v>
      </c>
      <c r="S234" s="82">
        <f t="shared" si="40"/>
        <v>0</v>
      </c>
      <c r="AE234" s="5"/>
      <c r="AF234" s="6"/>
    </row>
    <row r="235" spans="1:32" x14ac:dyDescent="0.25">
      <c r="A235" s="46">
        <f t="shared" si="41"/>
        <v>219</v>
      </c>
      <c r="B235" s="54">
        <f t="shared" si="35"/>
        <v>0</v>
      </c>
      <c r="C235" s="47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3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48">
        <f t="shared" si="36"/>
        <v>0</v>
      </c>
      <c r="G235" s="49"/>
      <c r="H235" s="13">
        <f t="shared" si="42"/>
        <v>219</v>
      </c>
      <c r="I235" s="33" t="str">
        <f t="shared" si="37"/>
        <v>-</v>
      </c>
      <c r="J235" s="38">
        <f>IF(H235&gt;Lease!$E$4,0,M234)</f>
        <v>0</v>
      </c>
      <c r="K235" s="38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38">
        <f t="shared" si="38"/>
        <v>0</v>
      </c>
      <c r="M235" s="38">
        <f t="shared" si="39"/>
        <v>0</v>
      </c>
      <c r="N235" s="50"/>
      <c r="O235" s="79">
        <v>219</v>
      </c>
      <c r="P235" s="80">
        <f t="shared" si="43"/>
        <v>122054</v>
      </c>
      <c r="Q235" s="82">
        <f t="shared" si="44"/>
        <v>0</v>
      </c>
      <c r="R235" s="82">
        <f>IF(S234&lt;1,0,-Lease!$K$4/Lease!$L$4)</f>
        <v>0</v>
      </c>
      <c r="S235" s="82">
        <f t="shared" si="40"/>
        <v>0</v>
      </c>
      <c r="AE235" s="5"/>
      <c r="AF235" s="6"/>
    </row>
    <row r="236" spans="1:32" x14ac:dyDescent="0.25">
      <c r="A236" s="46">
        <f t="shared" si="41"/>
        <v>220</v>
      </c>
      <c r="B236" s="54">
        <f t="shared" si="35"/>
        <v>0</v>
      </c>
      <c r="C236" s="47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3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48">
        <f t="shared" si="36"/>
        <v>0</v>
      </c>
      <c r="G236" s="49"/>
      <c r="H236" s="13">
        <f t="shared" si="42"/>
        <v>220</v>
      </c>
      <c r="I236" s="33" t="str">
        <f t="shared" si="37"/>
        <v>-</v>
      </c>
      <c r="J236" s="38">
        <f>IF(H236&gt;Lease!$E$4,0,M235)</f>
        <v>0</v>
      </c>
      <c r="K236" s="38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38">
        <f t="shared" si="38"/>
        <v>0</v>
      </c>
      <c r="M236" s="38">
        <f t="shared" si="39"/>
        <v>0</v>
      </c>
      <c r="N236" s="50"/>
      <c r="O236" s="79">
        <v>220</v>
      </c>
      <c r="P236" s="80">
        <f t="shared" si="43"/>
        <v>122419</v>
      </c>
      <c r="Q236" s="82">
        <f t="shared" si="44"/>
        <v>0</v>
      </c>
      <c r="R236" s="82">
        <f>IF(S235&lt;1,0,-Lease!$K$4/Lease!$L$4)</f>
        <v>0</v>
      </c>
      <c r="S236" s="82">
        <f t="shared" si="40"/>
        <v>0</v>
      </c>
      <c r="AE236" s="5"/>
      <c r="AF236" s="6"/>
    </row>
    <row r="237" spans="1:32" x14ac:dyDescent="0.25">
      <c r="A237" s="46">
        <f t="shared" si="41"/>
        <v>221</v>
      </c>
      <c r="B237" s="54">
        <f t="shared" si="35"/>
        <v>0</v>
      </c>
      <c r="C237" s="47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3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48">
        <f t="shared" si="36"/>
        <v>0</v>
      </c>
      <c r="G237" s="49"/>
      <c r="H237" s="13">
        <f t="shared" si="42"/>
        <v>221</v>
      </c>
      <c r="I237" s="33" t="str">
        <f t="shared" si="37"/>
        <v>-</v>
      </c>
      <c r="J237" s="38">
        <f>IF(H237&gt;Lease!$E$4,0,M236)</f>
        <v>0</v>
      </c>
      <c r="K237" s="38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38">
        <f t="shared" si="38"/>
        <v>0</v>
      </c>
      <c r="M237" s="38">
        <f t="shared" si="39"/>
        <v>0</v>
      </c>
      <c r="N237" s="50"/>
      <c r="O237" s="79">
        <v>221</v>
      </c>
      <c r="P237" s="80">
        <f t="shared" si="43"/>
        <v>122785</v>
      </c>
      <c r="Q237" s="82">
        <f t="shared" si="44"/>
        <v>0</v>
      </c>
      <c r="R237" s="82">
        <f>IF(S236&lt;1,0,-Lease!$K$4/Lease!$L$4)</f>
        <v>0</v>
      </c>
      <c r="S237" s="82">
        <f t="shared" si="40"/>
        <v>0</v>
      </c>
      <c r="AE237" s="5"/>
      <c r="AF237" s="6"/>
    </row>
    <row r="238" spans="1:32" x14ac:dyDescent="0.25">
      <c r="A238" s="46">
        <f t="shared" si="41"/>
        <v>222</v>
      </c>
      <c r="B238" s="54">
        <f t="shared" si="35"/>
        <v>0</v>
      </c>
      <c r="C238" s="47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3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48">
        <f t="shared" si="36"/>
        <v>0</v>
      </c>
      <c r="G238" s="49"/>
      <c r="H238" s="13">
        <f t="shared" si="42"/>
        <v>222</v>
      </c>
      <c r="I238" s="33" t="str">
        <f t="shared" si="37"/>
        <v>-</v>
      </c>
      <c r="J238" s="38">
        <f>IF(H238&gt;Lease!$E$4,0,M237)</f>
        <v>0</v>
      </c>
      <c r="K238" s="38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38">
        <f t="shared" si="38"/>
        <v>0</v>
      </c>
      <c r="M238" s="38">
        <f t="shared" si="39"/>
        <v>0</v>
      </c>
      <c r="N238" s="50"/>
      <c r="O238" s="79">
        <v>222</v>
      </c>
      <c r="P238" s="80">
        <f t="shared" si="43"/>
        <v>123150</v>
      </c>
      <c r="Q238" s="82">
        <f t="shared" si="44"/>
        <v>0</v>
      </c>
      <c r="R238" s="82">
        <f>IF(S237&lt;1,0,-Lease!$K$4/Lease!$L$4)</f>
        <v>0</v>
      </c>
      <c r="S238" s="82">
        <f t="shared" si="40"/>
        <v>0</v>
      </c>
      <c r="AE238" s="5"/>
      <c r="AF238" s="6"/>
    </row>
    <row r="239" spans="1:32" x14ac:dyDescent="0.25">
      <c r="A239" s="46">
        <f t="shared" si="41"/>
        <v>223</v>
      </c>
      <c r="B239" s="54">
        <f t="shared" si="35"/>
        <v>0</v>
      </c>
      <c r="C239" s="47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3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48">
        <f t="shared" si="36"/>
        <v>0</v>
      </c>
      <c r="G239" s="49"/>
      <c r="H239" s="13">
        <f t="shared" si="42"/>
        <v>223</v>
      </c>
      <c r="I239" s="33" t="str">
        <f t="shared" si="37"/>
        <v>-</v>
      </c>
      <c r="J239" s="38">
        <f>IF(H239&gt;Lease!$E$4,0,M238)</f>
        <v>0</v>
      </c>
      <c r="K239" s="38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38">
        <f t="shared" si="38"/>
        <v>0</v>
      </c>
      <c r="M239" s="38">
        <f t="shared" si="39"/>
        <v>0</v>
      </c>
      <c r="N239" s="50"/>
      <c r="O239" s="79">
        <v>223</v>
      </c>
      <c r="P239" s="80">
        <f t="shared" si="43"/>
        <v>123515</v>
      </c>
      <c r="Q239" s="82">
        <f t="shared" si="44"/>
        <v>0</v>
      </c>
      <c r="R239" s="82">
        <f>IF(S238&lt;1,0,-Lease!$K$4/Lease!$L$4)</f>
        <v>0</v>
      </c>
      <c r="S239" s="82">
        <f t="shared" si="40"/>
        <v>0</v>
      </c>
      <c r="AE239" s="5"/>
      <c r="AF239" s="6"/>
    </row>
    <row r="240" spans="1:32" x14ac:dyDescent="0.25">
      <c r="A240" s="46">
        <f t="shared" si="41"/>
        <v>224</v>
      </c>
      <c r="B240" s="54">
        <f t="shared" si="35"/>
        <v>0</v>
      </c>
      <c r="C240" s="47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3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48">
        <f t="shared" si="36"/>
        <v>0</v>
      </c>
      <c r="G240" s="49"/>
      <c r="H240" s="13">
        <f t="shared" si="42"/>
        <v>224</v>
      </c>
      <c r="I240" s="33" t="str">
        <f t="shared" si="37"/>
        <v>-</v>
      </c>
      <c r="J240" s="38">
        <f>IF(H240&gt;Lease!$E$4,0,M239)</f>
        <v>0</v>
      </c>
      <c r="K240" s="38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38">
        <f t="shared" si="38"/>
        <v>0</v>
      </c>
      <c r="M240" s="38">
        <f t="shared" si="39"/>
        <v>0</v>
      </c>
      <c r="N240" s="50"/>
      <c r="O240" s="79">
        <v>224</v>
      </c>
      <c r="P240" s="80">
        <f t="shared" si="43"/>
        <v>123880</v>
      </c>
      <c r="Q240" s="82">
        <f t="shared" si="44"/>
        <v>0</v>
      </c>
      <c r="R240" s="82">
        <f>IF(S239&lt;1,0,-Lease!$K$4/Lease!$L$4)</f>
        <v>0</v>
      </c>
      <c r="S240" s="82">
        <f t="shared" si="40"/>
        <v>0</v>
      </c>
      <c r="AE240" s="5"/>
      <c r="AF240" s="6"/>
    </row>
    <row r="241" spans="1:32" x14ac:dyDescent="0.25">
      <c r="A241" s="46">
        <f t="shared" si="41"/>
        <v>225</v>
      </c>
      <c r="B241" s="54">
        <f t="shared" si="35"/>
        <v>0</v>
      </c>
      <c r="C241" s="47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3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48">
        <f t="shared" si="36"/>
        <v>0</v>
      </c>
      <c r="G241" s="49"/>
      <c r="H241" s="13">
        <f t="shared" si="42"/>
        <v>225</v>
      </c>
      <c r="I241" s="33" t="str">
        <f t="shared" si="37"/>
        <v>-</v>
      </c>
      <c r="J241" s="38">
        <f>IF(H241&gt;Lease!$E$4,0,M240)</f>
        <v>0</v>
      </c>
      <c r="K241" s="38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38">
        <f t="shared" si="38"/>
        <v>0</v>
      </c>
      <c r="M241" s="38">
        <f t="shared" si="39"/>
        <v>0</v>
      </c>
      <c r="N241" s="50"/>
      <c r="O241" s="79">
        <v>225</v>
      </c>
      <c r="P241" s="80">
        <f t="shared" si="43"/>
        <v>124246</v>
      </c>
      <c r="Q241" s="82">
        <f t="shared" si="44"/>
        <v>0</v>
      </c>
      <c r="R241" s="82">
        <f>IF(S240&lt;1,0,-Lease!$K$4/Lease!$L$4)</f>
        <v>0</v>
      </c>
      <c r="S241" s="82">
        <f t="shared" si="40"/>
        <v>0</v>
      </c>
      <c r="AE241" s="5"/>
      <c r="AF241" s="6"/>
    </row>
    <row r="242" spans="1:32" x14ac:dyDescent="0.25">
      <c r="A242" s="46">
        <f t="shared" si="41"/>
        <v>226</v>
      </c>
      <c r="B242" s="54">
        <f t="shared" si="35"/>
        <v>0</v>
      </c>
      <c r="C242" s="47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3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48">
        <f t="shared" si="36"/>
        <v>0</v>
      </c>
      <c r="G242" s="49"/>
      <c r="H242" s="13">
        <f t="shared" si="42"/>
        <v>226</v>
      </c>
      <c r="I242" s="33" t="str">
        <f t="shared" si="37"/>
        <v>-</v>
      </c>
      <c r="J242" s="38">
        <f>IF(H242&gt;Lease!$E$4,0,M241)</f>
        <v>0</v>
      </c>
      <c r="K242" s="38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38">
        <f t="shared" si="38"/>
        <v>0</v>
      </c>
      <c r="M242" s="38">
        <f t="shared" si="39"/>
        <v>0</v>
      </c>
      <c r="N242" s="50"/>
      <c r="O242" s="79">
        <v>226</v>
      </c>
      <c r="P242" s="80">
        <f t="shared" si="43"/>
        <v>124611</v>
      </c>
      <c r="Q242" s="82">
        <f t="shared" si="44"/>
        <v>0</v>
      </c>
      <c r="R242" s="82">
        <f>IF(S241&lt;1,0,-Lease!$K$4/Lease!$L$4)</f>
        <v>0</v>
      </c>
      <c r="S242" s="82">
        <f t="shared" si="40"/>
        <v>0</v>
      </c>
      <c r="AE242" s="5"/>
      <c r="AF242" s="6"/>
    </row>
    <row r="243" spans="1:32" x14ac:dyDescent="0.25">
      <c r="A243" s="46">
        <f t="shared" si="41"/>
        <v>227</v>
      </c>
      <c r="B243" s="54">
        <f t="shared" si="35"/>
        <v>0</v>
      </c>
      <c r="C243" s="47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3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48">
        <f t="shared" si="36"/>
        <v>0</v>
      </c>
      <c r="G243" s="49"/>
      <c r="H243" s="13">
        <f t="shared" si="42"/>
        <v>227</v>
      </c>
      <c r="I243" s="33" t="str">
        <f t="shared" si="37"/>
        <v>-</v>
      </c>
      <c r="J243" s="38">
        <f>IF(H243&gt;Lease!$E$4,0,M242)</f>
        <v>0</v>
      </c>
      <c r="K243" s="38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38">
        <f t="shared" si="38"/>
        <v>0</v>
      </c>
      <c r="M243" s="38">
        <f t="shared" si="39"/>
        <v>0</v>
      </c>
      <c r="N243" s="50"/>
      <c r="O243" s="79">
        <v>227</v>
      </c>
      <c r="P243" s="80">
        <f t="shared" si="43"/>
        <v>124976</v>
      </c>
      <c r="Q243" s="82">
        <f t="shared" si="44"/>
        <v>0</v>
      </c>
      <c r="R243" s="82">
        <f>IF(S242&lt;1,0,-Lease!$K$4/Lease!$L$4)</f>
        <v>0</v>
      </c>
      <c r="S243" s="82">
        <f t="shared" si="40"/>
        <v>0</v>
      </c>
      <c r="AE243" s="5"/>
      <c r="AF243" s="6"/>
    </row>
    <row r="244" spans="1:32" x14ac:dyDescent="0.25">
      <c r="A244" s="46">
        <f t="shared" si="41"/>
        <v>228</v>
      </c>
      <c r="B244" s="54">
        <f t="shared" si="35"/>
        <v>0</v>
      </c>
      <c r="C244" s="47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3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48">
        <f t="shared" si="36"/>
        <v>0</v>
      </c>
      <c r="G244" s="49"/>
      <c r="H244" s="13">
        <f t="shared" si="42"/>
        <v>228</v>
      </c>
      <c r="I244" s="33" t="str">
        <f t="shared" si="37"/>
        <v>-</v>
      </c>
      <c r="J244" s="38">
        <f>IF(H244&gt;Lease!$E$4,0,M243)</f>
        <v>0</v>
      </c>
      <c r="K244" s="38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38">
        <f t="shared" si="38"/>
        <v>0</v>
      </c>
      <c r="M244" s="38">
        <f t="shared" si="39"/>
        <v>0</v>
      </c>
      <c r="N244" s="50"/>
      <c r="O244" s="79">
        <v>228</v>
      </c>
      <c r="P244" s="80">
        <f t="shared" si="43"/>
        <v>125341</v>
      </c>
      <c r="Q244" s="82">
        <f t="shared" si="44"/>
        <v>0</v>
      </c>
      <c r="R244" s="82">
        <f>IF(S243&lt;1,0,-Lease!$K$4/Lease!$L$4)</f>
        <v>0</v>
      </c>
      <c r="S244" s="82">
        <f t="shared" si="40"/>
        <v>0</v>
      </c>
      <c r="AE244" s="5"/>
      <c r="AF244" s="6"/>
    </row>
    <row r="245" spans="1:32" x14ac:dyDescent="0.25">
      <c r="A245" s="46">
        <f t="shared" si="41"/>
        <v>229</v>
      </c>
      <c r="B245" s="54">
        <f t="shared" si="35"/>
        <v>0</v>
      </c>
      <c r="C245" s="47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3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48">
        <f t="shared" si="36"/>
        <v>0</v>
      </c>
      <c r="G245" s="49"/>
      <c r="H245" s="13">
        <f t="shared" si="42"/>
        <v>229</v>
      </c>
      <c r="I245" s="33" t="str">
        <f t="shared" si="37"/>
        <v>-</v>
      </c>
      <c r="J245" s="38">
        <f>IF(H245&gt;Lease!$E$4,0,M244)</f>
        <v>0</v>
      </c>
      <c r="K245" s="38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38">
        <f t="shared" si="38"/>
        <v>0</v>
      </c>
      <c r="M245" s="38">
        <f t="shared" si="39"/>
        <v>0</v>
      </c>
      <c r="N245" s="50"/>
      <c r="O245" s="79">
        <v>229</v>
      </c>
      <c r="P245" s="80">
        <f t="shared" si="43"/>
        <v>125707</v>
      </c>
      <c r="Q245" s="82">
        <f t="shared" si="44"/>
        <v>0</v>
      </c>
      <c r="R245" s="82">
        <f>IF(S244&lt;1,0,-Lease!$K$4/Lease!$L$4)</f>
        <v>0</v>
      </c>
      <c r="S245" s="82">
        <f t="shared" si="40"/>
        <v>0</v>
      </c>
      <c r="AE245" s="5"/>
      <c r="AF245" s="6"/>
    </row>
    <row r="246" spans="1:32" x14ac:dyDescent="0.25">
      <c r="A246" s="46">
        <f t="shared" si="41"/>
        <v>230</v>
      </c>
      <c r="B246" s="54">
        <f t="shared" si="35"/>
        <v>0</v>
      </c>
      <c r="C246" s="47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3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48">
        <f t="shared" si="36"/>
        <v>0</v>
      </c>
      <c r="G246" s="49"/>
      <c r="H246" s="13">
        <f t="shared" si="42"/>
        <v>230</v>
      </c>
      <c r="I246" s="33" t="str">
        <f t="shared" si="37"/>
        <v>-</v>
      </c>
      <c r="J246" s="38">
        <f>IF(H246&gt;Lease!$E$4,0,M245)</f>
        <v>0</v>
      </c>
      <c r="K246" s="38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38">
        <f t="shared" si="38"/>
        <v>0</v>
      </c>
      <c r="M246" s="38">
        <f t="shared" si="39"/>
        <v>0</v>
      </c>
      <c r="N246" s="50"/>
      <c r="O246" s="79">
        <v>230</v>
      </c>
      <c r="P246" s="80">
        <f t="shared" si="43"/>
        <v>126072</v>
      </c>
      <c r="Q246" s="82">
        <f t="shared" si="44"/>
        <v>0</v>
      </c>
      <c r="R246" s="82">
        <f>IF(S245&lt;1,0,-Lease!$K$4/Lease!$L$4)</f>
        <v>0</v>
      </c>
      <c r="S246" s="82">
        <f t="shared" si="40"/>
        <v>0</v>
      </c>
      <c r="AE246" s="5"/>
      <c r="AF246" s="6"/>
    </row>
    <row r="247" spans="1:32" x14ac:dyDescent="0.25">
      <c r="A247" s="46">
        <f t="shared" si="41"/>
        <v>231</v>
      </c>
      <c r="B247" s="54">
        <f t="shared" si="35"/>
        <v>0</v>
      </c>
      <c r="C247" s="47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3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48">
        <f t="shared" si="36"/>
        <v>0</v>
      </c>
      <c r="G247" s="49"/>
      <c r="H247" s="13">
        <f t="shared" si="42"/>
        <v>231</v>
      </c>
      <c r="I247" s="33" t="str">
        <f t="shared" si="37"/>
        <v>-</v>
      </c>
      <c r="J247" s="38">
        <f>IF(H247&gt;Lease!$E$4,0,M246)</f>
        <v>0</v>
      </c>
      <c r="K247" s="38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38">
        <f t="shared" si="38"/>
        <v>0</v>
      </c>
      <c r="M247" s="38">
        <f t="shared" si="39"/>
        <v>0</v>
      </c>
      <c r="N247" s="50"/>
      <c r="O247" s="79">
        <v>231</v>
      </c>
      <c r="P247" s="80">
        <f t="shared" si="43"/>
        <v>126437</v>
      </c>
      <c r="Q247" s="82">
        <f t="shared" si="44"/>
        <v>0</v>
      </c>
      <c r="R247" s="82">
        <f>IF(S246&lt;1,0,-Lease!$K$4/Lease!$L$4)</f>
        <v>0</v>
      </c>
      <c r="S247" s="82">
        <f t="shared" si="40"/>
        <v>0</v>
      </c>
      <c r="AE247" s="5"/>
      <c r="AF247" s="6"/>
    </row>
    <row r="248" spans="1:32" x14ac:dyDescent="0.25">
      <c r="A248" s="46">
        <f t="shared" si="41"/>
        <v>232</v>
      </c>
      <c r="B248" s="54">
        <f t="shared" si="35"/>
        <v>0</v>
      </c>
      <c r="C248" s="47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3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48">
        <f t="shared" si="36"/>
        <v>0</v>
      </c>
      <c r="G248" s="49"/>
      <c r="H248" s="13">
        <f t="shared" si="42"/>
        <v>232</v>
      </c>
      <c r="I248" s="33" t="str">
        <f t="shared" si="37"/>
        <v>-</v>
      </c>
      <c r="J248" s="38">
        <f>IF(H248&gt;Lease!$E$4,0,M247)</f>
        <v>0</v>
      </c>
      <c r="K248" s="38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38">
        <f t="shared" si="38"/>
        <v>0</v>
      </c>
      <c r="M248" s="38">
        <f t="shared" si="39"/>
        <v>0</v>
      </c>
      <c r="N248" s="50"/>
      <c r="O248" s="79">
        <v>232</v>
      </c>
      <c r="P248" s="80">
        <f t="shared" si="43"/>
        <v>126802</v>
      </c>
      <c r="Q248" s="82">
        <f t="shared" si="44"/>
        <v>0</v>
      </c>
      <c r="R248" s="82">
        <f>IF(S247&lt;1,0,-Lease!$K$4/Lease!$L$4)</f>
        <v>0</v>
      </c>
      <c r="S248" s="82">
        <f t="shared" si="40"/>
        <v>0</v>
      </c>
      <c r="AE248" s="5"/>
      <c r="AF248" s="6"/>
    </row>
    <row r="249" spans="1:32" x14ac:dyDescent="0.25">
      <c r="A249" s="46">
        <f t="shared" si="41"/>
        <v>233</v>
      </c>
      <c r="B249" s="54">
        <f t="shared" si="35"/>
        <v>0</v>
      </c>
      <c r="C249" s="47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3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48">
        <f t="shared" si="36"/>
        <v>0</v>
      </c>
      <c r="G249" s="49"/>
      <c r="H249" s="13">
        <f t="shared" si="42"/>
        <v>233</v>
      </c>
      <c r="I249" s="33" t="str">
        <f t="shared" si="37"/>
        <v>-</v>
      </c>
      <c r="J249" s="38">
        <f>IF(H249&gt;Lease!$E$4,0,M248)</f>
        <v>0</v>
      </c>
      <c r="K249" s="38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38">
        <f t="shared" si="38"/>
        <v>0</v>
      </c>
      <c r="M249" s="38">
        <f t="shared" si="39"/>
        <v>0</v>
      </c>
      <c r="N249" s="50"/>
      <c r="O249" s="79">
        <v>233</v>
      </c>
      <c r="P249" s="80">
        <f t="shared" si="43"/>
        <v>127168</v>
      </c>
      <c r="Q249" s="82">
        <f t="shared" si="44"/>
        <v>0</v>
      </c>
      <c r="R249" s="82">
        <f>IF(S248&lt;1,0,-Lease!$K$4/Lease!$L$4)</f>
        <v>0</v>
      </c>
      <c r="S249" s="82">
        <f t="shared" si="40"/>
        <v>0</v>
      </c>
      <c r="AE249" s="5"/>
      <c r="AF249" s="6"/>
    </row>
    <row r="250" spans="1:32" x14ac:dyDescent="0.25">
      <c r="A250" s="46">
        <f t="shared" si="41"/>
        <v>234</v>
      </c>
      <c r="B250" s="54">
        <f t="shared" si="35"/>
        <v>0</v>
      </c>
      <c r="C250" s="47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3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48">
        <f t="shared" si="36"/>
        <v>0</v>
      </c>
      <c r="G250" s="49"/>
      <c r="H250" s="13">
        <f t="shared" si="42"/>
        <v>234</v>
      </c>
      <c r="I250" s="33" t="str">
        <f t="shared" si="37"/>
        <v>-</v>
      </c>
      <c r="J250" s="38">
        <f>IF(H250&gt;Lease!$E$4,0,M249)</f>
        <v>0</v>
      </c>
      <c r="K250" s="38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38">
        <f t="shared" si="38"/>
        <v>0</v>
      </c>
      <c r="M250" s="38">
        <f t="shared" si="39"/>
        <v>0</v>
      </c>
      <c r="N250" s="50"/>
      <c r="O250" s="79">
        <v>234</v>
      </c>
      <c r="P250" s="80">
        <f t="shared" si="43"/>
        <v>127533</v>
      </c>
      <c r="Q250" s="82">
        <f t="shared" si="44"/>
        <v>0</v>
      </c>
      <c r="R250" s="82">
        <f>IF(S249&lt;1,0,-Lease!$K$4/Lease!$L$4)</f>
        <v>0</v>
      </c>
      <c r="S250" s="82">
        <f t="shared" si="40"/>
        <v>0</v>
      </c>
      <c r="AE250" s="5"/>
      <c r="AF250" s="6"/>
    </row>
    <row r="251" spans="1:32" x14ac:dyDescent="0.25">
      <c r="A251" s="46">
        <f t="shared" si="41"/>
        <v>235</v>
      </c>
      <c r="B251" s="54">
        <f t="shared" si="35"/>
        <v>0</v>
      </c>
      <c r="C251" s="47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3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48">
        <f t="shared" si="36"/>
        <v>0</v>
      </c>
      <c r="G251" s="49"/>
      <c r="H251" s="13">
        <f t="shared" si="42"/>
        <v>235</v>
      </c>
      <c r="I251" s="33" t="str">
        <f t="shared" si="37"/>
        <v>-</v>
      </c>
      <c r="J251" s="38">
        <f>IF(H251&gt;Lease!$E$4,0,M250)</f>
        <v>0</v>
      </c>
      <c r="K251" s="38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38">
        <f t="shared" si="38"/>
        <v>0</v>
      </c>
      <c r="M251" s="38">
        <f t="shared" si="39"/>
        <v>0</v>
      </c>
      <c r="N251" s="50"/>
      <c r="O251" s="79">
        <v>235</v>
      </c>
      <c r="P251" s="80">
        <f t="shared" si="43"/>
        <v>127898</v>
      </c>
      <c r="Q251" s="82">
        <f t="shared" si="44"/>
        <v>0</v>
      </c>
      <c r="R251" s="82">
        <f>IF(S250&lt;1,0,-Lease!$K$4/Lease!$L$4)</f>
        <v>0</v>
      </c>
      <c r="S251" s="82">
        <f t="shared" si="40"/>
        <v>0</v>
      </c>
      <c r="AE251" s="5"/>
      <c r="AF251" s="6"/>
    </row>
    <row r="252" spans="1:32" x14ac:dyDescent="0.25">
      <c r="A252" s="46">
        <f t="shared" si="41"/>
        <v>236</v>
      </c>
      <c r="B252" s="54">
        <f t="shared" si="35"/>
        <v>0</v>
      </c>
      <c r="C252" s="47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3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48">
        <f t="shared" si="36"/>
        <v>0</v>
      </c>
      <c r="G252" s="49"/>
      <c r="H252" s="13">
        <f t="shared" si="42"/>
        <v>236</v>
      </c>
      <c r="I252" s="33" t="str">
        <f t="shared" si="37"/>
        <v>-</v>
      </c>
      <c r="J252" s="38">
        <f>IF(H252&gt;Lease!$E$4,0,M251)</f>
        <v>0</v>
      </c>
      <c r="K252" s="38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38">
        <f t="shared" si="38"/>
        <v>0</v>
      </c>
      <c r="M252" s="38">
        <f t="shared" si="39"/>
        <v>0</v>
      </c>
      <c r="N252" s="50"/>
      <c r="O252" s="79">
        <v>236</v>
      </c>
      <c r="P252" s="80">
        <f t="shared" si="43"/>
        <v>128263</v>
      </c>
      <c r="Q252" s="82">
        <f t="shared" si="44"/>
        <v>0</v>
      </c>
      <c r="R252" s="82">
        <f>IF(S251&lt;1,0,-Lease!$K$4/Lease!$L$4)</f>
        <v>0</v>
      </c>
      <c r="S252" s="82">
        <f t="shared" si="40"/>
        <v>0</v>
      </c>
      <c r="AE252" s="5"/>
      <c r="AF252" s="6"/>
    </row>
    <row r="253" spans="1:32" x14ac:dyDescent="0.25">
      <c r="A253" s="46">
        <f t="shared" si="41"/>
        <v>237</v>
      </c>
      <c r="B253" s="54">
        <f t="shared" si="35"/>
        <v>0</v>
      </c>
      <c r="C253" s="47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3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48">
        <f t="shared" si="36"/>
        <v>0</v>
      </c>
      <c r="G253" s="49"/>
      <c r="H253" s="13">
        <f t="shared" si="42"/>
        <v>237</v>
      </c>
      <c r="I253" s="33" t="str">
        <f t="shared" si="37"/>
        <v>-</v>
      </c>
      <c r="J253" s="38">
        <f>IF(H253&gt;Lease!$E$4,0,M252)</f>
        <v>0</v>
      </c>
      <c r="K253" s="38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38">
        <f t="shared" si="38"/>
        <v>0</v>
      </c>
      <c r="M253" s="38">
        <f t="shared" si="39"/>
        <v>0</v>
      </c>
      <c r="N253" s="50"/>
      <c r="O253" s="79">
        <v>237</v>
      </c>
      <c r="P253" s="80">
        <f t="shared" si="43"/>
        <v>128629</v>
      </c>
      <c r="Q253" s="82">
        <f t="shared" si="44"/>
        <v>0</v>
      </c>
      <c r="R253" s="82">
        <f>IF(S252&lt;1,0,-Lease!$K$4/Lease!$L$4)</f>
        <v>0</v>
      </c>
      <c r="S253" s="82">
        <f t="shared" si="40"/>
        <v>0</v>
      </c>
      <c r="AE253" s="5"/>
      <c r="AF253" s="6"/>
    </row>
    <row r="254" spans="1:32" x14ac:dyDescent="0.25">
      <c r="A254" s="46">
        <f t="shared" si="41"/>
        <v>238</v>
      </c>
      <c r="B254" s="54">
        <f t="shared" si="35"/>
        <v>0</v>
      </c>
      <c r="C254" s="47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3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48">
        <f t="shared" ref="F254:F317" si="45">C254*E254</f>
        <v>0</v>
      </c>
      <c r="G254" s="49"/>
      <c r="H254" s="13">
        <f t="shared" si="42"/>
        <v>238</v>
      </c>
      <c r="I254" s="33" t="str">
        <f t="shared" ref="I254:I317" si="46">D254</f>
        <v>-</v>
      </c>
      <c r="J254" s="38">
        <f>IF(H254&gt;Lease!$E$4,0,M253)</f>
        <v>0</v>
      </c>
      <c r="K254" s="38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38">
        <f t="shared" si="38"/>
        <v>0</v>
      </c>
      <c r="M254" s="38">
        <f t="shared" si="39"/>
        <v>0</v>
      </c>
      <c r="N254" s="50"/>
      <c r="O254" s="79">
        <v>237</v>
      </c>
      <c r="P254" s="80">
        <f t="shared" si="43"/>
        <v>128994</v>
      </c>
      <c r="Q254" s="82">
        <f t="shared" ref="Q254:Q317" si="47">S253</f>
        <v>0</v>
      </c>
      <c r="R254" s="82">
        <f>IF(S253&lt;1,0,-Lease!$K$4/Lease!$L$4)</f>
        <v>0</v>
      </c>
      <c r="S254" s="82">
        <f t="shared" ref="S254:S317" si="48">IF(S253&lt;1,0,SUM(Q254:R254))</f>
        <v>0</v>
      </c>
      <c r="AE254" s="5"/>
      <c r="AF254" s="6"/>
    </row>
    <row r="255" spans="1:32" x14ac:dyDescent="0.25">
      <c r="A255" s="46">
        <f t="shared" si="41"/>
        <v>239</v>
      </c>
      <c r="B255" s="54">
        <f t="shared" si="35"/>
        <v>0</v>
      </c>
      <c r="C255" s="47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3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48">
        <f t="shared" si="45"/>
        <v>0</v>
      </c>
      <c r="G255" s="49"/>
      <c r="H255" s="13">
        <f t="shared" si="42"/>
        <v>239</v>
      </c>
      <c r="I255" s="33" t="str">
        <f t="shared" si="46"/>
        <v>-</v>
      </c>
      <c r="J255" s="38">
        <f>IF(H255&gt;Lease!$E$4,0,M254)</f>
        <v>0</v>
      </c>
      <c r="K255" s="38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38">
        <f t="shared" si="38"/>
        <v>0</v>
      </c>
      <c r="M255" s="38">
        <f t="shared" si="39"/>
        <v>0</v>
      </c>
      <c r="N255" s="50"/>
      <c r="O255" s="79">
        <v>237</v>
      </c>
      <c r="P255" s="80">
        <f t="shared" si="43"/>
        <v>129359</v>
      </c>
      <c r="Q255" s="82">
        <f t="shared" si="47"/>
        <v>0</v>
      </c>
      <c r="R255" s="82">
        <f>IF(S254&lt;1,0,-Lease!$K$4/Lease!$L$4)</f>
        <v>0</v>
      </c>
      <c r="S255" s="82">
        <f t="shared" si="48"/>
        <v>0</v>
      </c>
      <c r="AE255" s="5"/>
      <c r="AF255" s="6"/>
    </row>
    <row r="256" spans="1:32" x14ac:dyDescent="0.25">
      <c r="A256" s="46">
        <f t="shared" si="41"/>
        <v>240</v>
      </c>
      <c r="B256" s="54">
        <f t="shared" si="35"/>
        <v>0</v>
      </c>
      <c r="C256" s="47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3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48">
        <f t="shared" si="45"/>
        <v>0</v>
      </c>
      <c r="G256" s="49"/>
      <c r="H256" s="13">
        <f t="shared" si="42"/>
        <v>240</v>
      </c>
      <c r="I256" s="33" t="str">
        <f t="shared" si="46"/>
        <v>-</v>
      </c>
      <c r="J256" s="38">
        <f>IF(H256&gt;Lease!$E$4,0,M255)</f>
        <v>0</v>
      </c>
      <c r="K256" s="38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38">
        <f t="shared" si="38"/>
        <v>0</v>
      </c>
      <c r="M256" s="38">
        <f t="shared" si="39"/>
        <v>0</v>
      </c>
      <c r="N256" s="50"/>
      <c r="O256" s="79">
        <v>237</v>
      </c>
      <c r="P256" s="80">
        <f t="shared" si="43"/>
        <v>129724</v>
      </c>
      <c r="Q256" s="82">
        <f t="shared" si="47"/>
        <v>0</v>
      </c>
      <c r="R256" s="82">
        <f>IF(S255&lt;1,0,-Lease!$K$4/Lease!$L$4)</f>
        <v>0</v>
      </c>
      <c r="S256" s="82">
        <f t="shared" si="48"/>
        <v>0</v>
      </c>
      <c r="AE256" s="5"/>
      <c r="AF256" s="6"/>
    </row>
    <row r="257" spans="1:32" x14ac:dyDescent="0.25">
      <c r="A257" s="46">
        <f t="shared" si="41"/>
        <v>241</v>
      </c>
      <c r="B257" s="54">
        <f t="shared" si="35"/>
        <v>0</v>
      </c>
      <c r="C257" s="47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3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48">
        <f t="shared" si="45"/>
        <v>0</v>
      </c>
      <c r="G257" s="49"/>
      <c r="H257" s="13">
        <f t="shared" si="42"/>
        <v>241</v>
      </c>
      <c r="I257" s="33" t="str">
        <f t="shared" si="46"/>
        <v>-</v>
      </c>
      <c r="J257" s="38">
        <f>IF(H257&gt;Lease!$E$4,0,M256)</f>
        <v>0</v>
      </c>
      <c r="K257" s="38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38">
        <f t="shared" si="38"/>
        <v>0</v>
      </c>
      <c r="M257" s="38">
        <f t="shared" si="39"/>
        <v>0</v>
      </c>
      <c r="N257" s="50"/>
      <c r="O257" s="79">
        <v>237</v>
      </c>
      <c r="P257" s="80">
        <f t="shared" si="43"/>
        <v>130090</v>
      </c>
      <c r="Q257" s="82">
        <f t="shared" si="47"/>
        <v>0</v>
      </c>
      <c r="R257" s="82">
        <f>IF(S256&lt;1,0,-Lease!$K$4/Lease!$L$4)</f>
        <v>0</v>
      </c>
      <c r="S257" s="82">
        <f t="shared" si="48"/>
        <v>0</v>
      </c>
      <c r="AE257" s="5"/>
      <c r="AF257" s="6"/>
    </row>
    <row r="258" spans="1:32" x14ac:dyDescent="0.25">
      <c r="A258" s="46">
        <f t="shared" si="41"/>
        <v>242</v>
      </c>
      <c r="B258" s="54">
        <f t="shared" si="35"/>
        <v>0</v>
      </c>
      <c r="C258" s="47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3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48">
        <f t="shared" si="45"/>
        <v>0</v>
      </c>
      <c r="G258" s="49"/>
      <c r="H258" s="13">
        <f t="shared" si="42"/>
        <v>242</v>
      </c>
      <c r="I258" s="33" t="str">
        <f t="shared" si="46"/>
        <v>-</v>
      </c>
      <c r="J258" s="38">
        <f>IF(H258&gt;Lease!$E$4,0,M257)</f>
        <v>0</v>
      </c>
      <c r="K258" s="38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38">
        <f t="shared" si="38"/>
        <v>0</v>
      </c>
      <c r="M258" s="38">
        <f t="shared" si="39"/>
        <v>0</v>
      </c>
      <c r="N258" s="50"/>
      <c r="O258" s="79">
        <v>237</v>
      </c>
      <c r="P258" s="80">
        <f t="shared" si="43"/>
        <v>130455</v>
      </c>
      <c r="Q258" s="82">
        <f t="shared" si="47"/>
        <v>0</v>
      </c>
      <c r="R258" s="82">
        <f>IF(S257&lt;1,0,-Lease!$K$4/Lease!$L$4)</f>
        <v>0</v>
      </c>
      <c r="S258" s="82">
        <f t="shared" si="48"/>
        <v>0</v>
      </c>
      <c r="AE258" s="5"/>
      <c r="AF258" s="6"/>
    </row>
    <row r="259" spans="1:32" x14ac:dyDescent="0.25">
      <c r="A259" s="46">
        <f t="shared" si="41"/>
        <v>243</v>
      </c>
      <c r="B259" s="54">
        <f t="shared" si="35"/>
        <v>0</v>
      </c>
      <c r="C259" s="47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3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48">
        <f t="shared" si="45"/>
        <v>0</v>
      </c>
      <c r="G259" s="49"/>
      <c r="H259" s="13">
        <f t="shared" si="42"/>
        <v>243</v>
      </c>
      <c r="I259" s="33" t="str">
        <f t="shared" si="46"/>
        <v>-</v>
      </c>
      <c r="J259" s="38">
        <f>IF(H259&gt;Lease!$E$4,0,M258)</f>
        <v>0</v>
      </c>
      <c r="K259" s="38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38">
        <f t="shared" si="38"/>
        <v>0</v>
      </c>
      <c r="M259" s="38">
        <f t="shared" si="39"/>
        <v>0</v>
      </c>
      <c r="N259" s="50"/>
      <c r="O259" s="79">
        <v>237</v>
      </c>
      <c r="P259" s="80">
        <f t="shared" si="43"/>
        <v>130820</v>
      </c>
      <c r="Q259" s="82">
        <f t="shared" si="47"/>
        <v>0</v>
      </c>
      <c r="R259" s="82">
        <f>IF(S258&lt;1,0,-Lease!$K$4/Lease!$L$4)</f>
        <v>0</v>
      </c>
      <c r="S259" s="82">
        <f t="shared" si="48"/>
        <v>0</v>
      </c>
      <c r="AE259" s="5"/>
      <c r="AF259" s="6"/>
    </row>
    <row r="260" spans="1:32" x14ac:dyDescent="0.25">
      <c r="A260" s="46">
        <f t="shared" si="41"/>
        <v>244</v>
      </c>
      <c r="B260" s="54">
        <f t="shared" si="35"/>
        <v>0</v>
      </c>
      <c r="C260" s="47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3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48">
        <f t="shared" si="45"/>
        <v>0</v>
      </c>
      <c r="G260" s="49"/>
      <c r="H260" s="13">
        <f t="shared" si="42"/>
        <v>244</v>
      </c>
      <c r="I260" s="33" t="str">
        <f t="shared" si="46"/>
        <v>-</v>
      </c>
      <c r="J260" s="38">
        <f>IF(H260&gt;Lease!$E$4,0,M259)</f>
        <v>0</v>
      </c>
      <c r="K260" s="38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38">
        <f t="shared" si="38"/>
        <v>0</v>
      </c>
      <c r="M260" s="38">
        <f t="shared" si="39"/>
        <v>0</v>
      </c>
      <c r="N260" s="50"/>
      <c r="O260" s="79">
        <v>237</v>
      </c>
      <c r="P260" s="80">
        <f t="shared" si="43"/>
        <v>131185</v>
      </c>
      <c r="Q260" s="82">
        <f t="shared" si="47"/>
        <v>0</v>
      </c>
      <c r="R260" s="82">
        <f>IF(S259&lt;1,0,-Lease!$K$4/Lease!$L$4)</f>
        <v>0</v>
      </c>
      <c r="S260" s="82">
        <f t="shared" si="48"/>
        <v>0</v>
      </c>
      <c r="AE260" s="5"/>
      <c r="AF260" s="6"/>
    </row>
    <row r="261" spans="1:32" x14ac:dyDescent="0.25">
      <c r="A261" s="46">
        <f t="shared" si="41"/>
        <v>245</v>
      </c>
      <c r="B261" s="54">
        <f t="shared" si="35"/>
        <v>0</v>
      </c>
      <c r="C261" s="47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3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48">
        <f t="shared" si="45"/>
        <v>0</v>
      </c>
      <c r="G261" s="49"/>
      <c r="H261" s="13">
        <f t="shared" si="42"/>
        <v>245</v>
      </c>
      <c r="I261" s="33" t="str">
        <f t="shared" si="46"/>
        <v>-</v>
      </c>
      <c r="J261" s="38">
        <f>IF(H261&gt;Lease!$E$4,0,M260)</f>
        <v>0</v>
      </c>
      <c r="K261" s="38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38">
        <f t="shared" si="38"/>
        <v>0</v>
      </c>
      <c r="M261" s="38">
        <f t="shared" si="39"/>
        <v>0</v>
      </c>
      <c r="N261" s="50"/>
      <c r="O261" s="79">
        <v>237</v>
      </c>
      <c r="P261" s="80">
        <f t="shared" si="43"/>
        <v>131551</v>
      </c>
      <c r="Q261" s="82">
        <f t="shared" si="47"/>
        <v>0</v>
      </c>
      <c r="R261" s="82">
        <f>IF(S260&lt;1,0,-Lease!$K$4/Lease!$L$4)</f>
        <v>0</v>
      </c>
      <c r="S261" s="82">
        <f t="shared" si="48"/>
        <v>0</v>
      </c>
      <c r="AE261" s="5"/>
      <c r="AF261" s="6"/>
    </row>
    <row r="262" spans="1:32" x14ac:dyDescent="0.25">
      <c r="A262" s="46">
        <f t="shared" si="41"/>
        <v>246</v>
      </c>
      <c r="B262" s="54">
        <f t="shared" si="35"/>
        <v>0</v>
      </c>
      <c r="C262" s="47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3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48">
        <f t="shared" si="45"/>
        <v>0</v>
      </c>
      <c r="G262" s="49"/>
      <c r="H262" s="13">
        <f t="shared" si="42"/>
        <v>246</v>
      </c>
      <c r="I262" s="33" t="str">
        <f t="shared" si="46"/>
        <v>-</v>
      </c>
      <c r="J262" s="38">
        <f>IF(H262&gt;Lease!$E$4,0,M261)</f>
        <v>0</v>
      </c>
      <c r="K262" s="38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38">
        <f t="shared" si="38"/>
        <v>0</v>
      </c>
      <c r="M262" s="38">
        <f t="shared" si="39"/>
        <v>0</v>
      </c>
      <c r="N262" s="50"/>
      <c r="O262" s="79">
        <v>237</v>
      </c>
      <c r="P262" s="80">
        <f t="shared" si="43"/>
        <v>131916</v>
      </c>
      <c r="Q262" s="82">
        <f t="shared" si="47"/>
        <v>0</v>
      </c>
      <c r="R262" s="82">
        <f>IF(S261&lt;1,0,-Lease!$K$4/Lease!$L$4)</f>
        <v>0</v>
      </c>
      <c r="S262" s="82">
        <f t="shared" si="48"/>
        <v>0</v>
      </c>
      <c r="AE262" s="5"/>
      <c r="AF262" s="6"/>
    </row>
    <row r="263" spans="1:32" x14ac:dyDescent="0.25">
      <c r="A263" s="46">
        <f t="shared" si="41"/>
        <v>247</v>
      </c>
      <c r="B263" s="54">
        <f t="shared" si="35"/>
        <v>0</v>
      </c>
      <c r="C263" s="47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3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48">
        <f t="shared" si="45"/>
        <v>0</v>
      </c>
      <c r="G263" s="49"/>
      <c r="H263" s="13">
        <f t="shared" si="42"/>
        <v>247</v>
      </c>
      <c r="I263" s="33" t="str">
        <f t="shared" si="46"/>
        <v>-</v>
      </c>
      <c r="J263" s="38">
        <f>IF(H263&gt;Lease!$E$4,0,M262)</f>
        <v>0</v>
      </c>
      <c r="K263" s="38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38">
        <f t="shared" si="38"/>
        <v>0</v>
      </c>
      <c r="M263" s="38">
        <f t="shared" si="39"/>
        <v>0</v>
      </c>
      <c r="N263" s="50"/>
      <c r="O263" s="79">
        <v>237</v>
      </c>
      <c r="P263" s="80">
        <f t="shared" si="43"/>
        <v>132281</v>
      </c>
      <c r="Q263" s="82">
        <f t="shared" si="47"/>
        <v>0</v>
      </c>
      <c r="R263" s="82">
        <f>IF(S262&lt;1,0,-Lease!$K$4/Lease!$L$4)</f>
        <v>0</v>
      </c>
      <c r="S263" s="82">
        <f t="shared" si="48"/>
        <v>0</v>
      </c>
      <c r="AE263" s="5"/>
      <c r="AF263" s="6"/>
    </row>
    <row r="264" spans="1:32" x14ac:dyDescent="0.25">
      <c r="A264" s="46">
        <f t="shared" si="41"/>
        <v>248</v>
      </c>
      <c r="B264" s="54">
        <f t="shared" si="35"/>
        <v>0</v>
      </c>
      <c r="C264" s="47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3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48">
        <f t="shared" si="45"/>
        <v>0</v>
      </c>
      <c r="G264" s="49"/>
      <c r="H264" s="13">
        <f t="shared" si="42"/>
        <v>248</v>
      </c>
      <c r="I264" s="33" t="str">
        <f t="shared" si="46"/>
        <v>-</v>
      </c>
      <c r="J264" s="38">
        <f>IF(H264&gt;Lease!$E$4,0,M263)</f>
        <v>0</v>
      </c>
      <c r="K264" s="38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38">
        <f t="shared" si="38"/>
        <v>0</v>
      </c>
      <c r="M264" s="38">
        <f t="shared" si="39"/>
        <v>0</v>
      </c>
      <c r="N264" s="50"/>
      <c r="O264" s="79">
        <v>237</v>
      </c>
      <c r="P264" s="80">
        <f t="shared" si="43"/>
        <v>132646</v>
      </c>
      <c r="Q264" s="82">
        <f t="shared" si="47"/>
        <v>0</v>
      </c>
      <c r="R264" s="82">
        <f>IF(S263&lt;1,0,-Lease!$K$4/Lease!$L$4)</f>
        <v>0</v>
      </c>
      <c r="S264" s="82">
        <f t="shared" si="48"/>
        <v>0</v>
      </c>
      <c r="AE264" s="5"/>
      <c r="AF264" s="6"/>
    </row>
    <row r="265" spans="1:32" x14ac:dyDescent="0.25">
      <c r="A265" s="46">
        <f t="shared" si="41"/>
        <v>249</v>
      </c>
      <c r="B265" s="54">
        <f t="shared" si="35"/>
        <v>0</v>
      </c>
      <c r="C265" s="47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3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48">
        <f t="shared" si="45"/>
        <v>0</v>
      </c>
      <c r="G265" s="49"/>
      <c r="H265" s="13">
        <f t="shared" si="42"/>
        <v>249</v>
      </c>
      <c r="I265" s="33" t="str">
        <f t="shared" si="46"/>
        <v>-</v>
      </c>
      <c r="J265" s="38">
        <f>IF(H265&gt;Lease!$E$4,0,M264)</f>
        <v>0</v>
      </c>
      <c r="K265" s="38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38">
        <f t="shared" si="38"/>
        <v>0</v>
      </c>
      <c r="M265" s="38">
        <f t="shared" si="39"/>
        <v>0</v>
      </c>
      <c r="N265" s="50"/>
      <c r="O265" s="79">
        <v>237</v>
      </c>
      <c r="P265" s="80">
        <f t="shared" si="43"/>
        <v>133012</v>
      </c>
      <c r="Q265" s="82">
        <f t="shared" si="47"/>
        <v>0</v>
      </c>
      <c r="R265" s="82">
        <f>IF(S264&lt;1,0,-Lease!$K$4/Lease!$L$4)</f>
        <v>0</v>
      </c>
      <c r="S265" s="82">
        <f t="shared" si="48"/>
        <v>0</v>
      </c>
      <c r="AE265" s="5"/>
      <c r="AF265" s="6"/>
    </row>
    <row r="266" spans="1:32" x14ac:dyDescent="0.25">
      <c r="A266" s="46">
        <f t="shared" si="41"/>
        <v>250</v>
      </c>
      <c r="B266" s="54">
        <f t="shared" si="35"/>
        <v>0</v>
      </c>
      <c r="C266" s="47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3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48">
        <f t="shared" si="45"/>
        <v>0</v>
      </c>
      <c r="G266" s="49"/>
      <c r="H266" s="13">
        <f t="shared" si="42"/>
        <v>250</v>
      </c>
      <c r="I266" s="33" t="str">
        <f t="shared" si="46"/>
        <v>-</v>
      </c>
      <c r="J266" s="38">
        <f>IF(H266&gt;Lease!$E$4,0,M265)</f>
        <v>0</v>
      </c>
      <c r="K266" s="38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38">
        <f t="shared" si="38"/>
        <v>0</v>
      </c>
      <c r="M266" s="38">
        <f t="shared" si="39"/>
        <v>0</v>
      </c>
      <c r="N266" s="50"/>
      <c r="O266" s="79">
        <v>237</v>
      </c>
      <c r="P266" s="80">
        <f t="shared" si="43"/>
        <v>133377</v>
      </c>
      <c r="Q266" s="82">
        <f t="shared" si="47"/>
        <v>0</v>
      </c>
      <c r="R266" s="82">
        <f>IF(S265&lt;1,0,-Lease!$K$4/Lease!$L$4)</f>
        <v>0</v>
      </c>
      <c r="S266" s="82">
        <f t="shared" si="48"/>
        <v>0</v>
      </c>
      <c r="AE266" s="5"/>
      <c r="AF266" s="6"/>
    </row>
    <row r="267" spans="1:32" x14ac:dyDescent="0.25">
      <c r="A267" s="46">
        <f t="shared" si="41"/>
        <v>251</v>
      </c>
      <c r="B267" s="54">
        <f t="shared" si="35"/>
        <v>0</v>
      </c>
      <c r="C267" s="47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3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48">
        <f t="shared" si="45"/>
        <v>0</v>
      </c>
      <c r="G267" s="49"/>
      <c r="H267" s="13">
        <f t="shared" si="42"/>
        <v>251</v>
      </c>
      <c r="I267" s="33" t="str">
        <f t="shared" si="46"/>
        <v>-</v>
      </c>
      <c r="J267" s="38">
        <f>IF(H267&gt;Lease!$E$4,0,M266)</f>
        <v>0</v>
      </c>
      <c r="K267" s="38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38">
        <f t="shared" si="38"/>
        <v>0</v>
      </c>
      <c r="M267" s="38">
        <f t="shared" si="39"/>
        <v>0</v>
      </c>
      <c r="N267" s="50"/>
      <c r="O267" s="79">
        <v>237</v>
      </c>
      <c r="P267" s="80">
        <f t="shared" si="43"/>
        <v>133742</v>
      </c>
      <c r="Q267" s="82">
        <f t="shared" si="47"/>
        <v>0</v>
      </c>
      <c r="R267" s="82">
        <f>IF(S266&lt;1,0,-Lease!$K$4/Lease!$L$4)</f>
        <v>0</v>
      </c>
      <c r="S267" s="82">
        <f t="shared" si="48"/>
        <v>0</v>
      </c>
      <c r="AE267" s="5"/>
      <c r="AF267" s="6"/>
    </row>
    <row r="268" spans="1:32" x14ac:dyDescent="0.25">
      <c r="A268" s="46">
        <f t="shared" si="41"/>
        <v>252</v>
      </c>
      <c r="B268" s="54">
        <f t="shared" si="35"/>
        <v>0</v>
      </c>
      <c r="C268" s="47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3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48">
        <f t="shared" si="45"/>
        <v>0</v>
      </c>
      <c r="G268" s="49"/>
      <c r="H268" s="13">
        <f t="shared" si="42"/>
        <v>252</v>
      </c>
      <c r="I268" s="33" t="str">
        <f t="shared" si="46"/>
        <v>-</v>
      </c>
      <c r="J268" s="38">
        <f>IF(H268&gt;Lease!$E$4,0,M267)</f>
        <v>0</v>
      </c>
      <c r="K268" s="38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38">
        <f t="shared" si="38"/>
        <v>0</v>
      </c>
      <c r="M268" s="38">
        <f t="shared" si="39"/>
        <v>0</v>
      </c>
      <c r="N268" s="50"/>
      <c r="O268" s="79">
        <v>237</v>
      </c>
      <c r="P268" s="80">
        <f t="shared" si="43"/>
        <v>134107</v>
      </c>
      <c r="Q268" s="82">
        <f t="shared" si="47"/>
        <v>0</v>
      </c>
      <c r="R268" s="82">
        <f>IF(S267&lt;1,0,-Lease!$K$4/Lease!$L$4)</f>
        <v>0</v>
      </c>
      <c r="S268" s="82">
        <f t="shared" si="48"/>
        <v>0</v>
      </c>
      <c r="AE268" s="5"/>
      <c r="AF268" s="6"/>
    </row>
    <row r="269" spans="1:32" x14ac:dyDescent="0.25">
      <c r="A269" s="46">
        <f t="shared" si="41"/>
        <v>253</v>
      </c>
      <c r="B269" s="54">
        <f t="shared" si="35"/>
        <v>0</v>
      </c>
      <c r="C269" s="47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3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48">
        <f t="shared" si="45"/>
        <v>0</v>
      </c>
      <c r="G269" s="49"/>
      <c r="H269" s="13">
        <f t="shared" si="42"/>
        <v>253</v>
      </c>
      <c r="I269" s="33" t="str">
        <f t="shared" si="46"/>
        <v>-</v>
      </c>
      <c r="J269" s="38">
        <f>IF(H269&gt;Lease!$E$4,0,M268)</f>
        <v>0</v>
      </c>
      <c r="K269" s="38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38">
        <f t="shared" si="38"/>
        <v>0</v>
      </c>
      <c r="M269" s="38">
        <f t="shared" si="39"/>
        <v>0</v>
      </c>
      <c r="N269" s="50"/>
      <c r="O269" s="79">
        <v>237</v>
      </c>
      <c r="P269" s="80">
        <f t="shared" si="43"/>
        <v>134473</v>
      </c>
      <c r="Q269" s="82">
        <f t="shared" si="47"/>
        <v>0</v>
      </c>
      <c r="R269" s="82">
        <f>IF(S268&lt;1,0,-Lease!$K$4/Lease!$L$4)</f>
        <v>0</v>
      </c>
      <c r="S269" s="82">
        <f t="shared" si="48"/>
        <v>0</v>
      </c>
      <c r="AE269" s="5"/>
      <c r="AF269" s="6"/>
    </row>
    <row r="270" spans="1:32" x14ac:dyDescent="0.25">
      <c r="A270" s="46">
        <f t="shared" si="41"/>
        <v>254</v>
      </c>
      <c r="B270" s="54">
        <f t="shared" si="35"/>
        <v>0</v>
      </c>
      <c r="C270" s="47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3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48">
        <f t="shared" si="45"/>
        <v>0</v>
      </c>
      <c r="G270" s="49"/>
      <c r="H270" s="13">
        <f t="shared" si="42"/>
        <v>254</v>
      </c>
      <c r="I270" s="33" t="str">
        <f t="shared" si="46"/>
        <v>-</v>
      </c>
      <c r="J270" s="38">
        <f>IF(H270&gt;Lease!$E$4,0,M269)</f>
        <v>0</v>
      </c>
      <c r="K270" s="38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38">
        <f t="shared" si="38"/>
        <v>0</v>
      </c>
      <c r="M270" s="38">
        <f t="shared" si="39"/>
        <v>0</v>
      </c>
      <c r="N270" s="50"/>
      <c r="O270" s="79">
        <v>237</v>
      </c>
      <c r="P270" s="80">
        <f t="shared" si="43"/>
        <v>134838</v>
      </c>
      <c r="Q270" s="82">
        <f t="shared" si="47"/>
        <v>0</v>
      </c>
      <c r="R270" s="82">
        <f>IF(S269&lt;1,0,-Lease!$K$4/Lease!$L$4)</f>
        <v>0</v>
      </c>
      <c r="S270" s="82">
        <f t="shared" si="48"/>
        <v>0</v>
      </c>
      <c r="AE270" s="5"/>
      <c r="AF270" s="6"/>
    </row>
    <row r="271" spans="1:32" x14ac:dyDescent="0.25">
      <c r="A271" s="46">
        <f t="shared" si="41"/>
        <v>255</v>
      </c>
      <c r="B271" s="54">
        <f t="shared" si="35"/>
        <v>0</v>
      </c>
      <c r="C271" s="47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3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48">
        <f t="shared" si="45"/>
        <v>0</v>
      </c>
      <c r="G271" s="49"/>
      <c r="H271" s="13">
        <f t="shared" si="42"/>
        <v>255</v>
      </c>
      <c r="I271" s="33" t="str">
        <f t="shared" si="46"/>
        <v>-</v>
      </c>
      <c r="J271" s="38">
        <f>IF(H271&gt;Lease!$E$4,0,M270)</f>
        <v>0</v>
      </c>
      <c r="K271" s="38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38">
        <f t="shared" si="38"/>
        <v>0</v>
      </c>
      <c r="M271" s="38">
        <f t="shared" si="39"/>
        <v>0</v>
      </c>
      <c r="N271" s="50"/>
      <c r="O271" s="79">
        <v>237</v>
      </c>
      <c r="P271" s="80">
        <f t="shared" si="43"/>
        <v>135203</v>
      </c>
      <c r="Q271" s="82">
        <f t="shared" si="47"/>
        <v>0</v>
      </c>
      <c r="R271" s="82">
        <f>IF(S270&lt;1,0,-Lease!$K$4/Lease!$L$4)</f>
        <v>0</v>
      </c>
      <c r="S271" s="82">
        <f t="shared" si="48"/>
        <v>0</v>
      </c>
      <c r="AE271" s="5"/>
      <c r="AF271" s="6"/>
    </row>
    <row r="272" spans="1:32" x14ac:dyDescent="0.25">
      <c r="A272" s="46">
        <f t="shared" si="41"/>
        <v>256</v>
      </c>
      <c r="B272" s="54">
        <f t="shared" si="35"/>
        <v>0</v>
      </c>
      <c r="C272" s="47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3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48">
        <f t="shared" si="45"/>
        <v>0</v>
      </c>
      <c r="G272" s="49"/>
      <c r="H272" s="13">
        <f t="shared" si="42"/>
        <v>256</v>
      </c>
      <c r="I272" s="33" t="str">
        <f t="shared" si="46"/>
        <v>-</v>
      </c>
      <c r="J272" s="38">
        <f>IF(H272&gt;Lease!$E$4,0,M271)</f>
        <v>0</v>
      </c>
      <c r="K272" s="38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38">
        <f t="shared" si="38"/>
        <v>0</v>
      </c>
      <c r="M272" s="38">
        <f t="shared" si="39"/>
        <v>0</v>
      </c>
      <c r="N272" s="50"/>
      <c r="O272" s="79">
        <v>237</v>
      </c>
      <c r="P272" s="80">
        <f t="shared" si="43"/>
        <v>135568</v>
      </c>
      <c r="Q272" s="82">
        <f t="shared" si="47"/>
        <v>0</v>
      </c>
      <c r="R272" s="82">
        <f>IF(S271&lt;1,0,-Lease!$K$4/Lease!$L$4)</f>
        <v>0</v>
      </c>
      <c r="S272" s="82">
        <f t="shared" si="48"/>
        <v>0</v>
      </c>
      <c r="AE272" s="5"/>
      <c r="AF272" s="6"/>
    </row>
    <row r="273" spans="1:32" x14ac:dyDescent="0.25">
      <c r="A273" s="46">
        <f t="shared" si="41"/>
        <v>257</v>
      </c>
      <c r="B273" s="54">
        <f t="shared" si="35"/>
        <v>0</v>
      </c>
      <c r="C273" s="47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3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48">
        <f t="shared" si="45"/>
        <v>0</v>
      </c>
      <c r="G273" s="49"/>
      <c r="H273" s="13">
        <f t="shared" si="42"/>
        <v>257</v>
      </c>
      <c r="I273" s="33" t="str">
        <f t="shared" si="46"/>
        <v>-</v>
      </c>
      <c r="J273" s="38">
        <f>IF(H273&gt;Lease!$E$4,0,M272)</f>
        <v>0</v>
      </c>
      <c r="K273" s="38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38">
        <f t="shared" si="38"/>
        <v>0</v>
      </c>
      <c r="M273" s="38">
        <f t="shared" si="39"/>
        <v>0</v>
      </c>
      <c r="N273" s="50"/>
      <c r="O273" s="79">
        <v>237</v>
      </c>
      <c r="P273" s="80">
        <f t="shared" si="43"/>
        <v>135934</v>
      </c>
      <c r="Q273" s="82">
        <f t="shared" si="47"/>
        <v>0</v>
      </c>
      <c r="R273" s="82">
        <f>IF(S272&lt;1,0,-Lease!$K$4/Lease!$L$4)</f>
        <v>0</v>
      </c>
      <c r="S273" s="82">
        <f t="shared" si="48"/>
        <v>0</v>
      </c>
      <c r="AE273" s="5"/>
      <c r="AF273" s="6"/>
    </row>
    <row r="274" spans="1:32" x14ac:dyDescent="0.25">
      <c r="A274" s="46">
        <f t="shared" si="41"/>
        <v>258</v>
      </c>
      <c r="B274" s="54">
        <f t="shared" ref="B274:B337" si="49">IF(D274="-",0,YEAR(D274))</f>
        <v>0</v>
      </c>
      <c r="C274" s="47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3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48">
        <f t="shared" si="45"/>
        <v>0</v>
      </c>
      <c r="G274" s="49"/>
      <c r="H274" s="13">
        <f t="shared" si="42"/>
        <v>258</v>
      </c>
      <c r="I274" s="33" t="str">
        <f t="shared" si="46"/>
        <v>-</v>
      </c>
      <c r="J274" s="38">
        <f>IF(H274&gt;Lease!$E$4,0,M273)</f>
        <v>0</v>
      </c>
      <c r="K274" s="38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38">
        <f t="shared" ref="L274:L337" si="50">C274</f>
        <v>0</v>
      </c>
      <c r="M274" s="38">
        <f t="shared" ref="M274:M337" si="51">J274+K274-L274</f>
        <v>0</v>
      </c>
      <c r="N274" s="50"/>
      <c r="O274" s="79">
        <v>237</v>
      </c>
      <c r="P274" s="80">
        <f t="shared" si="43"/>
        <v>136299</v>
      </c>
      <c r="Q274" s="82">
        <f t="shared" si="47"/>
        <v>0</v>
      </c>
      <c r="R274" s="82">
        <f>IF(S273&lt;1,0,-Lease!$K$4/Lease!$L$4)</f>
        <v>0</v>
      </c>
      <c r="S274" s="82">
        <f t="shared" si="48"/>
        <v>0</v>
      </c>
      <c r="AE274" s="5"/>
      <c r="AF274" s="6"/>
    </row>
    <row r="275" spans="1:32" x14ac:dyDescent="0.25">
      <c r="A275" s="46">
        <f t="shared" ref="A275:A338" si="52">A274+1</f>
        <v>259</v>
      </c>
      <c r="B275" s="54">
        <f t="shared" si="49"/>
        <v>0</v>
      </c>
      <c r="C275" s="47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3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48">
        <f t="shared" si="45"/>
        <v>0</v>
      </c>
      <c r="G275" s="49"/>
      <c r="H275" s="13">
        <f t="shared" ref="H275:H338" si="53">H274+1</f>
        <v>259</v>
      </c>
      <c r="I275" s="33" t="str">
        <f t="shared" si="46"/>
        <v>-</v>
      </c>
      <c r="J275" s="38">
        <f>IF(H275&gt;Lease!$E$4,0,M274)</f>
        <v>0</v>
      </c>
      <c r="K275" s="38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38">
        <f t="shared" si="50"/>
        <v>0</v>
      </c>
      <c r="M275" s="38">
        <f t="shared" si="51"/>
        <v>0</v>
      </c>
      <c r="N275" s="50"/>
      <c r="O275" s="79">
        <v>237</v>
      </c>
      <c r="P275" s="80">
        <f t="shared" ref="P275:P338" si="54">DATE(YEAR(P274)+1,MONTH(P274),DAY(P274))</f>
        <v>136664</v>
      </c>
      <c r="Q275" s="82">
        <f t="shared" si="47"/>
        <v>0</v>
      </c>
      <c r="R275" s="82">
        <f>IF(S274&lt;1,0,-Lease!$K$4/Lease!$L$4)</f>
        <v>0</v>
      </c>
      <c r="S275" s="82">
        <f t="shared" si="48"/>
        <v>0</v>
      </c>
      <c r="AE275" s="5"/>
      <c r="AF275" s="6"/>
    </row>
    <row r="276" spans="1:32" x14ac:dyDescent="0.25">
      <c r="A276" s="46">
        <f t="shared" si="52"/>
        <v>260</v>
      </c>
      <c r="B276" s="54">
        <f t="shared" si="49"/>
        <v>0</v>
      </c>
      <c r="C276" s="47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3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48">
        <f t="shared" si="45"/>
        <v>0</v>
      </c>
      <c r="G276" s="49"/>
      <c r="H276" s="13">
        <f t="shared" si="53"/>
        <v>260</v>
      </c>
      <c r="I276" s="33" t="str">
        <f t="shared" si="46"/>
        <v>-</v>
      </c>
      <c r="J276" s="38">
        <f>IF(H276&gt;Lease!$E$4,0,M275)</f>
        <v>0</v>
      </c>
      <c r="K276" s="38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38">
        <f t="shared" si="50"/>
        <v>0</v>
      </c>
      <c r="M276" s="38">
        <f t="shared" si="51"/>
        <v>0</v>
      </c>
      <c r="N276" s="50"/>
      <c r="O276" s="79">
        <v>237</v>
      </c>
      <c r="P276" s="80">
        <f t="shared" si="54"/>
        <v>137029</v>
      </c>
      <c r="Q276" s="82">
        <f t="shared" si="47"/>
        <v>0</v>
      </c>
      <c r="R276" s="82">
        <f>IF(S275&lt;1,0,-Lease!$K$4/Lease!$L$4)</f>
        <v>0</v>
      </c>
      <c r="S276" s="82">
        <f t="shared" si="48"/>
        <v>0</v>
      </c>
      <c r="AE276" s="5"/>
      <c r="AF276" s="6"/>
    </row>
    <row r="277" spans="1:32" x14ac:dyDescent="0.25">
      <c r="A277" s="46">
        <f t="shared" si="52"/>
        <v>261</v>
      </c>
      <c r="B277" s="54">
        <f t="shared" si="49"/>
        <v>0</v>
      </c>
      <c r="C277" s="47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3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48">
        <f t="shared" si="45"/>
        <v>0</v>
      </c>
      <c r="G277" s="49"/>
      <c r="H277" s="13">
        <f t="shared" si="53"/>
        <v>261</v>
      </c>
      <c r="I277" s="33" t="str">
        <f t="shared" si="46"/>
        <v>-</v>
      </c>
      <c r="J277" s="38">
        <f>IF(H277&gt;Lease!$E$4,0,M276)</f>
        <v>0</v>
      </c>
      <c r="K277" s="38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38">
        <f t="shared" si="50"/>
        <v>0</v>
      </c>
      <c r="M277" s="38">
        <f t="shared" si="51"/>
        <v>0</v>
      </c>
      <c r="N277" s="50"/>
      <c r="O277" s="79">
        <v>237</v>
      </c>
      <c r="P277" s="80">
        <f t="shared" si="54"/>
        <v>137395</v>
      </c>
      <c r="Q277" s="82">
        <f t="shared" si="47"/>
        <v>0</v>
      </c>
      <c r="R277" s="82">
        <f>IF(S276&lt;1,0,-Lease!$K$4/Lease!$L$4)</f>
        <v>0</v>
      </c>
      <c r="S277" s="82">
        <f t="shared" si="48"/>
        <v>0</v>
      </c>
      <c r="AE277" s="5"/>
      <c r="AF277" s="6"/>
    </row>
    <row r="278" spans="1:32" x14ac:dyDescent="0.25">
      <c r="A278" s="46">
        <f t="shared" si="52"/>
        <v>262</v>
      </c>
      <c r="B278" s="54">
        <f t="shared" si="49"/>
        <v>0</v>
      </c>
      <c r="C278" s="47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3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48">
        <f t="shared" si="45"/>
        <v>0</v>
      </c>
      <c r="G278" s="49"/>
      <c r="H278" s="13">
        <f t="shared" si="53"/>
        <v>262</v>
      </c>
      <c r="I278" s="33" t="str">
        <f t="shared" si="46"/>
        <v>-</v>
      </c>
      <c r="J278" s="38">
        <f>IF(H278&gt;Lease!$E$4,0,M277)</f>
        <v>0</v>
      </c>
      <c r="K278" s="38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38">
        <f t="shared" si="50"/>
        <v>0</v>
      </c>
      <c r="M278" s="38">
        <f t="shared" si="51"/>
        <v>0</v>
      </c>
      <c r="N278" s="50"/>
      <c r="O278" s="79">
        <v>237</v>
      </c>
      <c r="P278" s="80">
        <f t="shared" si="54"/>
        <v>137760</v>
      </c>
      <c r="Q278" s="82">
        <f t="shared" si="47"/>
        <v>0</v>
      </c>
      <c r="R278" s="82">
        <f>IF(S277&lt;1,0,-Lease!$K$4/Lease!$L$4)</f>
        <v>0</v>
      </c>
      <c r="S278" s="82">
        <f t="shared" si="48"/>
        <v>0</v>
      </c>
      <c r="AE278" s="5"/>
      <c r="AF278" s="6"/>
    </row>
    <row r="279" spans="1:32" x14ac:dyDescent="0.25">
      <c r="A279" s="46">
        <f t="shared" si="52"/>
        <v>263</v>
      </c>
      <c r="B279" s="54">
        <f t="shared" si="49"/>
        <v>0</v>
      </c>
      <c r="C279" s="47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3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48">
        <f t="shared" si="45"/>
        <v>0</v>
      </c>
      <c r="G279" s="49"/>
      <c r="H279" s="13">
        <f t="shared" si="53"/>
        <v>263</v>
      </c>
      <c r="I279" s="33" t="str">
        <f t="shared" si="46"/>
        <v>-</v>
      </c>
      <c r="J279" s="38">
        <f>IF(H279&gt;Lease!$E$4,0,M278)</f>
        <v>0</v>
      </c>
      <c r="K279" s="38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38">
        <f t="shared" si="50"/>
        <v>0</v>
      </c>
      <c r="M279" s="38">
        <f t="shared" si="51"/>
        <v>0</v>
      </c>
      <c r="N279" s="50"/>
      <c r="O279" s="79">
        <v>237</v>
      </c>
      <c r="P279" s="80">
        <f t="shared" si="54"/>
        <v>138125</v>
      </c>
      <c r="Q279" s="82">
        <f t="shared" si="47"/>
        <v>0</v>
      </c>
      <c r="R279" s="82">
        <f>IF(S278&lt;1,0,-Lease!$K$4/Lease!$L$4)</f>
        <v>0</v>
      </c>
      <c r="S279" s="82">
        <f t="shared" si="48"/>
        <v>0</v>
      </c>
      <c r="AE279" s="5"/>
      <c r="AF279" s="6"/>
    </row>
    <row r="280" spans="1:32" x14ac:dyDescent="0.25">
      <c r="A280" s="46">
        <f t="shared" si="52"/>
        <v>264</v>
      </c>
      <c r="B280" s="54">
        <f t="shared" si="49"/>
        <v>0</v>
      </c>
      <c r="C280" s="47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3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48">
        <f t="shared" si="45"/>
        <v>0</v>
      </c>
      <c r="G280" s="49"/>
      <c r="H280" s="13">
        <f t="shared" si="53"/>
        <v>264</v>
      </c>
      <c r="I280" s="33" t="str">
        <f t="shared" si="46"/>
        <v>-</v>
      </c>
      <c r="J280" s="38">
        <f>IF(H280&gt;Lease!$E$4,0,M279)</f>
        <v>0</v>
      </c>
      <c r="K280" s="38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38">
        <f t="shared" si="50"/>
        <v>0</v>
      </c>
      <c r="M280" s="38">
        <f t="shared" si="51"/>
        <v>0</v>
      </c>
      <c r="N280" s="50"/>
      <c r="O280" s="79">
        <v>237</v>
      </c>
      <c r="P280" s="80">
        <f t="shared" si="54"/>
        <v>138490</v>
      </c>
      <c r="Q280" s="82">
        <f t="shared" si="47"/>
        <v>0</v>
      </c>
      <c r="R280" s="82">
        <f>IF(S279&lt;1,0,-Lease!$K$4/Lease!$L$4)</f>
        <v>0</v>
      </c>
      <c r="S280" s="82">
        <f t="shared" si="48"/>
        <v>0</v>
      </c>
      <c r="AE280" s="5"/>
      <c r="AF280" s="6"/>
    </row>
    <row r="281" spans="1:32" x14ac:dyDescent="0.25">
      <c r="A281" s="46">
        <f t="shared" si="52"/>
        <v>265</v>
      </c>
      <c r="B281" s="54">
        <f t="shared" si="49"/>
        <v>0</v>
      </c>
      <c r="C281" s="47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3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48">
        <f t="shared" si="45"/>
        <v>0</v>
      </c>
      <c r="G281" s="49"/>
      <c r="H281" s="13">
        <f t="shared" si="53"/>
        <v>265</v>
      </c>
      <c r="I281" s="33" t="str">
        <f t="shared" si="46"/>
        <v>-</v>
      </c>
      <c r="J281" s="38">
        <f>IF(H281&gt;Lease!$E$4,0,M280)</f>
        <v>0</v>
      </c>
      <c r="K281" s="38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38">
        <f t="shared" si="50"/>
        <v>0</v>
      </c>
      <c r="M281" s="38">
        <f t="shared" si="51"/>
        <v>0</v>
      </c>
      <c r="N281" s="50"/>
      <c r="O281" s="79">
        <v>237</v>
      </c>
      <c r="P281" s="80">
        <f t="shared" si="54"/>
        <v>138856</v>
      </c>
      <c r="Q281" s="82">
        <f t="shared" si="47"/>
        <v>0</v>
      </c>
      <c r="R281" s="82">
        <f>IF(S280&lt;1,0,-Lease!$K$4/Lease!$L$4)</f>
        <v>0</v>
      </c>
      <c r="S281" s="82">
        <f t="shared" si="48"/>
        <v>0</v>
      </c>
      <c r="AE281" s="5"/>
      <c r="AF281" s="6"/>
    </row>
    <row r="282" spans="1:32" x14ac:dyDescent="0.25">
      <c r="A282" s="46">
        <f t="shared" si="52"/>
        <v>266</v>
      </c>
      <c r="B282" s="54">
        <f t="shared" si="49"/>
        <v>0</v>
      </c>
      <c r="C282" s="47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3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48">
        <f t="shared" si="45"/>
        <v>0</v>
      </c>
      <c r="G282" s="49"/>
      <c r="H282" s="13">
        <f t="shared" si="53"/>
        <v>266</v>
      </c>
      <c r="I282" s="33" t="str">
        <f t="shared" si="46"/>
        <v>-</v>
      </c>
      <c r="J282" s="38">
        <f>IF(H282&gt;Lease!$E$4,0,M281)</f>
        <v>0</v>
      </c>
      <c r="K282" s="38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38">
        <f t="shared" si="50"/>
        <v>0</v>
      </c>
      <c r="M282" s="38">
        <f t="shared" si="51"/>
        <v>0</v>
      </c>
      <c r="N282" s="50"/>
      <c r="O282" s="79">
        <v>237</v>
      </c>
      <c r="P282" s="80">
        <f t="shared" si="54"/>
        <v>139221</v>
      </c>
      <c r="Q282" s="82">
        <f t="shared" si="47"/>
        <v>0</v>
      </c>
      <c r="R282" s="82">
        <f>IF(S281&lt;1,0,-Lease!$K$4/Lease!$L$4)</f>
        <v>0</v>
      </c>
      <c r="S282" s="82">
        <f t="shared" si="48"/>
        <v>0</v>
      </c>
      <c r="AE282" s="5"/>
      <c r="AF282" s="6"/>
    </row>
    <row r="283" spans="1:32" x14ac:dyDescent="0.25">
      <c r="A283" s="46">
        <f t="shared" si="52"/>
        <v>267</v>
      </c>
      <c r="B283" s="54">
        <f t="shared" si="49"/>
        <v>0</v>
      </c>
      <c r="C283" s="47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3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48">
        <f t="shared" si="45"/>
        <v>0</v>
      </c>
      <c r="G283" s="49"/>
      <c r="H283" s="13">
        <f t="shared" si="53"/>
        <v>267</v>
      </c>
      <c r="I283" s="33" t="str">
        <f t="shared" si="46"/>
        <v>-</v>
      </c>
      <c r="J283" s="38">
        <f>IF(H283&gt;Lease!$E$4,0,M282)</f>
        <v>0</v>
      </c>
      <c r="K283" s="38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38">
        <f t="shared" si="50"/>
        <v>0</v>
      </c>
      <c r="M283" s="38">
        <f t="shared" si="51"/>
        <v>0</v>
      </c>
      <c r="N283" s="50"/>
      <c r="O283" s="79">
        <v>237</v>
      </c>
      <c r="P283" s="80">
        <f t="shared" si="54"/>
        <v>139586</v>
      </c>
      <c r="Q283" s="82">
        <f t="shared" si="47"/>
        <v>0</v>
      </c>
      <c r="R283" s="82">
        <f>IF(S282&lt;1,0,-Lease!$K$4/Lease!$L$4)</f>
        <v>0</v>
      </c>
      <c r="S283" s="82">
        <f t="shared" si="48"/>
        <v>0</v>
      </c>
      <c r="AE283" s="5"/>
      <c r="AF283" s="6"/>
    </row>
    <row r="284" spans="1:32" x14ac:dyDescent="0.25">
      <c r="A284" s="46">
        <f t="shared" si="52"/>
        <v>268</v>
      </c>
      <c r="B284" s="54">
        <f t="shared" si="49"/>
        <v>0</v>
      </c>
      <c r="C284" s="47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3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48">
        <f t="shared" si="45"/>
        <v>0</v>
      </c>
      <c r="G284" s="49"/>
      <c r="H284" s="13">
        <f t="shared" si="53"/>
        <v>268</v>
      </c>
      <c r="I284" s="33" t="str">
        <f t="shared" si="46"/>
        <v>-</v>
      </c>
      <c r="J284" s="38">
        <f>IF(H284&gt;Lease!$E$4,0,M283)</f>
        <v>0</v>
      </c>
      <c r="K284" s="38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38">
        <f t="shared" si="50"/>
        <v>0</v>
      </c>
      <c r="M284" s="38">
        <f t="shared" si="51"/>
        <v>0</v>
      </c>
      <c r="N284" s="50"/>
      <c r="O284" s="79">
        <v>237</v>
      </c>
      <c r="P284" s="80">
        <f t="shared" si="54"/>
        <v>139951</v>
      </c>
      <c r="Q284" s="82">
        <f t="shared" si="47"/>
        <v>0</v>
      </c>
      <c r="R284" s="82">
        <f>IF(S283&lt;1,0,-Lease!$K$4/Lease!$L$4)</f>
        <v>0</v>
      </c>
      <c r="S284" s="82">
        <f t="shared" si="48"/>
        <v>0</v>
      </c>
      <c r="AE284" s="5"/>
      <c r="AF284" s="6"/>
    </row>
    <row r="285" spans="1:32" x14ac:dyDescent="0.25">
      <c r="A285" s="46">
        <f t="shared" si="52"/>
        <v>269</v>
      </c>
      <c r="B285" s="54">
        <f t="shared" si="49"/>
        <v>0</v>
      </c>
      <c r="C285" s="47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3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48">
        <f t="shared" si="45"/>
        <v>0</v>
      </c>
      <c r="G285" s="49"/>
      <c r="H285" s="13">
        <f t="shared" si="53"/>
        <v>269</v>
      </c>
      <c r="I285" s="33" t="str">
        <f t="shared" si="46"/>
        <v>-</v>
      </c>
      <c r="J285" s="38">
        <f>IF(H285&gt;Lease!$E$4,0,M284)</f>
        <v>0</v>
      </c>
      <c r="K285" s="38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38">
        <f t="shared" si="50"/>
        <v>0</v>
      </c>
      <c r="M285" s="38">
        <f t="shared" si="51"/>
        <v>0</v>
      </c>
      <c r="N285" s="50"/>
      <c r="O285" s="79">
        <v>237</v>
      </c>
      <c r="P285" s="80">
        <f t="shared" si="54"/>
        <v>140317</v>
      </c>
      <c r="Q285" s="82">
        <f t="shared" si="47"/>
        <v>0</v>
      </c>
      <c r="R285" s="82">
        <f>IF(S284&lt;1,0,-Lease!$K$4/Lease!$L$4)</f>
        <v>0</v>
      </c>
      <c r="S285" s="82">
        <f t="shared" si="48"/>
        <v>0</v>
      </c>
      <c r="AE285" s="5"/>
      <c r="AF285" s="6"/>
    </row>
    <row r="286" spans="1:32" x14ac:dyDescent="0.25">
      <c r="A286" s="46">
        <f t="shared" si="52"/>
        <v>270</v>
      </c>
      <c r="B286" s="54">
        <f t="shared" si="49"/>
        <v>0</v>
      </c>
      <c r="C286" s="47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3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48">
        <f t="shared" si="45"/>
        <v>0</v>
      </c>
      <c r="G286" s="49"/>
      <c r="H286" s="13">
        <f t="shared" si="53"/>
        <v>270</v>
      </c>
      <c r="I286" s="33" t="str">
        <f t="shared" si="46"/>
        <v>-</v>
      </c>
      <c r="J286" s="38">
        <f>IF(H286&gt;Lease!$E$4,0,M285)</f>
        <v>0</v>
      </c>
      <c r="K286" s="38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38">
        <f t="shared" si="50"/>
        <v>0</v>
      </c>
      <c r="M286" s="38">
        <f t="shared" si="51"/>
        <v>0</v>
      </c>
      <c r="N286" s="50"/>
      <c r="O286" s="79">
        <v>237</v>
      </c>
      <c r="P286" s="80">
        <f t="shared" si="54"/>
        <v>140682</v>
      </c>
      <c r="Q286" s="82">
        <f t="shared" si="47"/>
        <v>0</v>
      </c>
      <c r="R286" s="82">
        <f>IF(S285&lt;1,0,-Lease!$K$4/Lease!$L$4)</f>
        <v>0</v>
      </c>
      <c r="S286" s="82">
        <f t="shared" si="48"/>
        <v>0</v>
      </c>
      <c r="AE286" s="5"/>
      <c r="AF286" s="6"/>
    </row>
    <row r="287" spans="1:32" x14ac:dyDescent="0.25">
      <c r="A287" s="46">
        <f t="shared" si="52"/>
        <v>271</v>
      </c>
      <c r="B287" s="54">
        <f t="shared" si="49"/>
        <v>0</v>
      </c>
      <c r="C287" s="47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3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48">
        <f t="shared" si="45"/>
        <v>0</v>
      </c>
      <c r="G287" s="49"/>
      <c r="H287" s="13">
        <f t="shared" si="53"/>
        <v>271</v>
      </c>
      <c r="I287" s="33" t="str">
        <f t="shared" si="46"/>
        <v>-</v>
      </c>
      <c r="J287" s="38">
        <f>IF(H287&gt;Lease!$E$4,0,M286)</f>
        <v>0</v>
      </c>
      <c r="K287" s="38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38">
        <f t="shared" si="50"/>
        <v>0</v>
      </c>
      <c r="M287" s="38">
        <f t="shared" si="51"/>
        <v>0</v>
      </c>
      <c r="N287" s="50"/>
      <c r="O287" s="79">
        <v>237</v>
      </c>
      <c r="P287" s="80">
        <f t="shared" si="54"/>
        <v>141047</v>
      </c>
      <c r="Q287" s="82">
        <f t="shared" si="47"/>
        <v>0</v>
      </c>
      <c r="R287" s="82">
        <f>IF(S286&lt;1,0,-Lease!$K$4/Lease!$L$4)</f>
        <v>0</v>
      </c>
      <c r="S287" s="82">
        <f t="shared" si="48"/>
        <v>0</v>
      </c>
      <c r="AE287" s="5"/>
      <c r="AF287" s="6"/>
    </row>
    <row r="288" spans="1:32" x14ac:dyDescent="0.25">
      <c r="A288" s="46">
        <f t="shared" si="52"/>
        <v>272</v>
      </c>
      <c r="B288" s="54">
        <f t="shared" si="49"/>
        <v>0</v>
      </c>
      <c r="C288" s="47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3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48">
        <f t="shared" si="45"/>
        <v>0</v>
      </c>
      <c r="G288" s="49"/>
      <c r="H288" s="13">
        <f t="shared" si="53"/>
        <v>272</v>
      </c>
      <c r="I288" s="33" t="str">
        <f t="shared" si="46"/>
        <v>-</v>
      </c>
      <c r="J288" s="38">
        <f>IF(H288&gt;Lease!$E$4,0,M287)</f>
        <v>0</v>
      </c>
      <c r="K288" s="38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38">
        <f t="shared" si="50"/>
        <v>0</v>
      </c>
      <c r="M288" s="38">
        <f t="shared" si="51"/>
        <v>0</v>
      </c>
      <c r="N288" s="50"/>
      <c r="O288" s="79">
        <v>237</v>
      </c>
      <c r="P288" s="80">
        <f t="shared" si="54"/>
        <v>141412</v>
      </c>
      <c r="Q288" s="82">
        <f t="shared" si="47"/>
        <v>0</v>
      </c>
      <c r="R288" s="82">
        <f>IF(S287&lt;1,0,-Lease!$K$4/Lease!$L$4)</f>
        <v>0</v>
      </c>
      <c r="S288" s="82">
        <f t="shared" si="48"/>
        <v>0</v>
      </c>
      <c r="AE288" s="5"/>
      <c r="AF288" s="6"/>
    </row>
    <row r="289" spans="1:32" x14ac:dyDescent="0.25">
      <c r="A289" s="46">
        <f t="shared" si="52"/>
        <v>273</v>
      </c>
      <c r="B289" s="54">
        <f t="shared" si="49"/>
        <v>0</v>
      </c>
      <c r="C289" s="47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3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48">
        <f t="shared" si="45"/>
        <v>0</v>
      </c>
      <c r="G289" s="49"/>
      <c r="H289" s="13">
        <f t="shared" si="53"/>
        <v>273</v>
      </c>
      <c r="I289" s="33" t="str">
        <f t="shared" si="46"/>
        <v>-</v>
      </c>
      <c r="J289" s="38">
        <f>IF(H289&gt;Lease!$E$4,0,M288)</f>
        <v>0</v>
      </c>
      <c r="K289" s="38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38">
        <f t="shared" si="50"/>
        <v>0</v>
      </c>
      <c r="M289" s="38">
        <f t="shared" si="51"/>
        <v>0</v>
      </c>
      <c r="N289" s="50"/>
      <c r="O289" s="79">
        <v>237</v>
      </c>
      <c r="P289" s="80">
        <f t="shared" si="54"/>
        <v>141778</v>
      </c>
      <c r="Q289" s="82">
        <f t="shared" si="47"/>
        <v>0</v>
      </c>
      <c r="R289" s="82">
        <f>IF(S288&lt;1,0,-Lease!$K$4/Lease!$L$4)</f>
        <v>0</v>
      </c>
      <c r="S289" s="82">
        <f t="shared" si="48"/>
        <v>0</v>
      </c>
      <c r="AE289" s="5"/>
      <c r="AF289" s="6"/>
    </row>
    <row r="290" spans="1:32" x14ac:dyDescent="0.25">
      <c r="A290" s="46">
        <f t="shared" si="52"/>
        <v>274</v>
      </c>
      <c r="B290" s="54">
        <f t="shared" si="49"/>
        <v>0</v>
      </c>
      <c r="C290" s="47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3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48">
        <f t="shared" si="45"/>
        <v>0</v>
      </c>
      <c r="G290" s="49"/>
      <c r="H290" s="13">
        <f t="shared" si="53"/>
        <v>274</v>
      </c>
      <c r="I290" s="33" t="str">
        <f t="shared" si="46"/>
        <v>-</v>
      </c>
      <c r="J290" s="38">
        <f>IF(H290&gt;Lease!$E$4,0,M289)</f>
        <v>0</v>
      </c>
      <c r="K290" s="38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38">
        <f t="shared" si="50"/>
        <v>0</v>
      </c>
      <c r="M290" s="38">
        <f t="shared" si="51"/>
        <v>0</v>
      </c>
      <c r="N290" s="50"/>
      <c r="O290" s="79">
        <v>237</v>
      </c>
      <c r="P290" s="80">
        <f t="shared" si="54"/>
        <v>142143</v>
      </c>
      <c r="Q290" s="82">
        <f t="shared" si="47"/>
        <v>0</v>
      </c>
      <c r="R290" s="82">
        <f>IF(S289&lt;1,0,-Lease!$K$4/Lease!$L$4)</f>
        <v>0</v>
      </c>
      <c r="S290" s="82">
        <f t="shared" si="48"/>
        <v>0</v>
      </c>
      <c r="AE290" s="5"/>
      <c r="AF290" s="6"/>
    </row>
    <row r="291" spans="1:32" x14ac:dyDescent="0.25">
      <c r="A291" s="46">
        <f t="shared" si="52"/>
        <v>275</v>
      </c>
      <c r="B291" s="54">
        <f t="shared" si="49"/>
        <v>0</v>
      </c>
      <c r="C291" s="47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3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48">
        <f t="shared" si="45"/>
        <v>0</v>
      </c>
      <c r="G291" s="49"/>
      <c r="H291" s="13">
        <f t="shared" si="53"/>
        <v>275</v>
      </c>
      <c r="I291" s="33" t="str">
        <f t="shared" si="46"/>
        <v>-</v>
      </c>
      <c r="J291" s="38">
        <f>IF(H291&gt;Lease!$E$4,0,M290)</f>
        <v>0</v>
      </c>
      <c r="K291" s="38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38">
        <f t="shared" si="50"/>
        <v>0</v>
      </c>
      <c r="M291" s="38">
        <f t="shared" si="51"/>
        <v>0</v>
      </c>
      <c r="N291" s="50"/>
      <c r="O291" s="79">
        <v>237</v>
      </c>
      <c r="P291" s="80">
        <f t="shared" si="54"/>
        <v>142508</v>
      </c>
      <c r="Q291" s="82">
        <f t="shared" si="47"/>
        <v>0</v>
      </c>
      <c r="R291" s="82">
        <f>IF(S290&lt;1,0,-Lease!$K$4/Lease!$L$4)</f>
        <v>0</v>
      </c>
      <c r="S291" s="82">
        <f t="shared" si="48"/>
        <v>0</v>
      </c>
      <c r="AE291" s="5"/>
      <c r="AF291" s="6"/>
    </row>
    <row r="292" spans="1:32" x14ac:dyDescent="0.25">
      <c r="A292" s="46">
        <f t="shared" si="52"/>
        <v>276</v>
      </c>
      <c r="B292" s="54">
        <f t="shared" si="49"/>
        <v>0</v>
      </c>
      <c r="C292" s="47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3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48">
        <f t="shared" si="45"/>
        <v>0</v>
      </c>
      <c r="G292" s="49"/>
      <c r="H292" s="13">
        <f t="shared" si="53"/>
        <v>276</v>
      </c>
      <c r="I292" s="33" t="str">
        <f t="shared" si="46"/>
        <v>-</v>
      </c>
      <c r="J292" s="38">
        <f>IF(H292&gt;Lease!$E$4,0,M291)</f>
        <v>0</v>
      </c>
      <c r="K292" s="38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38">
        <f t="shared" si="50"/>
        <v>0</v>
      </c>
      <c r="M292" s="38">
        <f t="shared" si="51"/>
        <v>0</v>
      </c>
      <c r="N292" s="50"/>
      <c r="O292" s="79">
        <v>237</v>
      </c>
      <c r="P292" s="80">
        <f t="shared" si="54"/>
        <v>142873</v>
      </c>
      <c r="Q292" s="82">
        <f t="shared" si="47"/>
        <v>0</v>
      </c>
      <c r="R292" s="82">
        <f>IF(S291&lt;1,0,-Lease!$K$4/Lease!$L$4)</f>
        <v>0</v>
      </c>
      <c r="S292" s="82">
        <f t="shared" si="48"/>
        <v>0</v>
      </c>
      <c r="AE292" s="5"/>
      <c r="AF292" s="6"/>
    </row>
    <row r="293" spans="1:32" x14ac:dyDescent="0.25">
      <c r="A293" s="46">
        <f t="shared" si="52"/>
        <v>277</v>
      </c>
      <c r="B293" s="54">
        <f t="shared" si="49"/>
        <v>0</v>
      </c>
      <c r="C293" s="47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3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48">
        <f t="shared" si="45"/>
        <v>0</v>
      </c>
      <c r="G293" s="49"/>
      <c r="H293" s="13">
        <f t="shared" si="53"/>
        <v>277</v>
      </c>
      <c r="I293" s="33" t="str">
        <f t="shared" si="46"/>
        <v>-</v>
      </c>
      <c r="J293" s="38">
        <f>IF(H293&gt;Lease!$E$4,0,M292)</f>
        <v>0</v>
      </c>
      <c r="K293" s="38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38">
        <f t="shared" si="50"/>
        <v>0</v>
      </c>
      <c r="M293" s="38">
        <f t="shared" si="51"/>
        <v>0</v>
      </c>
      <c r="N293" s="50"/>
      <c r="O293" s="79">
        <v>237</v>
      </c>
      <c r="P293" s="80">
        <f t="shared" si="54"/>
        <v>143239</v>
      </c>
      <c r="Q293" s="82">
        <f t="shared" si="47"/>
        <v>0</v>
      </c>
      <c r="R293" s="82">
        <f>IF(S292&lt;1,0,-Lease!$K$4/Lease!$L$4)</f>
        <v>0</v>
      </c>
      <c r="S293" s="82">
        <f t="shared" si="48"/>
        <v>0</v>
      </c>
      <c r="AE293" s="5"/>
      <c r="AF293" s="6"/>
    </row>
    <row r="294" spans="1:32" x14ac:dyDescent="0.25">
      <c r="A294" s="46">
        <f t="shared" si="52"/>
        <v>278</v>
      </c>
      <c r="B294" s="54">
        <f t="shared" si="49"/>
        <v>0</v>
      </c>
      <c r="C294" s="47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3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48">
        <f t="shared" si="45"/>
        <v>0</v>
      </c>
      <c r="G294" s="49"/>
      <c r="H294" s="13">
        <f t="shared" si="53"/>
        <v>278</v>
      </c>
      <c r="I294" s="33" t="str">
        <f t="shared" si="46"/>
        <v>-</v>
      </c>
      <c r="J294" s="38">
        <f>IF(H294&gt;Lease!$E$4,0,M293)</f>
        <v>0</v>
      </c>
      <c r="K294" s="38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38">
        <f t="shared" si="50"/>
        <v>0</v>
      </c>
      <c r="M294" s="38">
        <f t="shared" si="51"/>
        <v>0</v>
      </c>
      <c r="N294" s="50"/>
      <c r="O294" s="79">
        <v>237</v>
      </c>
      <c r="P294" s="80">
        <f t="shared" si="54"/>
        <v>143604</v>
      </c>
      <c r="Q294" s="82">
        <f t="shared" si="47"/>
        <v>0</v>
      </c>
      <c r="R294" s="82">
        <f>IF(S293&lt;1,0,-Lease!$K$4/Lease!$L$4)</f>
        <v>0</v>
      </c>
      <c r="S294" s="82">
        <f t="shared" si="48"/>
        <v>0</v>
      </c>
      <c r="AE294" s="5"/>
      <c r="AF294" s="6"/>
    </row>
    <row r="295" spans="1:32" x14ac:dyDescent="0.25">
      <c r="A295" s="46">
        <f t="shared" si="52"/>
        <v>279</v>
      </c>
      <c r="B295" s="54">
        <f t="shared" si="49"/>
        <v>0</v>
      </c>
      <c r="C295" s="47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3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48">
        <f t="shared" si="45"/>
        <v>0</v>
      </c>
      <c r="G295" s="49"/>
      <c r="H295" s="13">
        <f t="shared" si="53"/>
        <v>279</v>
      </c>
      <c r="I295" s="33" t="str">
        <f t="shared" si="46"/>
        <v>-</v>
      </c>
      <c r="J295" s="38">
        <f>IF(H295&gt;Lease!$E$4,0,M294)</f>
        <v>0</v>
      </c>
      <c r="K295" s="38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38">
        <f t="shared" si="50"/>
        <v>0</v>
      </c>
      <c r="M295" s="38">
        <f t="shared" si="51"/>
        <v>0</v>
      </c>
      <c r="N295" s="50"/>
      <c r="O295" s="79">
        <v>237</v>
      </c>
      <c r="P295" s="80">
        <f t="shared" si="54"/>
        <v>143969</v>
      </c>
      <c r="Q295" s="82">
        <f t="shared" si="47"/>
        <v>0</v>
      </c>
      <c r="R295" s="82">
        <f>IF(S294&lt;1,0,-Lease!$K$4/Lease!$L$4)</f>
        <v>0</v>
      </c>
      <c r="S295" s="82">
        <f t="shared" si="48"/>
        <v>0</v>
      </c>
      <c r="AE295" s="5"/>
      <c r="AF295" s="6"/>
    </row>
    <row r="296" spans="1:32" x14ac:dyDescent="0.25">
      <c r="A296" s="46">
        <f t="shared" si="52"/>
        <v>280</v>
      </c>
      <c r="B296" s="54">
        <f t="shared" si="49"/>
        <v>0</v>
      </c>
      <c r="C296" s="47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3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48">
        <f t="shared" si="45"/>
        <v>0</v>
      </c>
      <c r="G296" s="49"/>
      <c r="H296" s="13">
        <f t="shared" si="53"/>
        <v>280</v>
      </c>
      <c r="I296" s="33" t="str">
        <f t="shared" si="46"/>
        <v>-</v>
      </c>
      <c r="J296" s="38">
        <f>IF(H296&gt;Lease!$E$4,0,M295)</f>
        <v>0</v>
      </c>
      <c r="K296" s="38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38">
        <f t="shared" si="50"/>
        <v>0</v>
      </c>
      <c r="M296" s="38">
        <f t="shared" si="51"/>
        <v>0</v>
      </c>
      <c r="N296" s="50"/>
      <c r="O296" s="79">
        <v>237</v>
      </c>
      <c r="P296" s="80">
        <f t="shared" si="54"/>
        <v>144334</v>
      </c>
      <c r="Q296" s="82">
        <f t="shared" si="47"/>
        <v>0</v>
      </c>
      <c r="R296" s="82">
        <f>IF(S295&lt;1,0,-Lease!$K$4/Lease!$L$4)</f>
        <v>0</v>
      </c>
      <c r="S296" s="82">
        <f t="shared" si="48"/>
        <v>0</v>
      </c>
      <c r="AE296" s="5"/>
      <c r="AF296" s="6"/>
    </row>
    <row r="297" spans="1:32" x14ac:dyDescent="0.25">
      <c r="A297" s="46">
        <f t="shared" si="52"/>
        <v>281</v>
      </c>
      <c r="B297" s="54">
        <f t="shared" si="49"/>
        <v>0</v>
      </c>
      <c r="C297" s="47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3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48">
        <f t="shared" si="45"/>
        <v>0</v>
      </c>
      <c r="G297" s="49"/>
      <c r="H297" s="13">
        <f t="shared" si="53"/>
        <v>281</v>
      </c>
      <c r="I297" s="33" t="str">
        <f t="shared" si="46"/>
        <v>-</v>
      </c>
      <c r="J297" s="38">
        <f>IF(H297&gt;Lease!$E$4,0,M296)</f>
        <v>0</v>
      </c>
      <c r="K297" s="38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38">
        <f t="shared" si="50"/>
        <v>0</v>
      </c>
      <c r="M297" s="38">
        <f t="shared" si="51"/>
        <v>0</v>
      </c>
      <c r="N297" s="50"/>
      <c r="O297" s="79">
        <v>237</v>
      </c>
      <c r="P297" s="80">
        <f t="shared" si="54"/>
        <v>144700</v>
      </c>
      <c r="Q297" s="82">
        <f t="shared" si="47"/>
        <v>0</v>
      </c>
      <c r="R297" s="82">
        <f>IF(S296&lt;1,0,-Lease!$K$4/Lease!$L$4)</f>
        <v>0</v>
      </c>
      <c r="S297" s="82">
        <f t="shared" si="48"/>
        <v>0</v>
      </c>
      <c r="AE297" s="5"/>
      <c r="AF297" s="6"/>
    </row>
    <row r="298" spans="1:32" x14ac:dyDescent="0.25">
      <c r="A298" s="46">
        <f t="shared" si="52"/>
        <v>282</v>
      </c>
      <c r="B298" s="54">
        <f t="shared" si="49"/>
        <v>0</v>
      </c>
      <c r="C298" s="47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3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48">
        <f t="shared" si="45"/>
        <v>0</v>
      </c>
      <c r="G298" s="49"/>
      <c r="H298" s="13">
        <f t="shared" si="53"/>
        <v>282</v>
      </c>
      <c r="I298" s="33" t="str">
        <f t="shared" si="46"/>
        <v>-</v>
      </c>
      <c r="J298" s="38">
        <f>IF(H298&gt;Lease!$E$4,0,M297)</f>
        <v>0</v>
      </c>
      <c r="K298" s="38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38">
        <f t="shared" si="50"/>
        <v>0</v>
      </c>
      <c r="M298" s="38">
        <f t="shared" si="51"/>
        <v>0</v>
      </c>
      <c r="N298" s="50"/>
      <c r="O298" s="79">
        <v>237</v>
      </c>
      <c r="P298" s="80">
        <f t="shared" si="54"/>
        <v>145065</v>
      </c>
      <c r="Q298" s="82">
        <f t="shared" si="47"/>
        <v>0</v>
      </c>
      <c r="R298" s="82">
        <f>IF(S297&lt;1,0,-Lease!$K$4/Lease!$L$4)</f>
        <v>0</v>
      </c>
      <c r="S298" s="82">
        <f t="shared" si="48"/>
        <v>0</v>
      </c>
      <c r="AE298" s="5"/>
      <c r="AF298" s="6"/>
    </row>
    <row r="299" spans="1:32" x14ac:dyDescent="0.25">
      <c r="A299" s="46">
        <f t="shared" si="52"/>
        <v>283</v>
      </c>
      <c r="B299" s="54">
        <f t="shared" si="49"/>
        <v>0</v>
      </c>
      <c r="C299" s="47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3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48">
        <f t="shared" si="45"/>
        <v>0</v>
      </c>
      <c r="G299" s="49"/>
      <c r="H299" s="13">
        <f t="shared" si="53"/>
        <v>283</v>
      </c>
      <c r="I299" s="33" t="str">
        <f t="shared" si="46"/>
        <v>-</v>
      </c>
      <c r="J299" s="38">
        <f>IF(H299&gt;Lease!$E$4,0,M298)</f>
        <v>0</v>
      </c>
      <c r="K299" s="38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38">
        <f t="shared" si="50"/>
        <v>0</v>
      </c>
      <c r="M299" s="38">
        <f t="shared" si="51"/>
        <v>0</v>
      </c>
      <c r="N299" s="50"/>
      <c r="O299" s="79">
        <v>237</v>
      </c>
      <c r="P299" s="80">
        <f t="shared" si="54"/>
        <v>145430</v>
      </c>
      <c r="Q299" s="82">
        <f t="shared" si="47"/>
        <v>0</v>
      </c>
      <c r="R299" s="82">
        <f>IF(S298&lt;1,0,-Lease!$K$4/Lease!$L$4)</f>
        <v>0</v>
      </c>
      <c r="S299" s="82">
        <f t="shared" si="48"/>
        <v>0</v>
      </c>
      <c r="AE299" s="5"/>
      <c r="AF299" s="6"/>
    </row>
    <row r="300" spans="1:32" x14ac:dyDescent="0.25">
      <c r="A300" s="46">
        <f t="shared" si="52"/>
        <v>284</v>
      </c>
      <c r="B300" s="54">
        <f t="shared" si="49"/>
        <v>0</v>
      </c>
      <c r="C300" s="47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3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48">
        <f t="shared" si="45"/>
        <v>0</v>
      </c>
      <c r="G300" s="49"/>
      <c r="H300" s="13">
        <f t="shared" si="53"/>
        <v>284</v>
      </c>
      <c r="I300" s="33" t="str">
        <f t="shared" si="46"/>
        <v>-</v>
      </c>
      <c r="J300" s="38">
        <f>IF(H300&gt;Lease!$E$4,0,M299)</f>
        <v>0</v>
      </c>
      <c r="K300" s="38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38">
        <f t="shared" si="50"/>
        <v>0</v>
      </c>
      <c r="M300" s="38">
        <f t="shared" si="51"/>
        <v>0</v>
      </c>
      <c r="N300" s="50"/>
      <c r="O300" s="79">
        <v>237</v>
      </c>
      <c r="P300" s="80">
        <f t="shared" si="54"/>
        <v>145795</v>
      </c>
      <c r="Q300" s="82">
        <f t="shared" si="47"/>
        <v>0</v>
      </c>
      <c r="R300" s="82">
        <f>IF(S299&lt;1,0,-Lease!$K$4/Lease!$L$4)</f>
        <v>0</v>
      </c>
      <c r="S300" s="82">
        <f t="shared" si="48"/>
        <v>0</v>
      </c>
      <c r="AE300" s="5"/>
      <c r="AF300" s="6"/>
    </row>
    <row r="301" spans="1:32" x14ac:dyDescent="0.25">
      <c r="A301" s="46">
        <f t="shared" si="52"/>
        <v>285</v>
      </c>
      <c r="B301" s="54">
        <f t="shared" si="49"/>
        <v>0</v>
      </c>
      <c r="C301" s="47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3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48">
        <f t="shared" si="45"/>
        <v>0</v>
      </c>
      <c r="G301" s="49"/>
      <c r="H301" s="13">
        <f t="shared" si="53"/>
        <v>285</v>
      </c>
      <c r="I301" s="33" t="str">
        <f t="shared" si="46"/>
        <v>-</v>
      </c>
      <c r="J301" s="38">
        <f>IF(H301&gt;Lease!$E$4,0,M300)</f>
        <v>0</v>
      </c>
      <c r="K301" s="38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38">
        <f t="shared" si="50"/>
        <v>0</v>
      </c>
      <c r="M301" s="38">
        <f t="shared" si="51"/>
        <v>0</v>
      </c>
      <c r="N301" s="50"/>
      <c r="O301" s="79">
        <v>237</v>
      </c>
      <c r="P301" s="80">
        <f t="shared" si="54"/>
        <v>146160</v>
      </c>
      <c r="Q301" s="82">
        <f t="shared" si="47"/>
        <v>0</v>
      </c>
      <c r="R301" s="82">
        <f>IF(S300&lt;1,0,-Lease!$K$4/Lease!$L$4)</f>
        <v>0</v>
      </c>
      <c r="S301" s="82">
        <f t="shared" si="48"/>
        <v>0</v>
      </c>
      <c r="AE301" s="5"/>
      <c r="AF301" s="6"/>
    </row>
    <row r="302" spans="1:32" x14ac:dyDescent="0.25">
      <c r="A302" s="46">
        <f t="shared" si="52"/>
        <v>286</v>
      </c>
      <c r="B302" s="54">
        <f t="shared" si="49"/>
        <v>0</v>
      </c>
      <c r="C302" s="47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3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48">
        <f t="shared" si="45"/>
        <v>0</v>
      </c>
      <c r="G302" s="49"/>
      <c r="H302" s="13">
        <f t="shared" si="53"/>
        <v>286</v>
      </c>
      <c r="I302" s="33" t="str">
        <f t="shared" si="46"/>
        <v>-</v>
      </c>
      <c r="J302" s="38">
        <f>IF(H302&gt;Lease!$E$4,0,M301)</f>
        <v>0</v>
      </c>
      <c r="K302" s="38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38">
        <f t="shared" si="50"/>
        <v>0</v>
      </c>
      <c r="M302" s="38">
        <f t="shared" si="51"/>
        <v>0</v>
      </c>
      <c r="N302" s="50"/>
      <c r="O302" s="79">
        <v>237</v>
      </c>
      <c r="P302" s="80">
        <f t="shared" si="54"/>
        <v>146525</v>
      </c>
      <c r="Q302" s="82">
        <f t="shared" si="47"/>
        <v>0</v>
      </c>
      <c r="R302" s="82">
        <f>IF(S301&lt;1,0,-Lease!$K$4/Lease!$L$4)</f>
        <v>0</v>
      </c>
      <c r="S302" s="82">
        <f t="shared" si="48"/>
        <v>0</v>
      </c>
      <c r="AE302" s="5"/>
      <c r="AF302" s="6"/>
    </row>
    <row r="303" spans="1:32" x14ac:dyDescent="0.25">
      <c r="A303" s="46">
        <f t="shared" si="52"/>
        <v>287</v>
      </c>
      <c r="B303" s="54">
        <f t="shared" si="49"/>
        <v>0</v>
      </c>
      <c r="C303" s="47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3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48">
        <f t="shared" si="45"/>
        <v>0</v>
      </c>
      <c r="G303" s="49"/>
      <c r="H303" s="13">
        <f t="shared" si="53"/>
        <v>287</v>
      </c>
      <c r="I303" s="33" t="str">
        <f t="shared" si="46"/>
        <v>-</v>
      </c>
      <c r="J303" s="38">
        <f>IF(H303&gt;Lease!$E$4,0,M302)</f>
        <v>0</v>
      </c>
      <c r="K303" s="38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38">
        <f t="shared" si="50"/>
        <v>0</v>
      </c>
      <c r="M303" s="38">
        <f t="shared" si="51"/>
        <v>0</v>
      </c>
      <c r="N303" s="50"/>
      <c r="O303" s="79">
        <v>237</v>
      </c>
      <c r="P303" s="80">
        <f t="shared" si="54"/>
        <v>146890</v>
      </c>
      <c r="Q303" s="82">
        <f t="shared" si="47"/>
        <v>0</v>
      </c>
      <c r="R303" s="82">
        <f>IF(S302&lt;1,0,-Lease!$K$4/Lease!$L$4)</f>
        <v>0</v>
      </c>
      <c r="S303" s="82">
        <f t="shared" si="48"/>
        <v>0</v>
      </c>
      <c r="AE303" s="5"/>
      <c r="AF303" s="6"/>
    </row>
    <row r="304" spans="1:32" x14ac:dyDescent="0.25">
      <c r="A304" s="46">
        <f t="shared" si="52"/>
        <v>288</v>
      </c>
      <c r="B304" s="54">
        <f t="shared" si="49"/>
        <v>0</v>
      </c>
      <c r="C304" s="47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3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48">
        <f t="shared" si="45"/>
        <v>0</v>
      </c>
      <c r="G304" s="49"/>
      <c r="H304" s="13">
        <f t="shared" si="53"/>
        <v>288</v>
      </c>
      <c r="I304" s="33" t="str">
        <f t="shared" si="46"/>
        <v>-</v>
      </c>
      <c r="J304" s="38">
        <f>IF(H304&gt;Lease!$E$4,0,M303)</f>
        <v>0</v>
      </c>
      <c r="K304" s="38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38">
        <f t="shared" si="50"/>
        <v>0</v>
      </c>
      <c r="M304" s="38">
        <f t="shared" si="51"/>
        <v>0</v>
      </c>
      <c r="N304" s="50"/>
      <c r="O304" s="79">
        <v>237</v>
      </c>
      <c r="P304" s="80">
        <f t="shared" si="54"/>
        <v>147255</v>
      </c>
      <c r="Q304" s="82">
        <f t="shared" si="47"/>
        <v>0</v>
      </c>
      <c r="R304" s="82">
        <f>IF(S303&lt;1,0,-Lease!$K$4/Lease!$L$4)</f>
        <v>0</v>
      </c>
      <c r="S304" s="82">
        <f t="shared" si="48"/>
        <v>0</v>
      </c>
      <c r="AE304" s="5"/>
      <c r="AF304" s="6"/>
    </row>
    <row r="305" spans="1:32" x14ac:dyDescent="0.25">
      <c r="A305" s="46">
        <f t="shared" si="52"/>
        <v>289</v>
      </c>
      <c r="B305" s="54">
        <f t="shared" si="49"/>
        <v>0</v>
      </c>
      <c r="C305" s="47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3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48">
        <f t="shared" si="45"/>
        <v>0</v>
      </c>
      <c r="G305" s="49"/>
      <c r="H305" s="13">
        <f t="shared" si="53"/>
        <v>289</v>
      </c>
      <c r="I305" s="33" t="str">
        <f t="shared" si="46"/>
        <v>-</v>
      </c>
      <c r="J305" s="38">
        <f>IF(H305&gt;Lease!$E$4,0,M304)</f>
        <v>0</v>
      </c>
      <c r="K305" s="38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38">
        <f t="shared" si="50"/>
        <v>0</v>
      </c>
      <c r="M305" s="38">
        <f t="shared" si="51"/>
        <v>0</v>
      </c>
      <c r="N305" s="50"/>
      <c r="O305" s="79">
        <v>237</v>
      </c>
      <c r="P305" s="80">
        <f t="shared" si="54"/>
        <v>147621</v>
      </c>
      <c r="Q305" s="82">
        <f t="shared" si="47"/>
        <v>0</v>
      </c>
      <c r="R305" s="82">
        <f>IF(S304&lt;1,0,-Lease!$K$4/Lease!$L$4)</f>
        <v>0</v>
      </c>
      <c r="S305" s="82">
        <f t="shared" si="48"/>
        <v>0</v>
      </c>
      <c r="AE305" s="5"/>
      <c r="AF305" s="6"/>
    </row>
    <row r="306" spans="1:32" x14ac:dyDescent="0.25">
      <c r="A306" s="46">
        <f t="shared" si="52"/>
        <v>290</v>
      </c>
      <c r="B306" s="54">
        <f t="shared" si="49"/>
        <v>0</v>
      </c>
      <c r="C306" s="47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3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48">
        <f t="shared" si="45"/>
        <v>0</v>
      </c>
      <c r="G306" s="49"/>
      <c r="H306" s="13">
        <f t="shared" si="53"/>
        <v>290</v>
      </c>
      <c r="I306" s="33" t="str">
        <f t="shared" si="46"/>
        <v>-</v>
      </c>
      <c r="J306" s="38">
        <f>IF(H306&gt;Lease!$E$4,0,M305)</f>
        <v>0</v>
      </c>
      <c r="K306" s="38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38">
        <f t="shared" si="50"/>
        <v>0</v>
      </c>
      <c r="M306" s="38">
        <f t="shared" si="51"/>
        <v>0</v>
      </c>
      <c r="N306" s="50"/>
      <c r="O306" s="79">
        <v>237</v>
      </c>
      <c r="P306" s="80">
        <f t="shared" si="54"/>
        <v>147986</v>
      </c>
      <c r="Q306" s="82">
        <f t="shared" si="47"/>
        <v>0</v>
      </c>
      <c r="R306" s="82">
        <f>IF(S305&lt;1,0,-Lease!$K$4/Lease!$L$4)</f>
        <v>0</v>
      </c>
      <c r="S306" s="82">
        <f t="shared" si="48"/>
        <v>0</v>
      </c>
      <c r="AE306" s="5"/>
      <c r="AF306" s="6"/>
    </row>
    <row r="307" spans="1:32" x14ac:dyDescent="0.25">
      <c r="A307" s="46">
        <f t="shared" si="52"/>
        <v>291</v>
      </c>
      <c r="B307" s="54">
        <f t="shared" si="49"/>
        <v>0</v>
      </c>
      <c r="C307" s="47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3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48">
        <f t="shared" si="45"/>
        <v>0</v>
      </c>
      <c r="G307" s="49"/>
      <c r="H307" s="13">
        <f t="shared" si="53"/>
        <v>291</v>
      </c>
      <c r="I307" s="33" t="str">
        <f t="shared" si="46"/>
        <v>-</v>
      </c>
      <c r="J307" s="38">
        <f>IF(H307&gt;Lease!$E$4,0,M306)</f>
        <v>0</v>
      </c>
      <c r="K307" s="38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38">
        <f t="shared" si="50"/>
        <v>0</v>
      </c>
      <c r="M307" s="38">
        <f t="shared" si="51"/>
        <v>0</v>
      </c>
      <c r="N307" s="50"/>
      <c r="O307" s="79">
        <v>237</v>
      </c>
      <c r="P307" s="80">
        <f t="shared" si="54"/>
        <v>148351</v>
      </c>
      <c r="Q307" s="82">
        <f t="shared" si="47"/>
        <v>0</v>
      </c>
      <c r="R307" s="82">
        <f>IF(S306&lt;1,0,-Lease!$K$4/Lease!$L$4)</f>
        <v>0</v>
      </c>
      <c r="S307" s="82">
        <f t="shared" si="48"/>
        <v>0</v>
      </c>
      <c r="AE307" s="5"/>
      <c r="AF307" s="6"/>
    </row>
    <row r="308" spans="1:32" x14ac:dyDescent="0.25">
      <c r="A308" s="46">
        <f t="shared" si="52"/>
        <v>292</v>
      </c>
      <c r="B308" s="54">
        <f t="shared" si="49"/>
        <v>0</v>
      </c>
      <c r="C308" s="47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3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48">
        <f t="shared" si="45"/>
        <v>0</v>
      </c>
      <c r="G308" s="49"/>
      <c r="H308" s="13">
        <f t="shared" si="53"/>
        <v>292</v>
      </c>
      <c r="I308" s="33" t="str">
        <f t="shared" si="46"/>
        <v>-</v>
      </c>
      <c r="J308" s="38">
        <f>IF(H308&gt;Lease!$E$4,0,M307)</f>
        <v>0</v>
      </c>
      <c r="K308" s="38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38">
        <f t="shared" si="50"/>
        <v>0</v>
      </c>
      <c r="M308" s="38">
        <f t="shared" si="51"/>
        <v>0</v>
      </c>
      <c r="N308" s="50"/>
      <c r="O308" s="79">
        <v>237</v>
      </c>
      <c r="P308" s="80">
        <f t="shared" si="54"/>
        <v>148716</v>
      </c>
      <c r="Q308" s="82">
        <f t="shared" si="47"/>
        <v>0</v>
      </c>
      <c r="R308" s="82">
        <f>IF(S307&lt;1,0,-Lease!$K$4/Lease!$L$4)</f>
        <v>0</v>
      </c>
      <c r="S308" s="82">
        <f t="shared" si="48"/>
        <v>0</v>
      </c>
      <c r="AE308" s="5"/>
      <c r="AF308" s="6"/>
    </row>
    <row r="309" spans="1:32" x14ac:dyDescent="0.25">
      <c r="A309" s="46">
        <f t="shared" si="52"/>
        <v>293</v>
      </c>
      <c r="B309" s="54">
        <f t="shared" si="49"/>
        <v>0</v>
      </c>
      <c r="C309" s="47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3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48">
        <f t="shared" si="45"/>
        <v>0</v>
      </c>
      <c r="G309" s="49"/>
      <c r="H309" s="13">
        <f t="shared" si="53"/>
        <v>293</v>
      </c>
      <c r="I309" s="33" t="str">
        <f t="shared" si="46"/>
        <v>-</v>
      </c>
      <c r="J309" s="38">
        <f>IF(H309&gt;Lease!$E$4,0,M308)</f>
        <v>0</v>
      </c>
      <c r="K309" s="38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38">
        <f t="shared" si="50"/>
        <v>0</v>
      </c>
      <c r="M309" s="38">
        <f t="shared" si="51"/>
        <v>0</v>
      </c>
      <c r="N309" s="50"/>
      <c r="O309" s="79">
        <v>237</v>
      </c>
      <c r="P309" s="80">
        <f t="shared" si="54"/>
        <v>149082</v>
      </c>
      <c r="Q309" s="82">
        <f t="shared" si="47"/>
        <v>0</v>
      </c>
      <c r="R309" s="82">
        <f>IF(S308&lt;1,0,-Lease!$K$4/Lease!$L$4)</f>
        <v>0</v>
      </c>
      <c r="S309" s="82">
        <f t="shared" si="48"/>
        <v>0</v>
      </c>
      <c r="AE309" s="5"/>
      <c r="AF309" s="6"/>
    </row>
    <row r="310" spans="1:32" x14ac:dyDescent="0.25">
      <c r="A310" s="46">
        <f t="shared" si="52"/>
        <v>294</v>
      </c>
      <c r="B310" s="54">
        <f t="shared" si="49"/>
        <v>0</v>
      </c>
      <c r="C310" s="47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3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48">
        <f t="shared" si="45"/>
        <v>0</v>
      </c>
      <c r="G310" s="49"/>
      <c r="H310" s="13">
        <f t="shared" si="53"/>
        <v>294</v>
      </c>
      <c r="I310" s="33" t="str">
        <f t="shared" si="46"/>
        <v>-</v>
      </c>
      <c r="J310" s="38">
        <f>IF(H310&gt;Lease!$E$4,0,M309)</f>
        <v>0</v>
      </c>
      <c r="K310" s="38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38">
        <f t="shared" si="50"/>
        <v>0</v>
      </c>
      <c r="M310" s="38">
        <f t="shared" si="51"/>
        <v>0</v>
      </c>
      <c r="N310" s="50"/>
      <c r="O310" s="79">
        <v>237</v>
      </c>
      <c r="P310" s="80">
        <f t="shared" si="54"/>
        <v>149447</v>
      </c>
      <c r="Q310" s="82">
        <f t="shared" si="47"/>
        <v>0</v>
      </c>
      <c r="R310" s="82">
        <f>IF(S309&lt;1,0,-Lease!$K$4/Lease!$L$4)</f>
        <v>0</v>
      </c>
      <c r="S310" s="82">
        <f t="shared" si="48"/>
        <v>0</v>
      </c>
      <c r="AE310" s="5"/>
      <c r="AF310" s="6"/>
    </row>
    <row r="311" spans="1:32" x14ac:dyDescent="0.25">
      <c r="A311" s="46">
        <f t="shared" si="52"/>
        <v>295</v>
      </c>
      <c r="B311" s="54">
        <f t="shared" si="49"/>
        <v>0</v>
      </c>
      <c r="C311" s="47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3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48">
        <f t="shared" si="45"/>
        <v>0</v>
      </c>
      <c r="G311" s="49"/>
      <c r="H311" s="13">
        <f t="shared" si="53"/>
        <v>295</v>
      </c>
      <c r="I311" s="33" t="str">
        <f t="shared" si="46"/>
        <v>-</v>
      </c>
      <c r="J311" s="38">
        <f>IF(H311&gt;Lease!$E$4,0,M310)</f>
        <v>0</v>
      </c>
      <c r="K311" s="38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38">
        <f t="shared" si="50"/>
        <v>0</v>
      </c>
      <c r="M311" s="38">
        <f t="shared" si="51"/>
        <v>0</v>
      </c>
      <c r="N311" s="50"/>
      <c r="O311" s="79">
        <v>237</v>
      </c>
      <c r="P311" s="80">
        <f t="shared" si="54"/>
        <v>149812</v>
      </c>
      <c r="Q311" s="82">
        <f t="shared" si="47"/>
        <v>0</v>
      </c>
      <c r="R311" s="82">
        <f>IF(S310&lt;1,0,-Lease!$K$4/Lease!$L$4)</f>
        <v>0</v>
      </c>
      <c r="S311" s="82">
        <f t="shared" si="48"/>
        <v>0</v>
      </c>
      <c r="AE311" s="5"/>
      <c r="AF311" s="6"/>
    </row>
    <row r="312" spans="1:32" x14ac:dyDescent="0.25">
      <c r="A312" s="46">
        <f t="shared" si="52"/>
        <v>296</v>
      </c>
      <c r="B312" s="54">
        <f t="shared" si="49"/>
        <v>0</v>
      </c>
      <c r="C312" s="47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3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48">
        <f t="shared" si="45"/>
        <v>0</v>
      </c>
      <c r="G312" s="49"/>
      <c r="H312" s="13">
        <f t="shared" si="53"/>
        <v>296</v>
      </c>
      <c r="I312" s="33" t="str">
        <f t="shared" si="46"/>
        <v>-</v>
      </c>
      <c r="J312" s="38">
        <f>IF(H312&gt;Lease!$E$4,0,M311)</f>
        <v>0</v>
      </c>
      <c r="K312" s="38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38">
        <f t="shared" si="50"/>
        <v>0</v>
      </c>
      <c r="M312" s="38">
        <f t="shared" si="51"/>
        <v>0</v>
      </c>
      <c r="N312" s="50"/>
      <c r="O312" s="79">
        <v>237</v>
      </c>
      <c r="P312" s="80">
        <f t="shared" si="54"/>
        <v>150177</v>
      </c>
      <c r="Q312" s="82">
        <f t="shared" si="47"/>
        <v>0</v>
      </c>
      <c r="R312" s="82">
        <f>IF(S311&lt;1,0,-Lease!$K$4/Lease!$L$4)</f>
        <v>0</v>
      </c>
      <c r="S312" s="82">
        <f t="shared" si="48"/>
        <v>0</v>
      </c>
      <c r="AE312" s="5"/>
      <c r="AF312" s="6"/>
    </row>
    <row r="313" spans="1:32" x14ac:dyDescent="0.25">
      <c r="A313" s="46">
        <f t="shared" si="52"/>
        <v>297</v>
      </c>
      <c r="B313" s="54">
        <f t="shared" si="49"/>
        <v>0</v>
      </c>
      <c r="C313" s="47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3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48">
        <f t="shared" si="45"/>
        <v>0</v>
      </c>
      <c r="G313" s="49"/>
      <c r="H313" s="13">
        <f t="shared" si="53"/>
        <v>297</v>
      </c>
      <c r="I313" s="33" t="str">
        <f t="shared" si="46"/>
        <v>-</v>
      </c>
      <c r="J313" s="38">
        <f>IF(H313&gt;Lease!$E$4,0,M312)</f>
        <v>0</v>
      </c>
      <c r="K313" s="38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38">
        <f t="shared" si="50"/>
        <v>0</v>
      </c>
      <c r="M313" s="38">
        <f t="shared" si="51"/>
        <v>0</v>
      </c>
      <c r="N313" s="50"/>
      <c r="O313" s="79">
        <v>237</v>
      </c>
      <c r="P313" s="80">
        <f t="shared" si="54"/>
        <v>150543</v>
      </c>
      <c r="Q313" s="82">
        <f t="shared" si="47"/>
        <v>0</v>
      </c>
      <c r="R313" s="82">
        <f>IF(S312&lt;1,0,-Lease!$K$4/Lease!$L$4)</f>
        <v>0</v>
      </c>
      <c r="S313" s="82">
        <f t="shared" si="48"/>
        <v>0</v>
      </c>
      <c r="AE313" s="5"/>
      <c r="AF313" s="6"/>
    </row>
    <row r="314" spans="1:32" x14ac:dyDescent="0.25">
      <c r="A314" s="46">
        <f t="shared" si="52"/>
        <v>298</v>
      </c>
      <c r="B314" s="54">
        <f t="shared" si="49"/>
        <v>0</v>
      </c>
      <c r="C314" s="47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3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48">
        <f t="shared" si="45"/>
        <v>0</v>
      </c>
      <c r="G314" s="49"/>
      <c r="H314" s="13">
        <f t="shared" si="53"/>
        <v>298</v>
      </c>
      <c r="I314" s="33" t="str">
        <f t="shared" si="46"/>
        <v>-</v>
      </c>
      <c r="J314" s="38">
        <f>IF(H314&gt;Lease!$E$4,0,M313)</f>
        <v>0</v>
      </c>
      <c r="K314" s="38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38">
        <f t="shared" si="50"/>
        <v>0</v>
      </c>
      <c r="M314" s="38">
        <f t="shared" si="51"/>
        <v>0</v>
      </c>
      <c r="N314" s="50"/>
      <c r="O314" s="79">
        <v>237</v>
      </c>
      <c r="P314" s="80">
        <f t="shared" si="54"/>
        <v>150908</v>
      </c>
      <c r="Q314" s="82">
        <f t="shared" si="47"/>
        <v>0</v>
      </c>
      <c r="R314" s="82">
        <f>IF(S313&lt;1,0,-Lease!$K$4/Lease!$L$4)</f>
        <v>0</v>
      </c>
      <c r="S314" s="82">
        <f t="shared" si="48"/>
        <v>0</v>
      </c>
      <c r="AE314" s="5"/>
      <c r="AF314" s="6"/>
    </row>
    <row r="315" spans="1:32" x14ac:dyDescent="0.25">
      <c r="A315" s="46">
        <f t="shared" si="52"/>
        <v>299</v>
      </c>
      <c r="B315" s="54">
        <f t="shared" si="49"/>
        <v>0</v>
      </c>
      <c r="C315" s="47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3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48">
        <f t="shared" si="45"/>
        <v>0</v>
      </c>
      <c r="G315" s="49"/>
      <c r="H315" s="13">
        <f t="shared" si="53"/>
        <v>299</v>
      </c>
      <c r="I315" s="33" t="str">
        <f t="shared" si="46"/>
        <v>-</v>
      </c>
      <c r="J315" s="38">
        <f>IF(H315&gt;Lease!$E$4,0,M314)</f>
        <v>0</v>
      </c>
      <c r="K315" s="38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38">
        <f t="shared" si="50"/>
        <v>0</v>
      </c>
      <c r="M315" s="38">
        <f t="shared" si="51"/>
        <v>0</v>
      </c>
      <c r="N315" s="50"/>
      <c r="O315" s="79">
        <v>237</v>
      </c>
      <c r="P315" s="80">
        <f t="shared" si="54"/>
        <v>151273</v>
      </c>
      <c r="Q315" s="82">
        <f t="shared" si="47"/>
        <v>0</v>
      </c>
      <c r="R315" s="82">
        <f>IF(S314&lt;1,0,-Lease!$K$4/Lease!$L$4)</f>
        <v>0</v>
      </c>
      <c r="S315" s="82">
        <f t="shared" si="48"/>
        <v>0</v>
      </c>
      <c r="AE315" s="5"/>
      <c r="AF315" s="6"/>
    </row>
    <row r="316" spans="1:32" x14ac:dyDescent="0.25">
      <c r="A316" s="46">
        <f t="shared" si="52"/>
        <v>300</v>
      </c>
      <c r="B316" s="54">
        <f t="shared" si="49"/>
        <v>0</v>
      </c>
      <c r="C316" s="47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3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48">
        <f t="shared" si="45"/>
        <v>0</v>
      </c>
      <c r="G316" s="49"/>
      <c r="H316" s="13">
        <f t="shared" si="53"/>
        <v>300</v>
      </c>
      <c r="I316" s="33" t="str">
        <f t="shared" si="46"/>
        <v>-</v>
      </c>
      <c r="J316" s="38">
        <f>IF(H316&gt;Lease!$E$4,0,M315)</f>
        <v>0</v>
      </c>
      <c r="K316" s="38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38">
        <f t="shared" si="50"/>
        <v>0</v>
      </c>
      <c r="M316" s="38">
        <f t="shared" si="51"/>
        <v>0</v>
      </c>
      <c r="N316" s="50"/>
      <c r="O316" s="79">
        <v>237</v>
      </c>
      <c r="P316" s="80">
        <f t="shared" si="54"/>
        <v>151638</v>
      </c>
      <c r="Q316" s="82">
        <f t="shared" si="47"/>
        <v>0</v>
      </c>
      <c r="R316" s="82">
        <f>IF(S315&lt;1,0,-Lease!$K$4/Lease!$L$4)</f>
        <v>0</v>
      </c>
      <c r="S316" s="82">
        <f t="shared" si="48"/>
        <v>0</v>
      </c>
      <c r="AE316" s="5"/>
      <c r="AF316" s="6"/>
    </row>
    <row r="317" spans="1:32" x14ac:dyDescent="0.25">
      <c r="A317" s="46">
        <f t="shared" si="52"/>
        <v>301</v>
      </c>
      <c r="B317" s="54">
        <f t="shared" si="49"/>
        <v>0</v>
      </c>
      <c r="C317" s="47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3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48">
        <f t="shared" si="45"/>
        <v>0</v>
      </c>
      <c r="G317" s="49"/>
      <c r="H317" s="13">
        <f t="shared" si="53"/>
        <v>301</v>
      </c>
      <c r="I317" s="33" t="str">
        <f t="shared" si="46"/>
        <v>-</v>
      </c>
      <c r="J317" s="38">
        <f>IF(H317&gt;Lease!$E$4,0,M316)</f>
        <v>0</v>
      </c>
      <c r="K317" s="38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38">
        <f t="shared" si="50"/>
        <v>0</v>
      </c>
      <c r="M317" s="38">
        <f t="shared" si="51"/>
        <v>0</v>
      </c>
      <c r="N317" s="50"/>
      <c r="O317" s="79">
        <v>237</v>
      </c>
      <c r="P317" s="80">
        <f t="shared" si="54"/>
        <v>152004</v>
      </c>
      <c r="Q317" s="82">
        <f t="shared" si="47"/>
        <v>0</v>
      </c>
      <c r="R317" s="82">
        <f>IF(S316&lt;1,0,-Lease!$K$4/Lease!$L$4)</f>
        <v>0</v>
      </c>
      <c r="S317" s="82">
        <f t="shared" si="48"/>
        <v>0</v>
      </c>
      <c r="AE317" s="5"/>
      <c r="AF317" s="6"/>
    </row>
    <row r="318" spans="1:32" x14ac:dyDescent="0.25">
      <c r="A318" s="46">
        <f t="shared" si="52"/>
        <v>302</v>
      </c>
      <c r="B318" s="54">
        <f t="shared" si="49"/>
        <v>0</v>
      </c>
      <c r="C318" s="47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3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48">
        <f t="shared" ref="F318:F381" si="55">C318*E318</f>
        <v>0</v>
      </c>
      <c r="G318" s="49"/>
      <c r="H318" s="13">
        <f t="shared" si="53"/>
        <v>302</v>
      </c>
      <c r="I318" s="33" t="str">
        <f t="shared" ref="I318:I381" si="56">D318</f>
        <v>-</v>
      </c>
      <c r="J318" s="38">
        <f>IF(H318&gt;Lease!$E$4,0,M317)</f>
        <v>0</v>
      </c>
      <c r="K318" s="38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38">
        <f t="shared" si="50"/>
        <v>0</v>
      </c>
      <c r="M318" s="38">
        <f t="shared" si="51"/>
        <v>0</v>
      </c>
      <c r="N318" s="50"/>
      <c r="O318" s="79">
        <v>237</v>
      </c>
      <c r="P318" s="80">
        <f t="shared" si="54"/>
        <v>152369</v>
      </c>
      <c r="Q318" s="82">
        <f t="shared" ref="Q318:Q381" si="57">S317</f>
        <v>0</v>
      </c>
      <c r="R318" s="82">
        <f>IF(S317&lt;1,0,-Lease!$K$4/Lease!$L$4)</f>
        <v>0</v>
      </c>
      <c r="S318" s="82">
        <f t="shared" ref="S318:S381" si="58">IF(S317&lt;1,0,SUM(Q318:R318))</f>
        <v>0</v>
      </c>
      <c r="AE318" s="5"/>
      <c r="AF318" s="6"/>
    </row>
    <row r="319" spans="1:32" x14ac:dyDescent="0.25">
      <c r="A319" s="46">
        <f t="shared" si="52"/>
        <v>303</v>
      </c>
      <c r="B319" s="54">
        <f t="shared" si="49"/>
        <v>0</v>
      </c>
      <c r="C319" s="47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3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48">
        <f t="shared" si="55"/>
        <v>0</v>
      </c>
      <c r="G319" s="49"/>
      <c r="H319" s="13">
        <f t="shared" si="53"/>
        <v>303</v>
      </c>
      <c r="I319" s="33" t="str">
        <f t="shared" si="56"/>
        <v>-</v>
      </c>
      <c r="J319" s="38">
        <f>IF(H319&gt;Lease!$E$4,0,M318)</f>
        <v>0</v>
      </c>
      <c r="K319" s="38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38">
        <f t="shared" si="50"/>
        <v>0</v>
      </c>
      <c r="M319" s="38">
        <f t="shared" si="51"/>
        <v>0</v>
      </c>
      <c r="N319" s="50"/>
      <c r="O319" s="79">
        <v>237</v>
      </c>
      <c r="P319" s="80">
        <f t="shared" si="54"/>
        <v>152734</v>
      </c>
      <c r="Q319" s="82">
        <f t="shared" si="57"/>
        <v>0</v>
      </c>
      <c r="R319" s="82">
        <f>IF(S318&lt;1,0,-Lease!$K$4/Lease!$L$4)</f>
        <v>0</v>
      </c>
      <c r="S319" s="82">
        <f t="shared" si="58"/>
        <v>0</v>
      </c>
      <c r="AE319" s="5"/>
      <c r="AF319" s="6"/>
    </row>
    <row r="320" spans="1:32" x14ac:dyDescent="0.25">
      <c r="A320" s="46">
        <f t="shared" si="52"/>
        <v>304</v>
      </c>
      <c r="B320" s="54">
        <f t="shared" si="49"/>
        <v>0</v>
      </c>
      <c r="C320" s="47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3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48">
        <f t="shared" si="55"/>
        <v>0</v>
      </c>
      <c r="G320" s="49"/>
      <c r="H320" s="13">
        <f t="shared" si="53"/>
        <v>304</v>
      </c>
      <c r="I320" s="33" t="str">
        <f t="shared" si="56"/>
        <v>-</v>
      </c>
      <c r="J320" s="38">
        <f>IF(H320&gt;Lease!$E$4,0,M319)</f>
        <v>0</v>
      </c>
      <c r="K320" s="38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38">
        <f t="shared" si="50"/>
        <v>0</v>
      </c>
      <c r="M320" s="38">
        <f t="shared" si="51"/>
        <v>0</v>
      </c>
      <c r="N320" s="50"/>
      <c r="O320" s="79">
        <v>237</v>
      </c>
      <c r="P320" s="80">
        <f t="shared" si="54"/>
        <v>153099</v>
      </c>
      <c r="Q320" s="82">
        <f t="shared" si="57"/>
        <v>0</v>
      </c>
      <c r="R320" s="82">
        <f>IF(S319&lt;1,0,-Lease!$K$4/Lease!$L$4)</f>
        <v>0</v>
      </c>
      <c r="S320" s="82">
        <f t="shared" si="58"/>
        <v>0</v>
      </c>
      <c r="AE320" s="5"/>
      <c r="AF320" s="6"/>
    </row>
    <row r="321" spans="1:32" x14ac:dyDescent="0.25">
      <c r="A321" s="46">
        <f t="shared" si="52"/>
        <v>305</v>
      </c>
      <c r="B321" s="54">
        <f t="shared" si="49"/>
        <v>0</v>
      </c>
      <c r="C321" s="47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3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48">
        <f t="shared" si="55"/>
        <v>0</v>
      </c>
      <c r="G321" s="49"/>
      <c r="H321" s="13">
        <f t="shared" si="53"/>
        <v>305</v>
      </c>
      <c r="I321" s="33" t="str">
        <f t="shared" si="56"/>
        <v>-</v>
      </c>
      <c r="J321" s="38">
        <f>IF(H321&gt;Lease!$E$4,0,M320)</f>
        <v>0</v>
      </c>
      <c r="K321" s="38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38">
        <f t="shared" si="50"/>
        <v>0</v>
      </c>
      <c r="M321" s="38">
        <f t="shared" si="51"/>
        <v>0</v>
      </c>
      <c r="N321" s="50"/>
      <c r="O321" s="79">
        <v>237</v>
      </c>
      <c r="P321" s="80">
        <f t="shared" si="54"/>
        <v>153465</v>
      </c>
      <c r="Q321" s="82">
        <f t="shared" si="57"/>
        <v>0</v>
      </c>
      <c r="R321" s="82">
        <f>IF(S320&lt;1,0,-Lease!$K$4/Lease!$L$4)</f>
        <v>0</v>
      </c>
      <c r="S321" s="82">
        <f t="shared" si="58"/>
        <v>0</v>
      </c>
      <c r="AE321" s="5"/>
      <c r="AF321" s="6"/>
    </row>
    <row r="322" spans="1:32" x14ac:dyDescent="0.25">
      <c r="A322" s="46">
        <f t="shared" si="52"/>
        <v>306</v>
      </c>
      <c r="B322" s="54">
        <f t="shared" si="49"/>
        <v>0</v>
      </c>
      <c r="C322" s="47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3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48">
        <f t="shared" si="55"/>
        <v>0</v>
      </c>
      <c r="G322" s="49"/>
      <c r="H322" s="13">
        <f t="shared" si="53"/>
        <v>306</v>
      </c>
      <c r="I322" s="33" t="str">
        <f t="shared" si="56"/>
        <v>-</v>
      </c>
      <c r="J322" s="38">
        <f>IF(H322&gt;Lease!$E$4,0,M321)</f>
        <v>0</v>
      </c>
      <c r="K322" s="38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38">
        <f t="shared" si="50"/>
        <v>0</v>
      </c>
      <c r="M322" s="38">
        <f t="shared" si="51"/>
        <v>0</v>
      </c>
      <c r="N322" s="50"/>
      <c r="O322" s="79">
        <v>237</v>
      </c>
      <c r="P322" s="80">
        <f t="shared" si="54"/>
        <v>153830</v>
      </c>
      <c r="Q322" s="82">
        <f t="shared" si="57"/>
        <v>0</v>
      </c>
      <c r="R322" s="82">
        <f>IF(S321&lt;1,0,-Lease!$K$4/Lease!$L$4)</f>
        <v>0</v>
      </c>
      <c r="S322" s="82">
        <f t="shared" si="58"/>
        <v>0</v>
      </c>
      <c r="AE322" s="5"/>
      <c r="AF322" s="6"/>
    </row>
    <row r="323" spans="1:32" x14ac:dyDescent="0.25">
      <c r="A323" s="46">
        <f t="shared" si="52"/>
        <v>307</v>
      </c>
      <c r="B323" s="54">
        <f t="shared" si="49"/>
        <v>0</v>
      </c>
      <c r="C323" s="47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3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48">
        <f t="shared" si="55"/>
        <v>0</v>
      </c>
      <c r="G323" s="49"/>
      <c r="H323" s="13">
        <f t="shared" si="53"/>
        <v>307</v>
      </c>
      <c r="I323" s="33" t="str">
        <f t="shared" si="56"/>
        <v>-</v>
      </c>
      <c r="J323" s="38">
        <f>IF(H323&gt;Lease!$E$4,0,M322)</f>
        <v>0</v>
      </c>
      <c r="K323" s="38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38">
        <f t="shared" si="50"/>
        <v>0</v>
      </c>
      <c r="M323" s="38">
        <f t="shared" si="51"/>
        <v>0</v>
      </c>
      <c r="N323" s="50"/>
      <c r="O323" s="79">
        <v>237</v>
      </c>
      <c r="P323" s="80">
        <f t="shared" si="54"/>
        <v>154195</v>
      </c>
      <c r="Q323" s="82">
        <f t="shared" si="57"/>
        <v>0</v>
      </c>
      <c r="R323" s="82">
        <f>IF(S322&lt;1,0,-Lease!$K$4/Lease!$L$4)</f>
        <v>0</v>
      </c>
      <c r="S323" s="82">
        <f t="shared" si="58"/>
        <v>0</v>
      </c>
      <c r="AE323" s="5"/>
      <c r="AF323" s="6"/>
    </row>
    <row r="324" spans="1:32" x14ac:dyDescent="0.25">
      <c r="A324" s="46">
        <f t="shared" si="52"/>
        <v>308</v>
      </c>
      <c r="B324" s="54">
        <f t="shared" si="49"/>
        <v>0</v>
      </c>
      <c r="C324" s="47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3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48">
        <f t="shared" si="55"/>
        <v>0</v>
      </c>
      <c r="G324" s="49"/>
      <c r="H324" s="13">
        <f t="shared" si="53"/>
        <v>308</v>
      </c>
      <c r="I324" s="33" t="str">
        <f t="shared" si="56"/>
        <v>-</v>
      </c>
      <c r="J324" s="38">
        <f>IF(H324&gt;Lease!$E$4,0,M323)</f>
        <v>0</v>
      </c>
      <c r="K324" s="38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38">
        <f t="shared" si="50"/>
        <v>0</v>
      </c>
      <c r="M324" s="38">
        <f t="shared" si="51"/>
        <v>0</v>
      </c>
      <c r="N324" s="50"/>
      <c r="O324" s="79">
        <v>237</v>
      </c>
      <c r="P324" s="80">
        <f t="shared" si="54"/>
        <v>154560</v>
      </c>
      <c r="Q324" s="82">
        <f t="shared" si="57"/>
        <v>0</v>
      </c>
      <c r="R324" s="82">
        <f>IF(S323&lt;1,0,-Lease!$K$4/Lease!$L$4)</f>
        <v>0</v>
      </c>
      <c r="S324" s="82">
        <f t="shared" si="58"/>
        <v>0</v>
      </c>
      <c r="AE324" s="5"/>
      <c r="AF324" s="6"/>
    </row>
    <row r="325" spans="1:32" x14ac:dyDescent="0.25">
      <c r="A325" s="46">
        <f t="shared" si="52"/>
        <v>309</v>
      </c>
      <c r="B325" s="54">
        <f t="shared" si="49"/>
        <v>0</v>
      </c>
      <c r="C325" s="47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3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48">
        <f t="shared" si="55"/>
        <v>0</v>
      </c>
      <c r="G325" s="49"/>
      <c r="H325" s="13">
        <f t="shared" si="53"/>
        <v>309</v>
      </c>
      <c r="I325" s="33" t="str">
        <f t="shared" si="56"/>
        <v>-</v>
      </c>
      <c r="J325" s="38">
        <f>IF(H325&gt;Lease!$E$4,0,M324)</f>
        <v>0</v>
      </c>
      <c r="K325" s="38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38">
        <f t="shared" si="50"/>
        <v>0</v>
      </c>
      <c r="M325" s="38">
        <f t="shared" si="51"/>
        <v>0</v>
      </c>
      <c r="N325" s="50"/>
      <c r="O325" s="79">
        <v>237</v>
      </c>
      <c r="P325" s="80">
        <f t="shared" si="54"/>
        <v>154926</v>
      </c>
      <c r="Q325" s="82">
        <f t="shared" si="57"/>
        <v>0</v>
      </c>
      <c r="R325" s="82">
        <f>IF(S324&lt;1,0,-Lease!$K$4/Lease!$L$4)</f>
        <v>0</v>
      </c>
      <c r="S325" s="82">
        <f t="shared" si="58"/>
        <v>0</v>
      </c>
      <c r="AE325" s="5"/>
      <c r="AF325" s="6"/>
    </row>
    <row r="326" spans="1:32" x14ac:dyDescent="0.25">
      <c r="A326" s="46">
        <f t="shared" si="52"/>
        <v>310</v>
      </c>
      <c r="B326" s="54">
        <f t="shared" si="49"/>
        <v>0</v>
      </c>
      <c r="C326" s="47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3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48">
        <f t="shared" si="55"/>
        <v>0</v>
      </c>
      <c r="G326" s="49"/>
      <c r="H326" s="13">
        <f t="shared" si="53"/>
        <v>310</v>
      </c>
      <c r="I326" s="33" t="str">
        <f t="shared" si="56"/>
        <v>-</v>
      </c>
      <c r="J326" s="38">
        <f>IF(H326&gt;Lease!$E$4,0,M325)</f>
        <v>0</v>
      </c>
      <c r="K326" s="38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38">
        <f t="shared" si="50"/>
        <v>0</v>
      </c>
      <c r="M326" s="38">
        <f t="shared" si="51"/>
        <v>0</v>
      </c>
      <c r="N326" s="50"/>
      <c r="O326" s="79">
        <v>237</v>
      </c>
      <c r="P326" s="80">
        <f t="shared" si="54"/>
        <v>155291</v>
      </c>
      <c r="Q326" s="82">
        <f t="shared" si="57"/>
        <v>0</v>
      </c>
      <c r="R326" s="82">
        <f>IF(S325&lt;1,0,-Lease!$K$4/Lease!$L$4)</f>
        <v>0</v>
      </c>
      <c r="S326" s="82">
        <f t="shared" si="58"/>
        <v>0</v>
      </c>
      <c r="AE326" s="5"/>
      <c r="AF326" s="6"/>
    </row>
    <row r="327" spans="1:32" x14ac:dyDescent="0.25">
      <c r="A327" s="46">
        <f t="shared" si="52"/>
        <v>311</v>
      </c>
      <c r="B327" s="54">
        <f t="shared" si="49"/>
        <v>0</v>
      </c>
      <c r="C327" s="47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3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48">
        <f t="shared" si="55"/>
        <v>0</v>
      </c>
      <c r="G327" s="49"/>
      <c r="H327" s="13">
        <f t="shared" si="53"/>
        <v>311</v>
      </c>
      <c r="I327" s="33" t="str">
        <f t="shared" si="56"/>
        <v>-</v>
      </c>
      <c r="J327" s="38">
        <f>IF(H327&gt;Lease!$E$4,0,M326)</f>
        <v>0</v>
      </c>
      <c r="K327" s="38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38">
        <f t="shared" si="50"/>
        <v>0</v>
      </c>
      <c r="M327" s="38">
        <f t="shared" si="51"/>
        <v>0</v>
      </c>
      <c r="N327" s="50"/>
      <c r="O327" s="79">
        <v>237</v>
      </c>
      <c r="P327" s="80">
        <f t="shared" si="54"/>
        <v>155656</v>
      </c>
      <c r="Q327" s="82">
        <f t="shared" si="57"/>
        <v>0</v>
      </c>
      <c r="R327" s="82">
        <f>IF(S326&lt;1,0,-Lease!$K$4/Lease!$L$4)</f>
        <v>0</v>
      </c>
      <c r="S327" s="82">
        <f t="shared" si="58"/>
        <v>0</v>
      </c>
      <c r="AE327" s="5"/>
      <c r="AF327" s="6"/>
    </row>
    <row r="328" spans="1:32" x14ac:dyDescent="0.25">
      <c r="A328" s="46">
        <f t="shared" si="52"/>
        <v>312</v>
      </c>
      <c r="B328" s="54">
        <f t="shared" si="49"/>
        <v>0</v>
      </c>
      <c r="C328" s="47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3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48">
        <f t="shared" si="55"/>
        <v>0</v>
      </c>
      <c r="G328" s="49"/>
      <c r="H328" s="13">
        <f t="shared" si="53"/>
        <v>312</v>
      </c>
      <c r="I328" s="33" t="str">
        <f t="shared" si="56"/>
        <v>-</v>
      </c>
      <c r="J328" s="38">
        <f>IF(H328&gt;Lease!$E$4,0,M327)</f>
        <v>0</v>
      </c>
      <c r="K328" s="38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38">
        <f t="shared" si="50"/>
        <v>0</v>
      </c>
      <c r="M328" s="38">
        <f t="shared" si="51"/>
        <v>0</v>
      </c>
      <c r="N328" s="50"/>
      <c r="O328" s="79">
        <v>237</v>
      </c>
      <c r="P328" s="80">
        <f t="shared" si="54"/>
        <v>156021</v>
      </c>
      <c r="Q328" s="82">
        <f t="shared" si="57"/>
        <v>0</v>
      </c>
      <c r="R328" s="82">
        <f>IF(S327&lt;1,0,-Lease!$K$4/Lease!$L$4)</f>
        <v>0</v>
      </c>
      <c r="S328" s="82">
        <f t="shared" si="58"/>
        <v>0</v>
      </c>
      <c r="AE328" s="5"/>
      <c r="AF328" s="6"/>
    </row>
    <row r="329" spans="1:32" x14ac:dyDescent="0.25">
      <c r="A329" s="46">
        <f t="shared" si="52"/>
        <v>313</v>
      </c>
      <c r="B329" s="54">
        <f t="shared" si="49"/>
        <v>0</v>
      </c>
      <c r="C329" s="47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3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48">
        <f t="shared" si="55"/>
        <v>0</v>
      </c>
      <c r="G329" s="49"/>
      <c r="H329" s="13">
        <f t="shared" si="53"/>
        <v>313</v>
      </c>
      <c r="I329" s="33" t="str">
        <f t="shared" si="56"/>
        <v>-</v>
      </c>
      <c r="J329" s="38">
        <f>IF(H329&gt;Lease!$E$4,0,M328)</f>
        <v>0</v>
      </c>
      <c r="K329" s="38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38">
        <f t="shared" si="50"/>
        <v>0</v>
      </c>
      <c r="M329" s="38">
        <f t="shared" si="51"/>
        <v>0</v>
      </c>
      <c r="N329" s="50"/>
      <c r="O329" s="79">
        <v>237</v>
      </c>
      <c r="P329" s="80">
        <f t="shared" si="54"/>
        <v>156387</v>
      </c>
      <c r="Q329" s="82">
        <f t="shared" si="57"/>
        <v>0</v>
      </c>
      <c r="R329" s="82">
        <f>IF(S328&lt;1,0,-Lease!$K$4/Lease!$L$4)</f>
        <v>0</v>
      </c>
      <c r="S329" s="82">
        <f t="shared" si="58"/>
        <v>0</v>
      </c>
      <c r="AE329" s="5"/>
      <c r="AF329" s="6"/>
    </row>
    <row r="330" spans="1:32" x14ac:dyDescent="0.25">
      <c r="A330" s="46">
        <f t="shared" si="52"/>
        <v>314</v>
      </c>
      <c r="B330" s="54">
        <f t="shared" si="49"/>
        <v>0</v>
      </c>
      <c r="C330" s="47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3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48">
        <f t="shared" si="55"/>
        <v>0</v>
      </c>
      <c r="G330" s="49"/>
      <c r="H330" s="13">
        <f t="shared" si="53"/>
        <v>314</v>
      </c>
      <c r="I330" s="33" t="str">
        <f t="shared" si="56"/>
        <v>-</v>
      </c>
      <c r="J330" s="38">
        <f>IF(H330&gt;Lease!$E$4,0,M329)</f>
        <v>0</v>
      </c>
      <c r="K330" s="38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38">
        <f t="shared" si="50"/>
        <v>0</v>
      </c>
      <c r="M330" s="38">
        <f t="shared" si="51"/>
        <v>0</v>
      </c>
      <c r="N330" s="50"/>
      <c r="O330" s="79">
        <v>237</v>
      </c>
      <c r="P330" s="80">
        <f t="shared" si="54"/>
        <v>156752</v>
      </c>
      <c r="Q330" s="82">
        <f t="shared" si="57"/>
        <v>0</v>
      </c>
      <c r="R330" s="82">
        <f>IF(S329&lt;1,0,-Lease!$K$4/Lease!$L$4)</f>
        <v>0</v>
      </c>
      <c r="S330" s="82">
        <f t="shared" si="58"/>
        <v>0</v>
      </c>
      <c r="AE330" s="5"/>
      <c r="AF330" s="6"/>
    </row>
    <row r="331" spans="1:32" x14ac:dyDescent="0.25">
      <c r="A331" s="46">
        <f t="shared" si="52"/>
        <v>315</v>
      </c>
      <c r="B331" s="54">
        <f t="shared" si="49"/>
        <v>0</v>
      </c>
      <c r="C331" s="47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3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48">
        <f t="shared" si="55"/>
        <v>0</v>
      </c>
      <c r="G331" s="49"/>
      <c r="H331" s="13">
        <f t="shared" si="53"/>
        <v>315</v>
      </c>
      <c r="I331" s="33" t="str">
        <f t="shared" si="56"/>
        <v>-</v>
      </c>
      <c r="J331" s="38">
        <f>IF(H331&gt;Lease!$E$4,0,M330)</f>
        <v>0</v>
      </c>
      <c r="K331" s="38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38">
        <f t="shared" si="50"/>
        <v>0</v>
      </c>
      <c r="M331" s="38">
        <f t="shared" si="51"/>
        <v>0</v>
      </c>
      <c r="N331" s="50"/>
      <c r="O331" s="79">
        <v>237</v>
      </c>
      <c r="P331" s="80">
        <f t="shared" si="54"/>
        <v>157117</v>
      </c>
      <c r="Q331" s="82">
        <f t="shared" si="57"/>
        <v>0</v>
      </c>
      <c r="R331" s="82">
        <f>IF(S330&lt;1,0,-Lease!$K$4/Lease!$L$4)</f>
        <v>0</v>
      </c>
      <c r="S331" s="82">
        <f t="shared" si="58"/>
        <v>0</v>
      </c>
      <c r="AE331" s="5"/>
      <c r="AF331" s="6"/>
    </row>
    <row r="332" spans="1:32" x14ac:dyDescent="0.25">
      <c r="A332" s="46">
        <f t="shared" si="52"/>
        <v>316</v>
      </c>
      <c r="B332" s="54">
        <f t="shared" si="49"/>
        <v>0</v>
      </c>
      <c r="C332" s="47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3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48">
        <f t="shared" si="55"/>
        <v>0</v>
      </c>
      <c r="G332" s="49"/>
      <c r="H332" s="13">
        <f t="shared" si="53"/>
        <v>316</v>
      </c>
      <c r="I332" s="33" t="str">
        <f t="shared" si="56"/>
        <v>-</v>
      </c>
      <c r="J332" s="38">
        <f>IF(H332&gt;Lease!$E$4,0,M331)</f>
        <v>0</v>
      </c>
      <c r="K332" s="38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38">
        <f t="shared" si="50"/>
        <v>0</v>
      </c>
      <c r="M332" s="38">
        <f t="shared" si="51"/>
        <v>0</v>
      </c>
      <c r="N332" s="50"/>
      <c r="O332" s="79">
        <v>237</v>
      </c>
      <c r="P332" s="80">
        <f t="shared" si="54"/>
        <v>157482</v>
      </c>
      <c r="Q332" s="82">
        <f t="shared" si="57"/>
        <v>0</v>
      </c>
      <c r="R332" s="82">
        <f>IF(S331&lt;1,0,-Lease!$K$4/Lease!$L$4)</f>
        <v>0</v>
      </c>
      <c r="S332" s="82">
        <f t="shared" si="58"/>
        <v>0</v>
      </c>
      <c r="AE332" s="5"/>
      <c r="AF332" s="6"/>
    </row>
    <row r="333" spans="1:32" x14ac:dyDescent="0.25">
      <c r="A333" s="46">
        <f t="shared" si="52"/>
        <v>317</v>
      </c>
      <c r="B333" s="54">
        <f t="shared" si="49"/>
        <v>0</v>
      </c>
      <c r="C333" s="47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3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48">
        <f t="shared" si="55"/>
        <v>0</v>
      </c>
      <c r="G333" s="49"/>
      <c r="H333" s="13">
        <f t="shared" si="53"/>
        <v>317</v>
      </c>
      <c r="I333" s="33" t="str">
        <f t="shared" si="56"/>
        <v>-</v>
      </c>
      <c r="J333" s="38">
        <f>IF(H333&gt;Lease!$E$4,0,M332)</f>
        <v>0</v>
      </c>
      <c r="K333" s="38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38">
        <f t="shared" si="50"/>
        <v>0</v>
      </c>
      <c r="M333" s="38">
        <f t="shared" si="51"/>
        <v>0</v>
      </c>
      <c r="N333" s="50"/>
      <c r="O333" s="79">
        <v>237</v>
      </c>
      <c r="P333" s="80">
        <f t="shared" si="54"/>
        <v>157848</v>
      </c>
      <c r="Q333" s="82">
        <f t="shared" si="57"/>
        <v>0</v>
      </c>
      <c r="R333" s="82">
        <f>IF(S332&lt;1,0,-Lease!$K$4/Lease!$L$4)</f>
        <v>0</v>
      </c>
      <c r="S333" s="82">
        <f t="shared" si="58"/>
        <v>0</v>
      </c>
      <c r="AE333" s="5"/>
      <c r="AF333" s="6"/>
    </row>
    <row r="334" spans="1:32" x14ac:dyDescent="0.25">
      <c r="A334" s="46">
        <f t="shared" si="52"/>
        <v>318</v>
      </c>
      <c r="B334" s="54">
        <f t="shared" si="49"/>
        <v>0</v>
      </c>
      <c r="C334" s="47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3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48">
        <f t="shared" si="55"/>
        <v>0</v>
      </c>
      <c r="G334" s="49"/>
      <c r="H334" s="13">
        <f t="shared" si="53"/>
        <v>318</v>
      </c>
      <c r="I334" s="33" t="str">
        <f t="shared" si="56"/>
        <v>-</v>
      </c>
      <c r="J334" s="38">
        <f>IF(H334&gt;Lease!$E$4,0,M333)</f>
        <v>0</v>
      </c>
      <c r="K334" s="38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38">
        <f t="shared" si="50"/>
        <v>0</v>
      </c>
      <c r="M334" s="38">
        <f t="shared" si="51"/>
        <v>0</v>
      </c>
      <c r="N334" s="50"/>
      <c r="O334" s="79">
        <v>237</v>
      </c>
      <c r="P334" s="80">
        <f t="shared" si="54"/>
        <v>158213</v>
      </c>
      <c r="Q334" s="82">
        <f t="shared" si="57"/>
        <v>0</v>
      </c>
      <c r="R334" s="82">
        <f>IF(S333&lt;1,0,-Lease!$K$4/Lease!$L$4)</f>
        <v>0</v>
      </c>
      <c r="S334" s="82">
        <f t="shared" si="58"/>
        <v>0</v>
      </c>
      <c r="AE334" s="5"/>
      <c r="AF334" s="6"/>
    </row>
    <row r="335" spans="1:32" x14ac:dyDescent="0.25">
      <c r="A335" s="46">
        <f t="shared" si="52"/>
        <v>319</v>
      </c>
      <c r="B335" s="54">
        <f t="shared" si="49"/>
        <v>0</v>
      </c>
      <c r="C335" s="47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3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48">
        <f t="shared" si="55"/>
        <v>0</v>
      </c>
      <c r="G335" s="49"/>
      <c r="H335" s="13">
        <f t="shared" si="53"/>
        <v>319</v>
      </c>
      <c r="I335" s="33" t="str">
        <f t="shared" si="56"/>
        <v>-</v>
      </c>
      <c r="J335" s="38">
        <f>IF(H335&gt;Lease!$E$4,0,M334)</f>
        <v>0</v>
      </c>
      <c r="K335" s="38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38">
        <f t="shared" si="50"/>
        <v>0</v>
      </c>
      <c r="M335" s="38">
        <f t="shared" si="51"/>
        <v>0</v>
      </c>
      <c r="N335" s="50"/>
      <c r="O335" s="79">
        <v>237</v>
      </c>
      <c r="P335" s="80">
        <f t="shared" si="54"/>
        <v>158578</v>
      </c>
      <c r="Q335" s="82">
        <f t="shared" si="57"/>
        <v>0</v>
      </c>
      <c r="R335" s="82">
        <f>IF(S334&lt;1,0,-Lease!$K$4/Lease!$L$4)</f>
        <v>0</v>
      </c>
      <c r="S335" s="82">
        <f t="shared" si="58"/>
        <v>0</v>
      </c>
      <c r="AE335" s="5"/>
      <c r="AF335" s="6"/>
    </row>
    <row r="336" spans="1:32" x14ac:dyDescent="0.25">
      <c r="A336" s="46">
        <f t="shared" si="52"/>
        <v>320</v>
      </c>
      <c r="B336" s="54">
        <f t="shared" si="49"/>
        <v>0</v>
      </c>
      <c r="C336" s="47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3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48">
        <f t="shared" si="55"/>
        <v>0</v>
      </c>
      <c r="G336" s="49"/>
      <c r="H336" s="13">
        <f t="shared" si="53"/>
        <v>320</v>
      </c>
      <c r="I336" s="33" t="str">
        <f t="shared" si="56"/>
        <v>-</v>
      </c>
      <c r="J336" s="38">
        <f>IF(H336&gt;Lease!$E$4,0,M335)</f>
        <v>0</v>
      </c>
      <c r="K336" s="38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38">
        <f t="shared" si="50"/>
        <v>0</v>
      </c>
      <c r="M336" s="38">
        <f t="shared" si="51"/>
        <v>0</v>
      </c>
      <c r="N336" s="50"/>
      <c r="O336" s="79">
        <v>237</v>
      </c>
      <c r="P336" s="80">
        <f t="shared" si="54"/>
        <v>158943</v>
      </c>
      <c r="Q336" s="82">
        <f t="shared" si="57"/>
        <v>0</v>
      </c>
      <c r="R336" s="82">
        <f>IF(S335&lt;1,0,-Lease!$K$4/Lease!$L$4)</f>
        <v>0</v>
      </c>
      <c r="S336" s="82">
        <f t="shared" si="58"/>
        <v>0</v>
      </c>
      <c r="AE336" s="5"/>
      <c r="AF336" s="6"/>
    </row>
    <row r="337" spans="1:32" x14ac:dyDescent="0.25">
      <c r="A337" s="46">
        <f t="shared" si="52"/>
        <v>321</v>
      </c>
      <c r="B337" s="54">
        <f t="shared" si="49"/>
        <v>0</v>
      </c>
      <c r="C337" s="47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3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48">
        <f t="shared" si="55"/>
        <v>0</v>
      </c>
      <c r="G337" s="49"/>
      <c r="H337" s="13">
        <f t="shared" si="53"/>
        <v>321</v>
      </c>
      <c r="I337" s="33" t="str">
        <f t="shared" si="56"/>
        <v>-</v>
      </c>
      <c r="J337" s="38">
        <f>IF(H337&gt;Lease!$E$4,0,M336)</f>
        <v>0</v>
      </c>
      <c r="K337" s="38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38">
        <f t="shared" si="50"/>
        <v>0</v>
      </c>
      <c r="M337" s="38">
        <f t="shared" si="51"/>
        <v>0</v>
      </c>
      <c r="N337" s="50"/>
      <c r="O337" s="79">
        <v>237</v>
      </c>
      <c r="P337" s="80">
        <f t="shared" si="54"/>
        <v>159309</v>
      </c>
      <c r="Q337" s="82">
        <f t="shared" si="57"/>
        <v>0</v>
      </c>
      <c r="R337" s="82">
        <f>IF(S336&lt;1,0,-Lease!$K$4/Lease!$L$4)</f>
        <v>0</v>
      </c>
      <c r="S337" s="82">
        <f t="shared" si="58"/>
        <v>0</v>
      </c>
      <c r="AE337" s="5"/>
      <c r="AF337" s="6"/>
    </row>
    <row r="338" spans="1:32" x14ac:dyDescent="0.25">
      <c r="A338" s="46">
        <f t="shared" si="52"/>
        <v>322</v>
      </c>
      <c r="B338" s="54">
        <f t="shared" ref="B338:B401" si="59">IF(D338="-",0,YEAR(D338))</f>
        <v>0</v>
      </c>
      <c r="C338" s="47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3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48">
        <f t="shared" si="55"/>
        <v>0</v>
      </c>
      <c r="G338" s="49"/>
      <c r="H338" s="13">
        <f t="shared" si="53"/>
        <v>322</v>
      </c>
      <c r="I338" s="33" t="str">
        <f t="shared" si="56"/>
        <v>-</v>
      </c>
      <c r="J338" s="38">
        <f>IF(H338&gt;Lease!$E$4,0,M337)</f>
        <v>0</v>
      </c>
      <c r="K338" s="38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38">
        <f t="shared" ref="L338:L401" si="60">C338</f>
        <v>0</v>
      </c>
      <c r="M338" s="38">
        <f t="shared" ref="M338:M401" si="61">J338+K338-L338</f>
        <v>0</v>
      </c>
      <c r="N338" s="50"/>
      <c r="O338" s="79">
        <v>237</v>
      </c>
      <c r="P338" s="80">
        <f t="shared" si="54"/>
        <v>159674</v>
      </c>
      <c r="Q338" s="82">
        <f t="shared" si="57"/>
        <v>0</v>
      </c>
      <c r="R338" s="82">
        <f>IF(S337&lt;1,0,-Lease!$K$4/Lease!$L$4)</f>
        <v>0</v>
      </c>
      <c r="S338" s="82">
        <f t="shared" si="58"/>
        <v>0</v>
      </c>
      <c r="AE338" s="5"/>
      <c r="AF338" s="6"/>
    </row>
    <row r="339" spans="1:32" x14ac:dyDescent="0.25">
      <c r="A339" s="46">
        <f t="shared" ref="A339:A402" si="62">A338+1</f>
        <v>323</v>
      </c>
      <c r="B339" s="54">
        <f t="shared" si="59"/>
        <v>0</v>
      </c>
      <c r="C339" s="47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3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48">
        <f t="shared" si="55"/>
        <v>0</v>
      </c>
      <c r="G339" s="49"/>
      <c r="H339" s="13">
        <f t="shared" ref="H339:H402" si="63">H338+1</f>
        <v>323</v>
      </c>
      <c r="I339" s="33" t="str">
        <f t="shared" si="56"/>
        <v>-</v>
      </c>
      <c r="J339" s="38">
        <f>IF(H339&gt;Lease!$E$4,0,M338)</f>
        <v>0</v>
      </c>
      <c r="K339" s="38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38">
        <f t="shared" si="60"/>
        <v>0</v>
      </c>
      <c r="M339" s="38">
        <f t="shared" si="61"/>
        <v>0</v>
      </c>
      <c r="N339" s="50"/>
      <c r="O339" s="79">
        <v>237</v>
      </c>
      <c r="P339" s="80">
        <f t="shared" ref="P339:P402" si="64">DATE(YEAR(P338)+1,MONTH(P338),DAY(P338))</f>
        <v>160039</v>
      </c>
      <c r="Q339" s="82">
        <f t="shared" si="57"/>
        <v>0</v>
      </c>
      <c r="R339" s="82">
        <f>IF(S338&lt;1,0,-Lease!$K$4/Lease!$L$4)</f>
        <v>0</v>
      </c>
      <c r="S339" s="82">
        <f t="shared" si="58"/>
        <v>0</v>
      </c>
      <c r="AE339" s="5"/>
      <c r="AF339" s="6"/>
    </row>
    <row r="340" spans="1:32" x14ac:dyDescent="0.25">
      <c r="A340" s="46">
        <f t="shared" si="62"/>
        <v>324</v>
      </c>
      <c r="B340" s="54">
        <f t="shared" si="59"/>
        <v>0</v>
      </c>
      <c r="C340" s="47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3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48">
        <f t="shared" si="55"/>
        <v>0</v>
      </c>
      <c r="G340" s="49"/>
      <c r="H340" s="13">
        <f t="shared" si="63"/>
        <v>324</v>
      </c>
      <c r="I340" s="33" t="str">
        <f t="shared" si="56"/>
        <v>-</v>
      </c>
      <c r="J340" s="38">
        <f>IF(H340&gt;Lease!$E$4,0,M339)</f>
        <v>0</v>
      </c>
      <c r="K340" s="38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38">
        <f t="shared" si="60"/>
        <v>0</v>
      </c>
      <c r="M340" s="38">
        <f t="shared" si="61"/>
        <v>0</v>
      </c>
      <c r="N340" s="50"/>
      <c r="O340" s="79">
        <v>237</v>
      </c>
      <c r="P340" s="80">
        <f t="shared" si="64"/>
        <v>160404</v>
      </c>
      <c r="Q340" s="82">
        <f t="shared" si="57"/>
        <v>0</v>
      </c>
      <c r="R340" s="82">
        <f>IF(S339&lt;1,0,-Lease!$K$4/Lease!$L$4)</f>
        <v>0</v>
      </c>
      <c r="S340" s="82">
        <f t="shared" si="58"/>
        <v>0</v>
      </c>
      <c r="AE340" s="5"/>
      <c r="AF340" s="6"/>
    </row>
    <row r="341" spans="1:32" x14ac:dyDescent="0.25">
      <c r="A341" s="46">
        <f t="shared" si="62"/>
        <v>325</v>
      </c>
      <c r="B341" s="54">
        <f t="shared" si="59"/>
        <v>0</v>
      </c>
      <c r="C341" s="47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3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48">
        <f t="shared" si="55"/>
        <v>0</v>
      </c>
      <c r="G341" s="49"/>
      <c r="H341" s="13">
        <f t="shared" si="63"/>
        <v>325</v>
      </c>
      <c r="I341" s="33" t="str">
        <f t="shared" si="56"/>
        <v>-</v>
      </c>
      <c r="J341" s="38">
        <f>IF(H341&gt;Lease!$E$4,0,M340)</f>
        <v>0</v>
      </c>
      <c r="K341" s="38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38">
        <f t="shared" si="60"/>
        <v>0</v>
      </c>
      <c r="M341" s="38">
        <f t="shared" si="61"/>
        <v>0</v>
      </c>
      <c r="N341" s="50"/>
      <c r="O341" s="79">
        <v>237</v>
      </c>
      <c r="P341" s="80">
        <f t="shared" si="64"/>
        <v>160770</v>
      </c>
      <c r="Q341" s="82">
        <f t="shared" si="57"/>
        <v>0</v>
      </c>
      <c r="R341" s="82">
        <f>IF(S340&lt;1,0,-Lease!$K$4/Lease!$L$4)</f>
        <v>0</v>
      </c>
      <c r="S341" s="82">
        <f t="shared" si="58"/>
        <v>0</v>
      </c>
      <c r="AE341" s="5"/>
      <c r="AF341" s="6"/>
    </row>
    <row r="342" spans="1:32" x14ac:dyDescent="0.25">
      <c r="A342" s="46">
        <f t="shared" si="62"/>
        <v>326</v>
      </c>
      <c r="B342" s="54">
        <f t="shared" si="59"/>
        <v>0</v>
      </c>
      <c r="C342" s="47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3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48">
        <f t="shared" si="55"/>
        <v>0</v>
      </c>
      <c r="G342" s="49"/>
      <c r="H342" s="13">
        <f t="shared" si="63"/>
        <v>326</v>
      </c>
      <c r="I342" s="33" t="str">
        <f t="shared" si="56"/>
        <v>-</v>
      </c>
      <c r="J342" s="38">
        <f>IF(H342&gt;Lease!$E$4,0,M341)</f>
        <v>0</v>
      </c>
      <c r="K342" s="38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38">
        <f t="shared" si="60"/>
        <v>0</v>
      </c>
      <c r="M342" s="38">
        <f t="shared" si="61"/>
        <v>0</v>
      </c>
      <c r="N342" s="50"/>
      <c r="O342" s="79">
        <v>237</v>
      </c>
      <c r="P342" s="80">
        <f t="shared" si="64"/>
        <v>161135</v>
      </c>
      <c r="Q342" s="82">
        <f t="shared" si="57"/>
        <v>0</v>
      </c>
      <c r="R342" s="82">
        <f>IF(S341&lt;1,0,-Lease!$K$4/Lease!$L$4)</f>
        <v>0</v>
      </c>
      <c r="S342" s="82">
        <f t="shared" si="58"/>
        <v>0</v>
      </c>
      <c r="AE342" s="5"/>
      <c r="AF342" s="6"/>
    </row>
    <row r="343" spans="1:32" x14ac:dyDescent="0.25">
      <c r="A343" s="46">
        <f t="shared" si="62"/>
        <v>327</v>
      </c>
      <c r="B343" s="54">
        <f t="shared" si="59"/>
        <v>0</v>
      </c>
      <c r="C343" s="47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3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48">
        <f t="shared" si="55"/>
        <v>0</v>
      </c>
      <c r="G343" s="49"/>
      <c r="H343" s="13">
        <f t="shared" si="63"/>
        <v>327</v>
      </c>
      <c r="I343" s="33" t="str">
        <f t="shared" si="56"/>
        <v>-</v>
      </c>
      <c r="J343" s="38">
        <f>IF(H343&gt;Lease!$E$4,0,M342)</f>
        <v>0</v>
      </c>
      <c r="K343" s="38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38">
        <f t="shared" si="60"/>
        <v>0</v>
      </c>
      <c r="M343" s="38">
        <f t="shared" si="61"/>
        <v>0</v>
      </c>
      <c r="N343" s="50"/>
      <c r="O343" s="79">
        <v>237</v>
      </c>
      <c r="P343" s="80">
        <f t="shared" si="64"/>
        <v>161500</v>
      </c>
      <c r="Q343" s="82">
        <f t="shared" si="57"/>
        <v>0</v>
      </c>
      <c r="R343" s="82">
        <f>IF(S342&lt;1,0,-Lease!$K$4/Lease!$L$4)</f>
        <v>0</v>
      </c>
      <c r="S343" s="82">
        <f t="shared" si="58"/>
        <v>0</v>
      </c>
      <c r="AE343" s="5"/>
      <c r="AF343" s="6"/>
    </row>
    <row r="344" spans="1:32" x14ac:dyDescent="0.25">
      <c r="A344" s="46">
        <f t="shared" si="62"/>
        <v>328</v>
      </c>
      <c r="B344" s="54">
        <f t="shared" si="59"/>
        <v>0</v>
      </c>
      <c r="C344" s="47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3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48">
        <f t="shared" si="55"/>
        <v>0</v>
      </c>
      <c r="G344" s="49"/>
      <c r="H344" s="13">
        <f t="shared" si="63"/>
        <v>328</v>
      </c>
      <c r="I344" s="33" t="str">
        <f t="shared" si="56"/>
        <v>-</v>
      </c>
      <c r="J344" s="38">
        <f>IF(H344&gt;Lease!$E$4,0,M343)</f>
        <v>0</v>
      </c>
      <c r="K344" s="38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38">
        <f t="shared" si="60"/>
        <v>0</v>
      </c>
      <c r="M344" s="38">
        <f t="shared" si="61"/>
        <v>0</v>
      </c>
      <c r="N344" s="50"/>
      <c r="O344" s="79">
        <v>237</v>
      </c>
      <c r="P344" s="80">
        <f t="shared" si="64"/>
        <v>161865</v>
      </c>
      <c r="Q344" s="82">
        <f t="shared" si="57"/>
        <v>0</v>
      </c>
      <c r="R344" s="82">
        <f>IF(S343&lt;1,0,-Lease!$K$4/Lease!$L$4)</f>
        <v>0</v>
      </c>
      <c r="S344" s="82">
        <f t="shared" si="58"/>
        <v>0</v>
      </c>
      <c r="AE344" s="5"/>
      <c r="AF344" s="6"/>
    </row>
    <row r="345" spans="1:32" x14ac:dyDescent="0.25">
      <c r="A345" s="46">
        <f t="shared" si="62"/>
        <v>329</v>
      </c>
      <c r="B345" s="54">
        <f t="shared" si="59"/>
        <v>0</v>
      </c>
      <c r="C345" s="47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3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48">
        <f t="shared" si="55"/>
        <v>0</v>
      </c>
      <c r="G345" s="49"/>
      <c r="H345" s="13">
        <f t="shared" si="63"/>
        <v>329</v>
      </c>
      <c r="I345" s="33" t="str">
        <f t="shared" si="56"/>
        <v>-</v>
      </c>
      <c r="J345" s="38">
        <f>IF(H345&gt;Lease!$E$4,0,M344)</f>
        <v>0</v>
      </c>
      <c r="K345" s="38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38">
        <f t="shared" si="60"/>
        <v>0</v>
      </c>
      <c r="M345" s="38">
        <f t="shared" si="61"/>
        <v>0</v>
      </c>
      <c r="N345" s="50"/>
      <c r="O345" s="79">
        <v>237</v>
      </c>
      <c r="P345" s="80">
        <f t="shared" si="64"/>
        <v>162231</v>
      </c>
      <c r="Q345" s="82">
        <f t="shared" si="57"/>
        <v>0</v>
      </c>
      <c r="R345" s="82">
        <f>IF(S344&lt;1,0,-Lease!$K$4/Lease!$L$4)</f>
        <v>0</v>
      </c>
      <c r="S345" s="82">
        <f t="shared" si="58"/>
        <v>0</v>
      </c>
      <c r="AE345" s="5"/>
      <c r="AF345" s="6"/>
    </row>
    <row r="346" spans="1:32" x14ac:dyDescent="0.25">
      <c r="A346" s="46">
        <f t="shared" si="62"/>
        <v>330</v>
      </c>
      <c r="B346" s="54">
        <f t="shared" si="59"/>
        <v>0</v>
      </c>
      <c r="C346" s="47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3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48">
        <f t="shared" si="55"/>
        <v>0</v>
      </c>
      <c r="G346" s="49"/>
      <c r="H346" s="13">
        <f t="shared" si="63"/>
        <v>330</v>
      </c>
      <c r="I346" s="33" t="str">
        <f t="shared" si="56"/>
        <v>-</v>
      </c>
      <c r="J346" s="38">
        <f>IF(H346&gt;Lease!$E$4,0,M345)</f>
        <v>0</v>
      </c>
      <c r="K346" s="38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38">
        <f t="shared" si="60"/>
        <v>0</v>
      </c>
      <c r="M346" s="38">
        <f t="shared" si="61"/>
        <v>0</v>
      </c>
      <c r="N346" s="50"/>
      <c r="O346" s="79">
        <v>237</v>
      </c>
      <c r="P346" s="80">
        <f t="shared" si="64"/>
        <v>162596</v>
      </c>
      <c r="Q346" s="82">
        <f t="shared" si="57"/>
        <v>0</v>
      </c>
      <c r="R346" s="82">
        <f>IF(S345&lt;1,0,-Lease!$K$4/Lease!$L$4)</f>
        <v>0</v>
      </c>
      <c r="S346" s="82">
        <f t="shared" si="58"/>
        <v>0</v>
      </c>
      <c r="AE346" s="5"/>
      <c r="AF346" s="6"/>
    </row>
    <row r="347" spans="1:32" x14ac:dyDescent="0.25">
      <c r="A347" s="46">
        <f t="shared" si="62"/>
        <v>331</v>
      </c>
      <c r="B347" s="54">
        <f t="shared" si="59"/>
        <v>0</v>
      </c>
      <c r="C347" s="47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3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48">
        <f t="shared" si="55"/>
        <v>0</v>
      </c>
      <c r="G347" s="49"/>
      <c r="H347" s="13">
        <f t="shared" si="63"/>
        <v>331</v>
      </c>
      <c r="I347" s="33" t="str">
        <f t="shared" si="56"/>
        <v>-</v>
      </c>
      <c r="J347" s="38">
        <f>IF(H347&gt;Lease!$E$4,0,M346)</f>
        <v>0</v>
      </c>
      <c r="K347" s="38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38">
        <f t="shared" si="60"/>
        <v>0</v>
      </c>
      <c r="M347" s="38">
        <f t="shared" si="61"/>
        <v>0</v>
      </c>
      <c r="N347" s="50"/>
      <c r="O347" s="79">
        <v>237</v>
      </c>
      <c r="P347" s="80">
        <f t="shared" si="64"/>
        <v>162961</v>
      </c>
      <c r="Q347" s="82">
        <f t="shared" si="57"/>
        <v>0</v>
      </c>
      <c r="R347" s="82">
        <f>IF(S346&lt;1,0,-Lease!$K$4/Lease!$L$4)</f>
        <v>0</v>
      </c>
      <c r="S347" s="82">
        <f t="shared" si="58"/>
        <v>0</v>
      </c>
      <c r="AE347" s="5"/>
      <c r="AF347" s="6"/>
    </row>
    <row r="348" spans="1:32" x14ac:dyDescent="0.25">
      <c r="A348" s="46">
        <f t="shared" si="62"/>
        <v>332</v>
      </c>
      <c r="B348" s="54">
        <f t="shared" si="59"/>
        <v>0</v>
      </c>
      <c r="C348" s="47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3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48">
        <f t="shared" si="55"/>
        <v>0</v>
      </c>
      <c r="G348" s="49"/>
      <c r="H348" s="13">
        <f t="shared" si="63"/>
        <v>332</v>
      </c>
      <c r="I348" s="33" t="str">
        <f t="shared" si="56"/>
        <v>-</v>
      </c>
      <c r="J348" s="38">
        <f>IF(H348&gt;Lease!$E$4,0,M347)</f>
        <v>0</v>
      </c>
      <c r="K348" s="38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38">
        <f t="shared" si="60"/>
        <v>0</v>
      </c>
      <c r="M348" s="38">
        <f t="shared" si="61"/>
        <v>0</v>
      </c>
      <c r="N348" s="50"/>
      <c r="O348" s="79">
        <v>237</v>
      </c>
      <c r="P348" s="80">
        <f t="shared" si="64"/>
        <v>163326</v>
      </c>
      <c r="Q348" s="82">
        <f t="shared" si="57"/>
        <v>0</v>
      </c>
      <c r="R348" s="82">
        <f>IF(S347&lt;1,0,-Lease!$K$4/Lease!$L$4)</f>
        <v>0</v>
      </c>
      <c r="S348" s="82">
        <f t="shared" si="58"/>
        <v>0</v>
      </c>
      <c r="AE348" s="5"/>
      <c r="AF348" s="6"/>
    </row>
    <row r="349" spans="1:32" x14ac:dyDescent="0.25">
      <c r="A349" s="46">
        <f t="shared" si="62"/>
        <v>333</v>
      </c>
      <c r="B349" s="54">
        <f t="shared" si="59"/>
        <v>0</v>
      </c>
      <c r="C349" s="47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3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48">
        <f t="shared" si="55"/>
        <v>0</v>
      </c>
      <c r="G349" s="49"/>
      <c r="H349" s="13">
        <f t="shared" si="63"/>
        <v>333</v>
      </c>
      <c r="I349" s="33" t="str">
        <f t="shared" si="56"/>
        <v>-</v>
      </c>
      <c r="J349" s="38">
        <f>IF(H349&gt;Lease!$E$4,0,M348)</f>
        <v>0</v>
      </c>
      <c r="K349" s="38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38">
        <f t="shared" si="60"/>
        <v>0</v>
      </c>
      <c r="M349" s="38">
        <f t="shared" si="61"/>
        <v>0</v>
      </c>
      <c r="N349" s="50"/>
      <c r="O349" s="79">
        <v>237</v>
      </c>
      <c r="P349" s="80">
        <f t="shared" si="64"/>
        <v>163692</v>
      </c>
      <c r="Q349" s="82">
        <f t="shared" si="57"/>
        <v>0</v>
      </c>
      <c r="R349" s="82">
        <f>IF(S348&lt;1,0,-Lease!$K$4/Lease!$L$4)</f>
        <v>0</v>
      </c>
      <c r="S349" s="82">
        <f t="shared" si="58"/>
        <v>0</v>
      </c>
      <c r="AE349" s="5"/>
      <c r="AF349" s="6"/>
    </row>
    <row r="350" spans="1:32" x14ac:dyDescent="0.25">
      <c r="A350" s="46">
        <f t="shared" si="62"/>
        <v>334</v>
      </c>
      <c r="B350" s="54">
        <f t="shared" si="59"/>
        <v>0</v>
      </c>
      <c r="C350" s="47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3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48">
        <f t="shared" si="55"/>
        <v>0</v>
      </c>
      <c r="G350" s="49"/>
      <c r="H350" s="13">
        <f t="shared" si="63"/>
        <v>334</v>
      </c>
      <c r="I350" s="33" t="str">
        <f t="shared" si="56"/>
        <v>-</v>
      </c>
      <c r="J350" s="38">
        <f>IF(H350&gt;Lease!$E$4,0,M349)</f>
        <v>0</v>
      </c>
      <c r="K350" s="38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38">
        <f t="shared" si="60"/>
        <v>0</v>
      </c>
      <c r="M350" s="38">
        <f t="shared" si="61"/>
        <v>0</v>
      </c>
      <c r="N350" s="50"/>
      <c r="O350" s="79">
        <v>237</v>
      </c>
      <c r="P350" s="80">
        <f t="shared" si="64"/>
        <v>164057</v>
      </c>
      <c r="Q350" s="82">
        <f t="shared" si="57"/>
        <v>0</v>
      </c>
      <c r="R350" s="82">
        <f>IF(S349&lt;1,0,-Lease!$K$4/Lease!$L$4)</f>
        <v>0</v>
      </c>
      <c r="S350" s="82">
        <f t="shared" si="58"/>
        <v>0</v>
      </c>
      <c r="AE350" s="5"/>
      <c r="AF350" s="6"/>
    </row>
    <row r="351" spans="1:32" x14ac:dyDescent="0.25">
      <c r="A351" s="46">
        <f t="shared" si="62"/>
        <v>335</v>
      </c>
      <c r="B351" s="54">
        <f t="shared" si="59"/>
        <v>0</v>
      </c>
      <c r="C351" s="47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3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48">
        <f t="shared" si="55"/>
        <v>0</v>
      </c>
      <c r="G351" s="49"/>
      <c r="H351" s="13">
        <f t="shared" si="63"/>
        <v>335</v>
      </c>
      <c r="I351" s="33" t="str">
        <f t="shared" si="56"/>
        <v>-</v>
      </c>
      <c r="J351" s="38">
        <f>IF(H351&gt;Lease!$E$4,0,M350)</f>
        <v>0</v>
      </c>
      <c r="K351" s="38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38">
        <f t="shared" si="60"/>
        <v>0</v>
      </c>
      <c r="M351" s="38">
        <f t="shared" si="61"/>
        <v>0</v>
      </c>
      <c r="N351" s="50"/>
      <c r="O351" s="79">
        <v>237</v>
      </c>
      <c r="P351" s="80">
        <f t="shared" si="64"/>
        <v>164422</v>
      </c>
      <c r="Q351" s="82">
        <f t="shared" si="57"/>
        <v>0</v>
      </c>
      <c r="R351" s="82">
        <f>IF(S350&lt;1,0,-Lease!$K$4/Lease!$L$4)</f>
        <v>0</v>
      </c>
      <c r="S351" s="82">
        <f t="shared" si="58"/>
        <v>0</v>
      </c>
      <c r="AE351" s="5"/>
      <c r="AF351" s="6"/>
    </row>
    <row r="352" spans="1:32" x14ac:dyDescent="0.25">
      <c r="A352" s="46">
        <f t="shared" si="62"/>
        <v>336</v>
      </c>
      <c r="B352" s="54">
        <f t="shared" si="59"/>
        <v>0</v>
      </c>
      <c r="C352" s="47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3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48">
        <f t="shared" si="55"/>
        <v>0</v>
      </c>
      <c r="G352" s="49"/>
      <c r="H352" s="13">
        <f t="shared" si="63"/>
        <v>336</v>
      </c>
      <c r="I352" s="33" t="str">
        <f t="shared" si="56"/>
        <v>-</v>
      </c>
      <c r="J352" s="38">
        <f>IF(H352&gt;Lease!$E$4,0,M351)</f>
        <v>0</v>
      </c>
      <c r="K352" s="38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38">
        <f t="shared" si="60"/>
        <v>0</v>
      </c>
      <c r="M352" s="38">
        <f t="shared" si="61"/>
        <v>0</v>
      </c>
      <c r="N352" s="50"/>
      <c r="O352" s="79">
        <v>237</v>
      </c>
      <c r="P352" s="80">
        <f t="shared" si="64"/>
        <v>164787</v>
      </c>
      <c r="Q352" s="82">
        <f t="shared" si="57"/>
        <v>0</v>
      </c>
      <c r="R352" s="82">
        <f>IF(S351&lt;1,0,-Lease!$K$4/Lease!$L$4)</f>
        <v>0</v>
      </c>
      <c r="S352" s="82">
        <f t="shared" si="58"/>
        <v>0</v>
      </c>
      <c r="AE352" s="5"/>
      <c r="AF352" s="6"/>
    </row>
    <row r="353" spans="1:32" x14ac:dyDescent="0.25">
      <c r="A353" s="46">
        <f t="shared" si="62"/>
        <v>337</v>
      </c>
      <c r="B353" s="54">
        <f t="shared" si="59"/>
        <v>0</v>
      </c>
      <c r="C353" s="47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3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48">
        <f t="shared" si="55"/>
        <v>0</v>
      </c>
      <c r="G353" s="49"/>
      <c r="H353" s="13">
        <f t="shared" si="63"/>
        <v>337</v>
      </c>
      <c r="I353" s="33" t="str">
        <f t="shared" si="56"/>
        <v>-</v>
      </c>
      <c r="J353" s="38">
        <f>IF(H353&gt;Lease!$E$4,0,M352)</f>
        <v>0</v>
      </c>
      <c r="K353" s="38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38">
        <f t="shared" si="60"/>
        <v>0</v>
      </c>
      <c r="M353" s="38">
        <f t="shared" si="61"/>
        <v>0</v>
      </c>
      <c r="N353" s="50"/>
      <c r="O353" s="79">
        <v>237</v>
      </c>
      <c r="P353" s="80">
        <f t="shared" si="64"/>
        <v>165153</v>
      </c>
      <c r="Q353" s="82">
        <f t="shared" si="57"/>
        <v>0</v>
      </c>
      <c r="R353" s="82">
        <f>IF(S352&lt;1,0,-Lease!$K$4/Lease!$L$4)</f>
        <v>0</v>
      </c>
      <c r="S353" s="82">
        <f t="shared" si="58"/>
        <v>0</v>
      </c>
      <c r="AE353" s="5"/>
      <c r="AF353" s="6"/>
    </row>
    <row r="354" spans="1:32" x14ac:dyDescent="0.25">
      <c r="A354" s="46">
        <f t="shared" si="62"/>
        <v>338</v>
      </c>
      <c r="B354" s="54">
        <f t="shared" si="59"/>
        <v>0</v>
      </c>
      <c r="C354" s="47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3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48">
        <f t="shared" si="55"/>
        <v>0</v>
      </c>
      <c r="G354" s="49"/>
      <c r="H354" s="13">
        <f t="shared" si="63"/>
        <v>338</v>
      </c>
      <c r="I354" s="33" t="str">
        <f t="shared" si="56"/>
        <v>-</v>
      </c>
      <c r="J354" s="38">
        <f>IF(H354&gt;Lease!$E$4,0,M353)</f>
        <v>0</v>
      </c>
      <c r="K354" s="38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38">
        <f t="shared" si="60"/>
        <v>0</v>
      </c>
      <c r="M354" s="38">
        <f t="shared" si="61"/>
        <v>0</v>
      </c>
      <c r="N354" s="50"/>
      <c r="O354" s="79">
        <v>237</v>
      </c>
      <c r="P354" s="80">
        <f t="shared" si="64"/>
        <v>165518</v>
      </c>
      <c r="Q354" s="82">
        <f t="shared" si="57"/>
        <v>0</v>
      </c>
      <c r="R354" s="82">
        <f>IF(S353&lt;1,0,-Lease!$K$4/Lease!$L$4)</f>
        <v>0</v>
      </c>
      <c r="S354" s="82">
        <f t="shared" si="58"/>
        <v>0</v>
      </c>
      <c r="AE354" s="5"/>
      <c r="AF354" s="6"/>
    </row>
    <row r="355" spans="1:32" x14ac:dyDescent="0.25">
      <c r="A355" s="46">
        <f t="shared" si="62"/>
        <v>339</v>
      </c>
      <c r="B355" s="54">
        <f t="shared" si="59"/>
        <v>0</v>
      </c>
      <c r="C355" s="47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3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48">
        <f t="shared" si="55"/>
        <v>0</v>
      </c>
      <c r="G355" s="49"/>
      <c r="H355" s="13">
        <f t="shared" si="63"/>
        <v>339</v>
      </c>
      <c r="I355" s="33" t="str">
        <f t="shared" si="56"/>
        <v>-</v>
      </c>
      <c r="J355" s="38">
        <f>IF(H355&gt;Lease!$E$4,0,M354)</f>
        <v>0</v>
      </c>
      <c r="K355" s="38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38">
        <f t="shared" si="60"/>
        <v>0</v>
      </c>
      <c r="M355" s="38">
        <f t="shared" si="61"/>
        <v>0</v>
      </c>
      <c r="N355" s="50"/>
      <c r="O355" s="79">
        <v>237</v>
      </c>
      <c r="P355" s="80">
        <f t="shared" si="64"/>
        <v>165883</v>
      </c>
      <c r="Q355" s="82">
        <f t="shared" si="57"/>
        <v>0</v>
      </c>
      <c r="R355" s="82">
        <f>IF(S354&lt;1,0,-Lease!$K$4/Lease!$L$4)</f>
        <v>0</v>
      </c>
      <c r="S355" s="82">
        <f t="shared" si="58"/>
        <v>0</v>
      </c>
      <c r="AE355" s="5"/>
      <c r="AF355" s="6"/>
    </row>
    <row r="356" spans="1:32" x14ac:dyDescent="0.25">
      <c r="A356" s="46">
        <f t="shared" si="62"/>
        <v>340</v>
      </c>
      <c r="B356" s="54">
        <f t="shared" si="59"/>
        <v>0</v>
      </c>
      <c r="C356" s="47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3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48">
        <f t="shared" si="55"/>
        <v>0</v>
      </c>
      <c r="G356" s="49"/>
      <c r="H356" s="13">
        <f t="shared" si="63"/>
        <v>340</v>
      </c>
      <c r="I356" s="33" t="str">
        <f t="shared" si="56"/>
        <v>-</v>
      </c>
      <c r="J356" s="38">
        <f>IF(H356&gt;Lease!$E$4,0,M355)</f>
        <v>0</v>
      </c>
      <c r="K356" s="38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38">
        <f t="shared" si="60"/>
        <v>0</v>
      </c>
      <c r="M356" s="38">
        <f t="shared" si="61"/>
        <v>0</v>
      </c>
      <c r="N356" s="50"/>
      <c r="O356" s="79">
        <v>237</v>
      </c>
      <c r="P356" s="80">
        <f t="shared" si="64"/>
        <v>166248</v>
      </c>
      <c r="Q356" s="82">
        <f t="shared" si="57"/>
        <v>0</v>
      </c>
      <c r="R356" s="82">
        <f>IF(S355&lt;1,0,-Lease!$K$4/Lease!$L$4)</f>
        <v>0</v>
      </c>
      <c r="S356" s="82">
        <f t="shared" si="58"/>
        <v>0</v>
      </c>
      <c r="AE356" s="5"/>
      <c r="AF356" s="6"/>
    </row>
    <row r="357" spans="1:32" x14ac:dyDescent="0.25">
      <c r="A357" s="46">
        <f t="shared" si="62"/>
        <v>341</v>
      </c>
      <c r="B357" s="54">
        <f t="shared" si="59"/>
        <v>0</v>
      </c>
      <c r="C357" s="47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3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48">
        <f t="shared" si="55"/>
        <v>0</v>
      </c>
      <c r="G357" s="49"/>
      <c r="H357" s="13">
        <f t="shared" si="63"/>
        <v>341</v>
      </c>
      <c r="I357" s="33" t="str">
        <f t="shared" si="56"/>
        <v>-</v>
      </c>
      <c r="J357" s="38">
        <f>IF(H357&gt;Lease!$E$4,0,M356)</f>
        <v>0</v>
      </c>
      <c r="K357" s="38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38">
        <f t="shared" si="60"/>
        <v>0</v>
      </c>
      <c r="M357" s="38">
        <f t="shared" si="61"/>
        <v>0</v>
      </c>
      <c r="N357" s="50"/>
      <c r="O357" s="79">
        <v>237</v>
      </c>
      <c r="P357" s="80">
        <f t="shared" si="64"/>
        <v>166614</v>
      </c>
      <c r="Q357" s="82">
        <f t="shared" si="57"/>
        <v>0</v>
      </c>
      <c r="R357" s="82">
        <f>IF(S356&lt;1,0,-Lease!$K$4/Lease!$L$4)</f>
        <v>0</v>
      </c>
      <c r="S357" s="82">
        <f t="shared" si="58"/>
        <v>0</v>
      </c>
      <c r="AE357" s="5"/>
      <c r="AF357" s="6"/>
    </row>
    <row r="358" spans="1:32" x14ac:dyDescent="0.25">
      <c r="A358" s="46">
        <f t="shared" si="62"/>
        <v>342</v>
      </c>
      <c r="B358" s="54">
        <f t="shared" si="59"/>
        <v>0</v>
      </c>
      <c r="C358" s="47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3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48">
        <f t="shared" si="55"/>
        <v>0</v>
      </c>
      <c r="G358" s="49"/>
      <c r="H358" s="13">
        <f t="shared" si="63"/>
        <v>342</v>
      </c>
      <c r="I358" s="33" t="str">
        <f t="shared" si="56"/>
        <v>-</v>
      </c>
      <c r="J358" s="38">
        <f>IF(H358&gt;Lease!$E$4,0,M357)</f>
        <v>0</v>
      </c>
      <c r="K358" s="38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38">
        <f t="shared" si="60"/>
        <v>0</v>
      </c>
      <c r="M358" s="38">
        <f t="shared" si="61"/>
        <v>0</v>
      </c>
      <c r="N358" s="50"/>
      <c r="O358" s="79">
        <v>237</v>
      </c>
      <c r="P358" s="80">
        <f t="shared" si="64"/>
        <v>166979</v>
      </c>
      <c r="Q358" s="82">
        <f t="shared" si="57"/>
        <v>0</v>
      </c>
      <c r="R358" s="82">
        <f>IF(S357&lt;1,0,-Lease!$K$4/Lease!$L$4)</f>
        <v>0</v>
      </c>
      <c r="S358" s="82">
        <f t="shared" si="58"/>
        <v>0</v>
      </c>
      <c r="AE358" s="5"/>
      <c r="AF358" s="6"/>
    </row>
    <row r="359" spans="1:32" x14ac:dyDescent="0.25">
      <c r="A359" s="46">
        <f t="shared" si="62"/>
        <v>343</v>
      </c>
      <c r="B359" s="54">
        <f t="shared" si="59"/>
        <v>0</v>
      </c>
      <c r="C359" s="47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3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48">
        <f t="shared" si="55"/>
        <v>0</v>
      </c>
      <c r="G359" s="49"/>
      <c r="H359" s="13">
        <f t="shared" si="63"/>
        <v>343</v>
      </c>
      <c r="I359" s="33" t="str">
        <f t="shared" si="56"/>
        <v>-</v>
      </c>
      <c r="J359" s="38">
        <f>IF(H359&gt;Lease!$E$4,0,M358)</f>
        <v>0</v>
      </c>
      <c r="K359" s="38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38">
        <f t="shared" si="60"/>
        <v>0</v>
      </c>
      <c r="M359" s="38">
        <f t="shared" si="61"/>
        <v>0</v>
      </c>
      <c r="N359" s="50"/>
      <c r="O359" s="79">
        <v>237</v>
      </c>
      <c r="P359" s="80">
        <f t="shared" si="64"/>
        <v>167344</v>
      </c>
      <c r="Q359" s="82">
        <f t="shared" si="57"/>
        <v>0</v>
      </c>
      <c r="R359" s="82">
        <f>IF(S358&lt;1,0,-Lease!$K$4/Lease!$L$4)</f>
        <v>0</v>
      </c>
      <c r="S359" s="82">
        <f t="shared" si="58"/>
        <v>0</v>
      </c>
      <c r="AE359" s="5"/>
      <c r="AF359" s="6"/>
    </row>
    <row r="360" spans="1:32" x14ac:dyDescent="0.25">
      <c r="A360" s="46">
        <f t="shared" si="62"/>
        <v>344</v>
      </c>
      <c r="B360" s="54">
        <f t="shared" si="59"/>
        <v>0</v>
      </c>
      <c r="C360" s="47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3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48">
        <f t="shared" si="55"/>
        <v>0</v>
      </c>
      <c r="G360" s="49"/>
      <c r="H360" s="13">
        <f t="shared" si="63"/>
        <v>344</v>
      </c>
      <c r="I360" s="33" t="str">
        <f t="shared" si="56"/>
        <v>-</v>
      </c>
      <c r="J360" s="38">
        <f>IF(H360&gt;Lease!$E$4,0,M359)</f>
        <v>0</v>
      </c>
      <c r="K360" s="38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38">
        <f t="shared" si="60"/>
        <v>0</v>
      </c>
      <c r="M360" s="38">
        <f t="shared" si="61"/>
        <v>0</v>
      </c>
      <c r="N360" s="50"/>
      <c r="O360" s="79">
        <v>237</v>
      </c>
      <c r="P360" s="80">
        <f t="shared" si="64"/>
        <v>167709</v>
      </c>
      <c r="Q360" s="82">
        <f t="shared" si="57"/>
        <v>0</v>
      </c>
      <c r="R360" s="82">
        <f>IF(S359&lt;1,0,-Lease!$K$4/Lease!$L$4)</f>
        <v>0</v>
      </c>
      <c r="S360" s="82">
        <f t="shared" si="58"/>
        <v>0</v>
      </c>
      <c r="AE360" s="5"/>
      <c r="AF360" s="6"/>
    </row>
    <row r="361" spans="1:32" x14ac:dyDescent="0.25">
      <c r="A361" s="46">
        <f t="shared" si="62"/>
        <v>345</v>
      </c>
      <c r="B361" s="54">
        <f t="shared" si="59"/>
        <v>0</v>
      </c>
      <c r="C361" s="47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3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48">
        <f t="shared" si="55"/>
        <v>0</v>
      </c>
      <c r="G361" s="49"/>
      <c r="H361" s="13">
        <f t="shared" si="63"/>
        <v>345</v>
      </c>
      <c r="I361" s="33" t="str">
        <f t="shared" si="56"/>
        <v>-</v>
      </c>
      <c r="J361" s="38">
        <f>IF(H361&gt;Lease!$E$4,0,M360)</f>
        <v>0</v>
      </c>
      <c r="K361" s="38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38">
        <f t="shared" si="60"/>
        <v>0</v>
      </c>
      <c r="M361" s="38">
        <f t="shared" si="61"/>
        <v>0</v>
      </c>
      <c r="N361" s="50"/>
      <c r="O361" s="79">
        <v>237</v>
      </c>
      <c r="P361" s="80">
        <f t="shared" si="64"/>
        <v>168075</v>
      </c>
      <c r="Q361" s="82">
        <f t="shared" si="57"/>
        <v>0</v>
      </c>
      <c r="R361" s="82">
        <f>IF(S360&lt;1,0,-Lease!$K$4/Lease!$L$4)</f>
        <v>0</v>
      </c>
      <c r="S361" s="82">
        <f t="shared" si="58"/>
        <v>0</v>
      </c>
      <c r="AE361" s="5"/>
      <c r="AF361" s="6"/>
    </row>
    <row r="362" spans="1:32" x14ac:dyDescent="0.25">
      <c r="A362" s="46">
        <f t="shared" si="62"/>
        <v>346</v>
      </c>
      <c r="B362" s="54">
        <f t="shared" si="59"/>
        <v>0</v>
      </c>
      <c r="C362" s="47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3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48">
        <f t="shared" si="55"/>
        <v>0</v>
      </c>
      <c r="G362" s="49"/>
      <c r="H362" s="13">
        <f t="shared" si="63"/>
        <v>346</v>
      </c>
      <c r="I362" s="33" t="str">
        <f t="shared" si="56"/>
        <v>-</v>
      </c>
      <c r="J362" s="38">
        <f>IF(H362&gt;Lease!$E$4,0,M361)</f>
        <v>0</v>
      </c>
      <c r="K362" s="38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38">
        <f t="shared" si="60"/>
        <v>0</v>
      </c>
      <c r="M362" s="38">
        <f t="shared" si="61"/>
        <v>0</v>
      </c>
      <c r="N362" s="50"/>
      <c r="O362" s="79">
        <v>237</v>
      </c>
      <c r="P362" s="80">
        <f t="shared" si="64"/>
        <v>168440</v>
      </c>
      <c r="Q362" s="82">
        <f t="shared" si="57"/>
        <v>0</v>
      </c>
      <c r="R362" s="82">
        <f>IF(S361&lt;1,0,-Lease!$K$4/Lease!$L$4)</f>
        <v>0</v>
      </c>
      <c r="S362" s="82">
        <f t="shared" si="58"/>
        <v>0</v>
      </c>
      <c r="AE362" s="5"/>
      <c r="AF362" s="6"/>
    </row>
    <row r="363" spans="1:32" x14ac:dyDescent="0.25">
      <c r="A363" s="46">
        <f t="shared" si="62"/>
        <v>347</v>
      </c>
      <c r="B363" s="54">
        <f t="shared" si="59"/>
        <v>0</v>
      </c>
      <c r="C363" s="47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3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48">
        <f t="shared" si="55"/>
        <v>0</v>
      </c>
      <c r="G363" s="49"/>
      <c r="H363" s="13">
        <f t="shared" si="63"/>
        <v>347</v>
      </c>
      <c r="I363" s="33" t="str">
        <f t="shared" si="56"/>
        <v>-</v>
      </c>
      <c r="J363" s="38">
        <f>IF(H363&gt;Lease!$E$4,0,M362)</f>
        <v>0</v>
      </c>
      <c r="K363" s="38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38">
        <f t="shared" si="60"/>
        <v>0</v>
      </c>
      <c r="M363" s="38">
        <f t="shared" si="61"/>
        <v>0</v>
      </c>
      <c r="N363" s="50"/>
      <c r="O363" s="79">
        <v>237</v>
      </c>
      <c r="P363" s="80">
        <f t="shared" si="64"/>
        <v>168805</v>
      </c>
      <c r="Q363" s="82">
        <f t="shared" si="57"/>
        <v>0</v>
      </c>
      <c r="R363" s="82">
        <f>IF(S362&lt;1,0,-Lease!$K$4/Lease!$L$4)</f>
        <v>0</v>
      </c>
      <c r="S363" s="82">
        <f t="shared" si="58"/>
        <v>0</v>
      </c>
      <c r="AE363" s="5"/>
      <c r="AF363" s="6"/>
    </row>
    <row r="364" spans="1:32" x14ac:dyDescent="0.25">
      <c r="A364" s="46">
        <f t="shared" si="62"/>
        <v>348</v>
      </c>
      <c r="B364" s="54">
        <f t="shared" si="59"/>
        <v>0</v>
      </c>
      <c r="C364" s="47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3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48">
        <f t="shared" si="55"/>
        <v>0</v>
      </c>
      <c r="G364" s="49"/>
      <c r="H364" s="13">
        <f t="shared" si="63"/>
        <v>348</v>
      </c>
      <c r="I364" s="33" t="str">
        <f t="shared" si="56"/>
        <v>-</v>
      </c>
      <c r="J364" s="38">
        <f>IF(H364&gt;Lease!$E$4,0,M363)</f>
        <v>0</v>
      </c>
      <c r="K364" s="38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38">
        <f t="shared" si="60"/>
        <v>0</v>
      </c>
      <c r="M364" s="38">
        <f t="shared" si="61"/>
        <v>0</v>
      </c>
      <c r="N364" s="50"/>
      <c r="O364" s="79">
        <v>237</v>
      </c>
      <c r="P364" s="80">
        <f t="shared" si="64"/>
        <v>169170</v>
      </c>
      <c r="Q364" s="82">
        <f t="shared" si="57"/>
        <v>0</v>
      </c>
      <c r="R364" s="82">
        <f>IF(S363&lt;1,0,-Lease!$K$4/Lease!$L$4)</f>
        <v>0</v>
      </c>
      <c r="S364" s="82">
        <f t="shared" si="58"/>
        <v>0</v>
      </c>
      <c r="AE364" s="5"/>
      <c r="AF364" s="6"/>
    </row>
    <row r="365" spans="1:32" x14ac:dyDescent="0.25">
      <c r="A365" s="46">
        <f t="shared" si="62"/>
        <v>349</v>
      </c>
      <c r="B365" s="54">
        <f t="shared" si="59"/>
        <v>0</v>
      </c>
      <c r="C365" s="47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3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48">
        <f t="shared" si="55"/>
        <v>0</v>
      </c>
      <c r="G365" s="49"/>
      <c r="H365" s="13">
        <f t="shared" si="63"/>
        <v>349</v>
      </c>
      <c r="I365" s="33" t="str">
        <f t="shared" si="56"/>
        <v>-</v>
      </c>
      <c r="J365" s="38">
        <f>IF(H365&gt;Lease!$E$4,0,M364)</f>
        <v>0</v>
      </c>
      <c r="K365" s="38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38">
        <f t="shared" si="60"/>
        <v>0</v>
      </c>
      <c r="M365" s="38">
        <f t="shared" si="61"/>
        <v>0</v>
      </c>
      <c r="N365" s="50"/>
      <c r="O365" s="79">
        <v>237</v>
      </c>
      <c r="P365" s="80">
        <f t="shared" si="64"/>
        <v>169536</v>
      </c>
      <c r="Q365" s="82">
        <f t="shared" si="57"/>
        <v>0</v>
      </c>
      <c r="R365" s="82">
        <f>IF(S364&lt;1,0,-Lease!$K$4/Lease!$L$4)</f>
        <v>0</v>
      </c>
      <c r="S365" s="82">
        <f t="shared" si="58"/>
        <v>0</v>
      </c>
      <c r="AE365" s="5"/>
      <c r="AF365" s="6"/>
    </row>
    <row r="366" spans="1:32" x14ac:dyDescent="0.25">
      <c r="A366" s="46">
        <f t="shared" si="62"/>
        <v>350</v>
      </c>
      <c r="B366" s="54">
        <f t="shared" si="59"/>
        <v>0</v>
      </c>
      <c r="C366" s="47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3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48">
        <f t="shared" si="55"/>
        <v>0</v>
      </c>
      <c r="G366" s="49"/>
      <c r="H366" s="13">
        <f t="shared" si="63"/>
        <v>350</v>
      </c>
      <c r="I366" s="33" t="str">
        <f t="shared" si="56"/>
        <v>-</v>
      </c>
      <c r="J366" s="38">
        <f>IF(H366&gt;Lease!$E$4,0,M365)</f>
        <v>0</v>
      </c>
      <c r="K366" s="38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38">
        <f t="shared" si="60"/>
        <v>0</v>
      </c>
      <c r="M366" s="38">
        <f t="shared" si="61"/>
        <v>0</v>
      </c>
      <c r="N366" s="50"/>
      <c r="O366" s="79">
        <v>237</v>
      </c>
      <c r="P366" s="80">
        <f t="shared" si="64"/>
        <v>169901</v>
      </c>
      <c r="Q366" s="82">
        <f t="shared" si="57"/>
        <v>0</v>
      </c>
      <c r="R366" s="82">
        <f>IF(S365&lt;1,0,-Lease!$K$4/Lease!$L$4)</f>
        <v>0</v>
      </c>
      <c r="S366" s="82">
        <f t="shared" si="58"/>
        <v>0</v>
      </c>
      <c r="AE366" s="5"/>
      <c r="AF366" s="6"/>
    </row>
    <row r="367" spans="1:32" x14ac:dyDescent="0.25">
      <c r="A367" s="46">
        <f t="shared" si="62"/>
        <v>351</v>
      </c>
      <c r="B367" s="54">
        <f t="shared" si="59"/>
        <v>0</v>
      </c>
      <c r="C367" s="47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3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48">
        <f t="shared" si="55"/>
        <v>0</v>
      </c>
      <c r="G367" s="49"/>
      <c r="H367" s="13">
        <f t="shared" si="63"/>
        <v>351</v>
      </c>
      <c r="I367" s="33" t="str">
        <f t="shared" si="56"/>
        <v>-</v>
      </c>
      <c r="J367" s="38">
        <f>IF(H367&gt;Lease!$E$4,0,M366)</f>
        <v>0</v>
      </c>
      <c r="K367" s="38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38">
        <f t="shared" si="60"/>
        <v>0</v>
      </c>
      <c r="M367" s="38">
        <f t="shared" si="61"/>
        <v>0</v>
      </c>
      <c r="N367" s="50"/>
      <c r="O367" s="79">
        <v>237</v>
      </c>
      <c r="P367" s="80">
        <f t="shared" si="64"/>
        <v>170266</v>
      </c>
      <c r="Q367" s="82">
        <f t="shared" si="57"/>
        <v>0</v>
      </c>
      <c r="R367" s="82">
        <f>IF(S366&lt;1,0,-Lease!$K$4/Lease!$L$4)</f>
        <v>0</v>
      </c>
      <c r="S367" s="82">
        <f t="shared" si="58"/>
        <v>0</v>
      </c>
      <c r="AE367" s="5"/>
      <c r="AF367" s="6"/>
    </row>
    <row r="368" spans="1:32" x14ac:dyDescent="0.25">
      <c r="A368" s="46">
        <f t="shared" si="62"/>
        <v>352</v>
      </c>
      <c r="B368" s="54">
        <f t="shared" si="59"/>
        <v>0</v>
      </c>
      <c r="C368" s="47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3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48">
        <f t="shared" si="55"/>
        <v>0</v>
      </c>
      <c r="G368" s="49"/>
      <c r="H368" s="13">
        <f t="shared" si="63"/>
        <v>352</v>
      </c>
      <c r="I368" s="33" t="str">
        <f t="shared" si="56"/>
        <v>-</v>
      </c>
      <c r="J368" s="38">
        <f>IF(H368&gt;Lease!$E$4,0,M367)</f>
        <v>0</v>
      </c>
      <c r="K368" s="38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38">
        <f t="shared" si="60"/>
        <v>0</v>
      </c>
      <c r="M368" s="38">
        <f t="shared" si="61"/>
        <v>0</v>
      </c>
      <c r="N368" s="50"/>
      <c r="O368" s="79">
        <v>237</v>
      </c>
      <c r="P368" s="80">
        <f t="shared" si="64"/>
        <v>170631</v>
      </c>
      <c r="Q368" s="82">
        <f t="shared" si="57"/>
        <v>0</v>
      </c>
      <c r="R368" s="82">
        <f>IF(S367&lt;1,0,-Lease!$K$4/Lease!$L$4)</f>
        <v>0</v>
      </c>
      <c r="S368" s="82">
        <f t="shared" si="58"/>
        <v>0</v>
      </c>
      <c r="AE368" s="5"/>
      <c r="AF368" s="6"/>
    </row>
    <row r="369" spans="1:32" x14ac:dyDescent="0.25">
      <c r="A369" s="46">
        <f t="shared" si="62"/>
        <v>353</v>
      </c>
      <c r="B369" s="54">
        <f t="shared" si="59"/>
        <v>0</v>
      </c>
      <c r="C369" s="47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3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48">
        <f t="shared" si="55"/>
        <v>0</v>
      </c>
      <c r="G369" s="49"/>
      <c r="H369" s="13">
        <f t="shared" si="63"/>
        <v>353</v>
      </c>
      <c r="I369" s="33" t="str">
        <f t="shared" si="56"/>
        <v>-</v>
      </c>
      <c r="J369" s="38">
        <f>IF(H369&gt;Lease!$E$4,0,M368)</f>
        <v>0</v>
      </c>
      <c r="K369" s="38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38">
        <f t="shared" si="60"/>
        <v>0</v>
      </c>
      <c r="M369" s="38">
        <f t="shared" si="61"/>
        <v>0</v>
      </c>
      <c r="N369" s="50"/>
      <c r="O369" s="79">
        <v>237</v>
      </c>
      <c r="P369" s="80">
        <f t="shared" si="64"/>
        <v>170997</v>
      </c>
      <c r="Q369" s="82">
        <f t="shared" si="57"/>
        <v>0</v>
      </c>
      <c r="R369" s="82">
        <f>IF(S368&lt;1,0,-Lease!$K$4/Lease!$L$4)</f>
        <v>0</v>
      </c>
      <c r="S369" s="82">
        <f t="shared" si="58"/>
        <v>0</v>
      </c>
      <c r="AE369" s="5"/>
      <c r="AF369" s="6"/>
    </row>
    <row r="370" spans="1:32" x14ac:dyDescent="0.25">
      <c r="A370" s="46">
        <f t="shared" si="62"/>
        <v>354</v>
      </c>
      <c r="B370" s="54">
        <f t="shared" si="59"/>
        <v>0</v>
      </c>
      <c r="C370" s="47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3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48">
        <f t="shared" si="55"/>
        <v>0</v>
      </c>
      <c r="G370" s="49"/>
      <c r="H370" s="13">
        <f t="shared" si="63"/>
        <v>354</v>
      </c>
      <c r="I370" s="33" t="str">
        <f t="shared" si="56"/>
        <v>-</v>
      </c>
      <c r="J370" s="38">
        <f>IF(H370&gt;Lease!$E$4,0,M369)</f>
        <v>0</v>
      </c>
      <c r="K370" s="38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38">
        <f t="shared" si="60"/>
        <v>0</v>
      </c>
      <c r="M370" s="38">
        <f t="shared" si="61"/>
        <v>0</v>
      </c>
      <c r="N370" s="50"/>
      <c r="O370" s="79">
        <v>237</v>
      </c>
      <c r="P370" s="80">
        <f t="shared" si="64"/>
        <v>171362</v>
      </c>
      <c r="Q370" s="82">
        <f t="shared" si="57"/>
        <v>0</v>
      </c>
      <c r="R370" s="82">
        <f>IF(S369&lt;1,0,-Lease!$K$4/Lease!$L$4)</f>
        <v>0</v>
      </c>
      <c r="S370" s="82">
        <f t="shared" si="58"/>
        <v>0</v>
      </c>
      <c r="AE370" s="5"/>
      <c r="AF370" s="6"/>
    </row>
    <row r="371" spans="1:32" x14ac:dyDescent="0.25">
      <c r="A371" s="46">
        <f t="shared" si="62"/>
        <v>355</v>
      </c>
      <c r="B371" s="54">
        <f t="shared" si="59"/>
        <v>0</v>
      </c>
      <c r="C371" s="47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3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48">
        <f t="shared" si="55"/>
        <v>0</v>
      </c>
      <c r="G371" s="49"/>
      <c r="H371" s="13">
        <f t="shared" si="63"/>
        <v>355</v>
      </c>
      <c r="I371" s="33" t="str">
        <f t="shared" si="56"/>
        <v>-</v>
      </c>
      <c r="J371" s="38">
        <f>IF(H371&gt;Lease!$E$4,0,M370)</f>
        <v>0</v>
      </c>
      <c r="K371" s="38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38">
        <f t="shared" si="60"/>
        <v>0</v>
      </c>
      <c r="M371" s="38">
        <f t="shared" si="61"/>
        <v>0</v>
      </c>
      <c r="N371" s="50"/>
      <c r="O371" s="79">
        <v>237</v>
      </c>
      <c r="P371" s="80">
        <f t="shared" si="64"/>
        <v>171727</v>
      </c>
      <c r="Q371" s="82">
        <f t="shared" si="57"/>
        <v>0</v>
      </c>
      <c r="R371" s="82">
        <f>IF(S370&lt;1,0,-Lease!$K$4/Lease!$L$4)</f>
        <v>0</v>
      </c>
      <c r="S371" s="82">
        <f t="shared" si="58"/>
        <v>0</v>
      </c>
      <c r="AE371" s="5"/>
      <c r="AF371" s="6"/>
    </row>
    <row r="372" spans="1:32" x14ac:dyDescent="0.25">
      <c r="A372" s="46">
        <f t="shared" si="62"/>
        <v>356</v>
      </c>
      <c r="B372" s="54">
        <f t="shared" si="59"/>
        <v>0</v>
      </c>
      <c r="C372" s="47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3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48">
        <f t="shared" si="55"/>
        <v>0</v>
      </c>
      <c r="G372" s="49"/>
      <c r="H372" s="13">
        <f t="shared" si="63"/>
        <v>356</v>
      </c>
      <c r="I372" s="33" t="str">
        <f t="shared" si="56"/>
        <v>-</v>
      </c>
      <c r="J372" s="38">
        <f>IF(H372&gt;Lease!$E$4,0,M371)</f>
        <v>0</v>
      </c>
      <c r="K372" s="38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38">
        <f t="shared" si="60"/>
        <v>0</v>
      </c>
      <c r="M372" s="38">
        <f t="shared" si="61"/>
        <v>0</v>
      </c>
      <c r="N372" s="50"/>
      <c r="O372" s="79">
        <v>237</v>
      </c>
      <c r="P372" s="80">
        <f t="shared" si="64"/>
        <v>172092</v>
      </c>
      <c r="Q372" s="82">
        <f t="shared" si="57"/>
        <v>0</v>
      </c>
      <c r="R372" s="82">
        <f>IF(S371&lt;1,0,-Lease!$K$4/Lease!$L$4)</f>
        <v>0</v>
      </c>
      <c r="S372" s="82">
        <f t="shared" si="58"/>
        <v>0</v>
      </c>
      <c r="AE372" s="5"/>
      <c r="AF372" s="6"/>
    </row>
    <row r="373" spans="1:32" x14ac:dyDescent="0.25">
      <c r="A373" s="46">
        <f t="shared" si="62"/>
        <v>357</v>
      </c>
      <c r="B373" s="54">
        <f t="shared" si="59"/>
        <v>0</v>
      </c>
      <c r="C373" s="47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3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48">
        <f t="shared" si="55"/>
        <v>0</v>
      </c>
      <c r="G373" s="49"/>
      <c r="H373" s="13">
        <f t="shared" si="63"/>
        <v>357</v>
      </c>
      <c r="I373" s="33" t="str">
        <f t="shared" si="56"/>
        <v>-</v>
      </c>
      <c r="J373" s="38">
        <f>IF(H373&gt;Lease!$E$4,0,M372)</f>
        <v>0</v>
      </c>
      <c r="K373" s="38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38">
        <f t="shared" si="60"/>
        <v>0</v>
      </c>
      <c r="M373" s="38">
        <f t="shared" si="61"/>
        <v>0</v>
      </c>
      <c r="N373" s="50"/>
      <c r="O373" s="79">
        <v>237</v>
      </c>
      <c r="P373" s="80">
        <f t="shared" si="64"/>
        <v>172458</v>
      </c>
      <c r="Q373" s="82">
        <f t="shared" si="57"/>
        <v>0</v>
      </c>
      <c r="R373" s="82">
        <f>IF(S372&lt;1,0,-Lease!$K$4/Lease!$L$4)</f>
        <v>0</v>
      </c>
      <c r="S373" s="82">
        <f t="shared" si="58"/>
        <v>0</v>
      </c>
      <c r="AE373" s="5"/>
      <c r="AF373" s="6"/>
    </row>
    <row r="374" spans="1:32" x14ac:dyDescent="0.25">
      <c r="A374" s="46">
        <f t="shared" si="62"/>
        <v>358</v>
      </c>
      <c r="B374" s="54">
        <f t="shared" si="59"/>
        <v>0</v>
      </c>
      <c r="C374" s="47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3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48">
        <f t="shared" si="55"/>
        <v>0</v>
      </c>
      <c r="G374" s="49"/>
      <c r="H374" s="13">
        <f t="shared" si="63"/>
        <v>358</v>
      </c>
      <c r="I374" s="33" t="str">
        <f t="shared" si="56"/>
        <v>-</v>
      </c>
      <c r="J374" s="38">
        <f>IF(H374&gt;Lease!$E$4,0,M373)</f>
        <v>0</v>
      </c>
      <c r="K374" s="38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38">
        <f t="shared" si="60"/>
        <v>0</v>
      </c>
      <c r="M374" s="38">
        <f t="shared" si="61"/>
        <v>0</v>
      </c>
      <c r="N374" s="50"/>
      <c r="O374" s="79">
        <v>237</v>
      </c>
      <c r="P374" s="80">
        <f t="shared" si="64"/>
        <v>172823</v>
      </c>
      <c r="Q374" s="82">
        <f t="shared" si="57"/>
        <v>0</v>
      </c>
      <c r="R374" s="82">
        <f>IF(S373&lt;1,0,-Lease!$K$4/Lease!$L$4)</f>
        <v>0</v>
      </c>
      <c r="S374" s="82">
        <f t="shared" si="58"/>
        <v>0</v>
      </c>
      <c r="AE374" s="5"/>
      <c r="AF374" s="6"/>
    </row>
    <row r="375" spans="1:32" x14ac:dyDescent="0.25">
      <c r="A375" s="46">
        <f t="shared" si="62"/>
        <v>359</v>
      </c>
      <c r="B375" s="54">
        <f t="shared" si="59"/>
        <v>0</v>
      </c>
      <c r="C375" s="47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3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48">
        <f t="shared" si="55"/>
        <v>0</v>
      </c>
      <c r="G375" s="49"/>
      <c r="H375" s="13">
        <f t="shared" si="63"/>
        <v>359</v>
      </c>
      <c r="I375" s="33" t="str">
        <f t="shared" si="56"/>
        <v>-</v>
      </c>
      <c r="J375" s="38">
        <f>IF(H375&gt;Lease!$E$4,0,M374)</f>
        <v>0</v>
      </c>
      <c r="K375" s="38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38">
        <f t="shared" si="60"/>
        <v>0</v>
      </c>
      <c r="M375" s="38">
        <f t="shared" si="61"/>
        <v>0</v>
      </c>
      <c r="N375" s="50"/>
      <c r="O375" s="79">
        <v>237</v>
      </c>
      <c r="P375" s="80">
        <f t="shared" si="64"/>
        <v>173188</v>
      </c>
      <c r="Q375" s="82">
        <f t="shared" si="57"/>
        <v>0</v>
      </c>
      <c r="R375" s="82">
        <f>IF(S374&lt;1,0,-Lease!$K$4/Lease!$L$4)</f>
        <v>0</v>
      </c>
      <c r="S375" s="82">
        <f t="shared" si="58"/>
        <v>0</v>
      </c>
      <c r="AE375" s="5"/>
      <c r="AF375" s="6"/>
    </row>
    <row r="376" spans="1:32" x14ac:dyDescent="0.25">
      <c r="A376" s="46">
        <f t="shared" si="62"/>
        <v>360</v>
      </c>
      <c r="B376" s="54">
        <f t="shared" si="59"/>
        <v>0</v>
      </c>
      <c r="C376" s="47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3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48">
        <f t="shared" si="55"/>
        <v>0</v>
      </c>
      <c r="G376" s="49"/>
      <c r="H376" s="13">
        <f t="shared" si="63"/>
        <v>360</v>
      </c>
      <c r="I376" s="33" t="str">
        <f t="shared" si="56"/>
        <v>-</v>
      </c>
      <c r="J376" s="38">
        <f>IF(H376&gt;Lease!$E$4,0,M375)</f>
        <v>0</v>
      </c>
      <c r="K376" s="38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38">
        <f t="shared" si="60"/>
        <v>0</v>
      </c>
      <c r="M376" s="38">
        <f t="shared" si="61"/>
        <v>0</v>
      </c>
      <c r="N376" s="50"/>
      <c r="O376" s="79">
        <v>237</v>
      </c>
      <c r="P376" s="80">
        <f t="shared" si="64"/>
        <v>173553</v>
      </c>
      <c r="Q376" s="82">
        <f t="shared" si="57"/>
        <v>0</v>
      </c>
      <c r="R376" s="82">
        <f>IF(S375&lt;1,0,-Lease!$K$4/Lease!$L$4)</f>
        <v>0</v>
      </c>
      <c r="S376" s="82">
        <f t="shared" si="58"/>
        <v>0</v>
      </c>
      <c r="AE376" s="5"/>
      <c r="AF376" s="6"/>
    </row>
    <row r="377" spans="1:32" x14ac:dyDescent="0.25">
      <c r="A377" s="46">
        <f t="shared" si="62"/>
        <v>361</v>
      </c>
      <c r="B377" s="54">
        <f t="shared" si="59"/>
        <v>0</v>
      </c>
      <c r="C377" s="47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3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48">
        <f t="shared" si="55"/>
        <v>0</v>
      </c>
      <c r="G377" s="49"/>
      <c r="H377" s="13">
        <f t="shared" si="63"/>
        <v>361</v>
      </c>
      <c r="I377" s="33" t="str">
        <f t="shared" si="56"/>
        <v>-</v>
      </c>
      <c r="J377" s="38">
        <f>IF(H377&gt;Lease!$E$4,0,M376)</f>
        <v>0</v>
      </c>
      <c r="K377" s="38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38">
        <f t="shared" si="60"/>
        <v>0</v>
      </c>
      <c r="M377" s="38">
        <f t="shared" si="61"/>
        <v>0</v>
      </c>
      <c r="N377" s="50"/>
      <c r="O377" s="79">
        <v>237</v>
      </c>
      <c r="P377" s="80">
        <f t="shared" si="64"/>
        <v>173919</v>
      </c>
      <c r="Q377" s="82">
        <f t="shared" si="57"/>
        <v>0</v>
      </c>
      <c r="R377" s="82">
        <f>IF(S376&lt;1,0,-Lease!$K$4/Lease!$L$4)</f>
        <v>0</v>
      </c>
      <c r="S377" s="82">
        <f t="shared" si="58"/>
        <v>0</v>
      </c>
      <c r="AE377" s="5"/>
      <c r="AF377" s="6"/>
    </row>
    <row r="378" spans="1:32" x14ac:dyDescent="0.25">
      <c r="A378" s="46">
        <f t="shared" si="62"/>
        <v>362</v>
      </c>
      <c r="B378" s="54">
        <f t="shared" si="59"/>
        <v>0</v>
      </c>
      <c r="C378" s="47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3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48">
        <f t="shared" si="55"/>
        <v>0</v>
      </c>
      <c r="G378" s="49"/>
      <c r="H378" s="13">
        <f t="shared" si="63"/>
        <v>362</v>
      </c>
      <c r="I378" s="33" t="str">
        <f t="shared" si="56"/>
        <v>-</v>
      </c>
      <c r="J378" s="38">
        <f>IF(H378&gt;Lease!$E$4,0,M377)</f>
        <v>0</v>
      </c>
      <c r="K378" s="38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38">
        <f t="shared" si="60"/>
        <v>0</v>
      </c>
      <c r="M378" s="38">
        <f t="shared" si="61"/>
        <v>0</v>
      </c>
      <c r="N378" s="50"/>
      <c r="O378" s="79">
        <v>237</v>
      </c>
      <c r="P378" s="80">
        <f t="shared" si="64"/>
        <v>174284</v>
      </c>
      <c r="Q378" s="82">
        <f t="shared" si="57"/>
        <v>0</v>
      </c>
      <c r="R378" s="82">
        <f>IF(S377&lt;1,0,-Lease!$K$4/Lease!$L$4)</f>
        <v>0</v>
      </c>
      <c r="S378" s="82">
        <f t="shared" si="58"/>
        <v>0</v>
      </c>
      <c r="AE378" s="5"/>
      <c r="AF378" s="6"/>
    </row>
    <row r="379" spans="1:32" x14ac:dyDescent="0.25">
      <c r="A379" s="46">
        <f t="shared" si="62"/>
        <v>363</v>
      </c>
      <c r="B379" s="54">
        <f t="shared" si="59"/>
        <v>0</v>
      </c>
      <c r="C379" s="47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3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48">
        <f t="shared" si="55"/>
        <v>0</v>
      </c>
      <c r="G379" s="49"/>
      <c r="H379" s="13">
        <f t="shared" si="63"/>
        <v>363</v>
      </c>
      <c r="I379" s="33" t="str">
        <f t="shared" si="56"/>
        <v>-</v>
      </c>
      <c r="J379" s="38">
        <f>IF(H379&gt;Lease!$E$4,0,M378)</f>
        <v>0</v>
      </c>
      <c r="K379" s="38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38">
        <f t="shared" si="60"/>
        <v>0</v>
      </c>
      <c r="M379" s="38">
        <f t="shared" si="61"/>
        <v>0</v>
      </c>
      <c r="N379" s="50"/>
      <c r="O379" s="79">
        <v>237</v>
      </c>
      <c r="P379" s="80">
        <f t="shared" si="64"/>
        <v>174649</v>
      </c>
      <c r="Q379" s="82">
        <f t="shared" si="57"/>
        <v>0</v>
      </c>
      <c r="R379" s="82">
        <f>IF(S378&lt;1,0,-Lease!$K$4/Lease!$L$4)</f>
        <v>0</v>
      </c>
      <c r="S379" s="82">
        <f t="shared" si="58"/>
        <v>0</v>
      </c>
      <c r="AE379" s="5"/>
      <c r="AF379" s="6"/>
    </row>
    <row r="380" spans="1:32" x14ac:dyDescent="0.25">
      <c r="A380" s="46">
        <f t="shared" si="62"/>
        <v>364</v>
      </c>
      <c r="B380" s="54">
        <f t="shared" si="59"/>
        <v>0</v>
      </c>
      <c r="C380" s="47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3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48">
        <f t="shared" si="55"/>
        <v>0</v>
      </c>
      <c r="G380" s="49"/>
      <c r="H380" s="13">
        <f t="shared" si="63"/>
        <v>364</v>
      </c>
      <c r="I380" s="33" t="str">
        <f t="shared" si="56"/>
        <v>-</v>
      </c>
      <c r="J380" s="38">
        <f>IF(H380&gt;Lease!$E$4,0,M379)</f>
        <v>0</v>
      </c>
      <c r="K380" s="38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38">
        <f t="shared" si="60"/>
        <v>0</v>
      </c>
      <c r="M380" s="38">
        <f t="shared" si="61"/>
        <v>0</v>
      </c>
      <c r="N380" s="50"/>
      <c r="O380" s="79">
        <v>237</v>
      </c>
      <c r="P380" s="80">
        <f t="shared" si="64"/>
        <v>175014</v>
      </c>
      <c r="Q380" s="82">
        <f t="shared" si="57"/>
        <v>0</v>
      </c>
      <c r="R380" s="82">
        <f>IF(S379&lt;1,0,-Lease!$K$4/Lease!$L$4)</f>
        <v>0</v>
      </c>
      <c r="S380" s="82">
        <f t="shared" si="58"/>
        <v>0</v>
      </c>
      <c r="AE380" s="5"/>
      <c r="AF380" s="6"/>
    </row>
    <row r="381" spans="1:32" x14ac:dyDescent="0.25">
      <c r="A381" s="46">
        <f t="shared" si="62"/>
        <v>365</v>
      </c>
      <c r="B381" s="54">
        <f t="shared" si="59"/>
        <v>0</v>
      </c>
      <c r="C381" s="47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3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48">
        <f t="shared" si="55"/>
        <v>0</v>
      </c>
      <c r="G381" s="49"/>
      <c r="H381" s="13">
        <f t="shared" si="63"/>
        <v>365</v>
      </c>
      <c r="I381" s="33" t="str">
        <f t="shared" si="56"/>
        <v>-</v>
      </c>
      <c r="J381" s="38">
        <f>IF(H381&gt;Lease!$E$4,0,M380)</f>
        <v>0</v>
      </c>
      <c r="K381" s="38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38">
        <f t="shared" si="60"/>
        <v>0</v>
      </c>
      <c r="M381" s="38">
        <f t="shared" si="61"/>
        <v>0</v>
      </c>
      <c r="N381" s="50"/>
      <c r="O381" s="79">
        <v>237</v>
      </c>
      <c r="P381" s="80">
        <f t="shared" si="64"/>
        <v>175380</v>
      </c>
      <c r="Q381" s="82">
        <f t="shared" si="57"/>
        <v>0</v>
      </c>
      <c r="R381" s="82">
        <f>IF(S380&lt;1,0,-Lease!$K$4/Lease!$L$4)</f>
        <v>0</v>
      </c>
      <c r="S381" s="82">
        <f t="shared" si="58"/>
        <v>0</v>
      </c>
      <c r="AE381" s="5"/>
      <c r="AF381" s="6"/>
    </row>
    <row r="382" spans="1:32" x14ac:dyDescent="0.25">
      <c r="A382" s="46">
        <f t="shared" si="62"/>
        <v>366</v>
      </c>
      <c r="B382" s="54">
        <f t="shared" si="59"/>
        <v>0</v>
      </c>
      <c r="C382" s="47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3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48">
        <f t="shared" ref="F382:F445" si="65">C382*E382</f>
        <v>0</v>
      </c>
      <c r="G382" s="49"/>
      <c r="H382" s="13">
        <f t="shared" si="63"/>
        <v>366</v>
      </c>
      <c r="I382" s="33" t="str">
        <f t="shared" ref="I382:I445" si="66">D382</f>
        <v>-</v>
      </c>
      <c r="J382" s="38">
        <f>IF(H382&gt;Lease!$E$4,0,M381)</f>
        <v>0</v>
      </c>
      <c r="K382" s="38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38">
        <f t="shared" si="60"/>
        <v>0</v>
      </c>
      <c r="M382" s="38">
        <f t="shared" si="61"/>
        <v>0</v>
      </c>
      <c r="N382" s="50"/>
      <c r="O382" s="79">
        <v>237</v>
      </c>
      <c r="P382" s="80">
        <f t="shared" si="64"/>
        <v>175745</v>
      </c>
      <c r="Q382" s="82">
        <f t="shared" ref="Q382:Q445" si="67">S381</f>
        <v>0</v>
      </c>
      <c r="R382" s="82">
        <f>IF(S381&lt;1,0,-Lease!$K$4/Lease!$L$4)</f>
        <v>0</v>
      </c>
      <c r="S382" s="82">
        <f t="shared" ref="S382:S445" si="68">IF(S381&lt;1,0,SUM(Q382:R382))</f>
        <v>0</v>
      </c>
      <c r="AE382" s="5"/>
      <c r="AF382" s="6"/>
    </row>
    <row r="383" spans="1:32" x14ac:dyDescent="0.25">
      <c r="A383" s="46">
        <f t="shared" si="62"/>
        <v>367</v>
      </c>
      <c r="B383" s="54">
        <f t="shared" si="59"/>
        <v>0</v>
      </c>
      <c r="C383" s="47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3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48">
        <f t="shared" si="65"/>
        <v>0</v>
      </c>
      <c r="G383" s="49"/>
      <c r="H383" s="13">
        <f t="shared" si="63"/>
        <v>367</v>
      </c>
      <c r="I383" s="33" t="str">
        <f t="shared" si="66"/>
        <v>-</v>
      </c>
      <c r="J383" s="38">
        <f>IF(H383&gt;Lease!$E$4,0,M382)</f>
        <v>0</v>
      </c>
      <c r="K383" s="38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38">
        <f t="shared" si="60"/>
        <v>0</v>
      </c>
      <c r="M383" s="38">
        <f t="shared" si="61"/>
        <v>0</v>
      </c>
      <c r="N383" s="50"/>
      <c r="O383" s="79">
        <v>237</v>
      </c>
      <c r="P383" s="80">
        <f t="shared" si="64"/>
        <v>176110</v>
      </c>
      <c r="Q383" s="82">
        <f t="shared" si="67"/>
        <v>0</v>
      </c>
      <c r="R383" s="82">
        <f>IF(S382&lt;1,0,-Lease!$K$4/Lease!$L$4)</f>
        <v>0</v>
      </c>
      <c r="S383" s="82">
        <f t="shared" si="68"/>
        <v>0</v>
      </c>
      <c r="AE383" s="5"/>
      <c r="AF383" s="6"/>
    </row>
    <row r="384" spans="1:32" x14ac:dyDescent="0.25">
      <c r="A384" s="46">
        <f t="shared" si="62"/>
        <v>368</v>
      </c>
      <c r="B384" s="54">
        <f t="shared" si="59"/>
        <v>0</v>
      </c>
      <c r="C384" s="47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3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48">
        <f t="shared" si="65"/>
        <v>0</v>
      </c>
      <c r="G384" s="49"/>
      <c r="H384" s="13">
        <f t="shared" si="63"/>
        <v>368</v>
      </c>
      <c r="I384" s="33" t="str">
        <f t="shared" si="66"/>
        <v>-</v>
      </c>
      <c r="J384" s="38">
        <f>IF(H384&gt;Lease!$E$4,0,M383)</f>
        <v>0</v>
      </c>
      <c r="K384" s="38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38">
        <f t="shared" si="60"/>
        <v>0</v>
      </c>
      <c r="M384" s="38">
        <f t="shared" si="61"/>
        <v>0</v>
      </c>
      <c r="N384" s="50"/>
      <c r="O384" s="79">
        <v>237</v>
      </c>
      <c r="P384" s="80">
        <f t="shared" si="64"/>
        <v>176475</v>
      </c>
      <c r="Q384" s="82">
        <f t="shared" si="67"/>
        <v>0</v>
      </c>
      <c r="R384" s="82">
        <f>IF(S383&lt;1,0,-Lease!$K$4/Lease!$L$4)</f>
        <v>0</v>
      </c>
      <c r="S384" s="82">
        <f t="shared" si="68"/>
        <v>0</v>
      </c>
      <c r="AE384" s="5"/>
      <c r="AF384" s="6"/>
    </row>
    <row r="385" spans="1:32" x14ac:dyDescent="0.25">
      <c r="A385" s="46">
        <f t="shared" si="62"/>
        <v>369</v>
      </c>
      <c r="B385" s="54">
        <f t="shared" si="59"/>
        <v>0</v>
      </c>
      <c r="C385" s="47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3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48">
        <f t="shared" si="65"/>
        <v>0</v>
      </c>
      <c r="G385" s="49"/>
      <c r="H385" s="13">
        <f t="shared" si="63"/>
        <v>369</v>
      </c>
      <c r="I385" s="33" t="str">
        <f t="shared" si="66"/>
        <v>-</v>
      </c>
      <c r="J385" s="38">
        <f>IF(H385&gt;Lease!$E$4,0,M384)</f>
        <v>0</v>
      </c>
      <c r="K385" s="38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38">
        <f t="shared" si="60"/>
        <v>0</v>
      </c>
      <c r="M385" s="38">
        <f t="shared" si="61"/>
        <v>0</v>
      </c>
      <c r="N385" s="50"/>
      <c r="O385" s="79">
        <v>237</v>
      </c>
      <c r="P385" s="80">
        <f t="shared" si="64"/>
        <v>176841</v>
      </c>
      <c r="Q385" s="82">
        <f t="shared" si="67"/>
        <v>0</v>
      </c>
      <c r="R385" s="82">
        <f>IF(S384&lt;1,0,-Lease!$K$4/Lease!$L$4)</f>
        <v>0</v>
      </c>
      <c r="S385" s="82">
        <f t="shared" si="68"/>
        <v>0</v>
      </c>
      <c r="AE385" s="5"/>
      <c r="AF385" s="6"/>
    </row>
    <row r="386" spans="1:32" x14ac:dyDescent="0.25">
      <c r="A386" s="46">
        <f t="shared" si="62"/>
        <v>370</v>
      </c>
      <c r="B386" s="54">
        <f t="shared" si="59"/>
        <v>0</v>
      </c>
      <c r="C386" s="47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3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48">
        <f t="shared" si="65"/>
        <v>0</v>
      </c>
      <c r="G386" s="49"/>
      <c r="H386" s="13">
        <f t="shared" si="63"/>
        <v>370</v>
      </c>
      <c r="I386" s="33" t="str">
        <f t="shared" si="66"/>
        <v>-</v>
      </c>
      <c r="J386" s="38">
        <f>IF(H386&gt;Lease!$E$4,0,M385)</f>
        <v>0</v>
      </c>
      <c r="K386" s="38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38">
        <f t="shared" si="60"/>
        <v>0</v>
      </c>
      <c r="M386" s="38">
        <f t="shared" si="61"/>
        <v>0</v>
      </c>
      <c r="N386" s="50"/>
      <c r="O386" s="79">
        <v>237</v>
      </c>
      <c r="P386" s="80">
        <f t="shared" si="64"/>
        <v>177206</v>
      </c>
      <c r="Q386" s="82">
        <f t="shared" si="67"/>
        <v>0</v>
      </c>
      <c r="R386" s="82">
        <f>IF(S385&lt;1,0,-Lease!$K$4/Lease!$L$4)</f>
        <v>0</v>
      </c>
      <c r="S386" s="82">
        <f t="shared" si="68"/>
        <v>0</v>
      </c>
      <c r="AE386" s="5"/>
      <c r="AF386" s="6"/>
    </row>
    <row r="387" spans="1:32" x14ac:dyDescent="0.25">
      <c r="A387" s="46">
        <f t="shared" si="62"/>
        <v>371</v>
      </c>
      <c r="B387" s="54">
        <f t="shared" si="59"/>
        <v>0</v>
      </c>
      <c r="C387" s="47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3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48">
        <f t="shared" si="65"/>
        <v>0</v>
      </c>
      <c r="G387" s="49"/>
      <c r="H387" s="13">
        <f t="shared" si="63"/>
        <v>371</v>
      </c>
      <c r="I387" s="33" t="str">
        <f t="shared" si="66"/>
        <v>-</v>
      </c>
      <c r="J387" s="38">
        <f>IF(H387&gt;Lease!$E$4,0,M386)</f>
        <v>0</v>
      </c>
      <c r="K387" s="38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38">
        <f t="shared" si="60"/>
        <v>0</v>
      </c>
      <c r="M387" s="38">
        <f t="shared" si="61"/>
        <v>0</v>
      </c>
      <c r="N387" s="50"/>
      <c r="O387" s="79">
        <v>237</v>
      </c>
      <c r="P387" s="80">
        <f t="shared" si="64"/>
        <v>177571</v>
      </c>
      <c r="Q387" s="82">
        <f t="shared" si="67"/>
        <v>0</v>
      </c>
      <c r="R387" s="82">
        <f>IF(S386&lt;1,0,-Lease!$K$4/Lease!$L$4)</f>
        <v>0</v>
      </c>
      <c r="S387" s="82">
        <f t="shared" si="68"/>
        <v>0</v>
      </c>
      <c r="AE387" s="5"/>
      <c r="AF387" s="6"/>
    </row>
    <row r="388" spans="1:32" x14ac:dyDescent="0.25">
      <c r="A388" s="46">
        <f t="shared" si="62"/>
        <v>372</v>
      </c>
      <c r="B388" s="54">
        <f t="shared" si="59"/>
        <v>0</v>
      </c>
      <c r="C388" s="47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3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48">
        <f t="shared" si="65"/>
        <v>0</v>
      </c>
      <c r="G388" s="49"/>
      <c r="H388" s="13">
        <f t="shared" si="63"/>
        <v>372</v>
      </c>
      <c r="I388" s="33" t="str">
        <f t="shared" si="66"/>
        <v>-</v>
      </c>
      <c r="J388" s="38">
        <f>IF(H388&gt;Lease!$E$4,0,M387)</f>
        <v>0</v>
      </c>
      <c r="K388" s="38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38">
        <f t="shared" si="60"/>
        <v>0</v>
      </c>
      <c r="M388" s="38">
        <f t="shared" si="61"/>
        <v>0</v>
      </c>
      <c r="N388" s="50"/>
      <c r="O388" s="79">
        <v>237</v>
      </c>
      <c r="P388" s="80">
        <f t="shared" si="64"/>
        <v>177936</v>
      </c>
      <c r="Q388" s="82">
        <f t="shared" si="67"/>
        <v>0</v>
      </c>
      <c r="R388" s="82">
        <f>IF(S387&lt;1,0,-Lease!$K$4/Lease!$L$4)</f>
        <v>0</v>
      </c>
      <c r="S388" s="82">
        <f t="shared" si="68"/>
        <v>0</v>
      </c>
      <c r="AE388" s="5"/>
      <c r="AF388" s="6"/>
    </row>
    <row r="389" spans="1:32" x14ac:dyDescent="0.25">
      <c r="A389" s="46">
        <f t="shared" si="62"/>
        <v>373</v>
      </c>
      <c r="B389" s="54">
        <f t="shared" si="59"/>
        <v>0</v>
      </c>
      <c r="C389" s="47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3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48">
        <f t="shared" si="65"/>
        <v>0</v>
      </c>
      <c r="G389" s="49"/>
      <c r="H389" s="13">
        <f t="shared" si="63"/>
        <v>373</v>
      </c>
      <c r="I389" s="33" t="str">
        <f t="shared" si="66"/>
        <v>-</v>
      </c>
      <c r="J389" s="38">
        <f>IF(H389&gt;Lease!$E$4,0,M388)</f>
        <v>0</v>
      </c>
      <c r="K389" s="38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38">
        <f t="shared" si="60"/>
        <v>0</v>
      </c>
      <c r="M389" s="38">
        <f t="shared" si="61"/>
        <v>0</v>
      </c>
      <c r="N389" s="50"/>
      <c r="O389" s="79">
        <v>237</v>
      </c>
      <c r="P389" s="80">
        <f t="shared" si="64"/>
        <v>178302</v>
      </c>
      <c r="Q389" s="82">
        <f t="shared" si="67"/>
        <v>0</v>
      </c>
      <c r="R389" s="82">
        <f>IF(S388&lt;1,0,-Lease!$K$4/Lease!$L$4)</f>
        <v>0</v>
      </c>
      <c r="S389" s="82">
        <f t="shared" si="68"/>
        <v>0</v>
      </c>
      <c r="AE389" s="5"/>
      <c r="AF389" s="6"/>
    </row>
    <row r="390" spans="1:32" x14ac:dyDescent="0.25">
      <c r="A390" s="46">
        <f t="shared" si="62"/>
        <v>374</v>
      </c>
      <c r="B390" s="54">
        <f t="shared" si="59"/>
        <v>0</v>
      </c>
      <c r="C390" s="47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3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48">
        <f t="shared" si="65"/>
        <v>0</v>
      </c>
      <c r="G390" s="49"/>
      <c r="H390" s="13">
        <f t="shared" si="63"/>
        <v>374</v>
      </c>
      <c r="I390" s="33" t="str">
        <f t="shared" si="66"/>
        <v>-</v>
      </c>
      <c r="J390" s="38">
        <f>IF(H390&gt;Lease!$E$4,0,M389)</f>
        <v>0</v>
      </c>
      <c r="K390" s="38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38">
        <f t="shared" si="60"/>
        <v>0</v>
      </c>
      <c r="M390" s="38">
        <f t="shared" si="61"/>
        <v>0</v>
      </c>
      <c r="N390" s="50"/>
      <c r="O390" s="79">
        <v>237</v>
      </c>
      <c r="P390" s="80">
        <f t="shared" si="64"/>
        <v>178667</v>
      </c>
      <c r="Q390" s="82">
        <f t="shared" si="67"/>
        <v>0</v>
      </c>
      <c r="R390" s="82">
        <f>IF(S389&lt;1,0,-Lease!$K$4/Lease!$L$4)</f>
        <v>0</v>
      </c>
      <c r="S390" s="82">
        <f t="shared" si="68"/>
        <v>0</v>
      </c>
      <c r="AE390" s="5"/>
      <c r="AF390" s="6"/>
    </row>
    <row r="391" spans="1:32" x14ac:dyDescent="0.25">
      <c r="A391" s="46">
        <f t="shared" si="62"/>
        <v>375</v>
      </c>
      <c r="B391" s="54">
        <f t="shared" si="59"/>
        <v>0</v>
      </c>
      <c r="C391" s="47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3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48">
        <f t="shared" si="65"/>
        <v>0</v>
      </c>
      <c r="G391" s="49"/>
      <c r="H391" s="13">
        <f t="shared" si="63"/>
        <v>375</v>
      </c>
      <c r="I391" s="33" t="str">
        <f t="shared" si="66"/>
        <v>-</v>
      </c>
      <c r="J391" s="38">
        <f>IF(H391&gt;Lease!$E$4,0,M390)</f>
        <v>0</v>
      </c>
      <c r="K391" s="38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38">
        <f t="shared" si="60"/>
        <v>0</v>
      </c>
      <c r="M391" s="38">
        <f t="shared" si="61"/>
        <v>0</v>
      </c>
      <c r="N391" s="50"/>
      <c r="O391" s="79">
        <v>237</v>
      </c>
      <c r="P391" s="80">
        <f t="shared" si="64"/>
        <v>179032</v>
      </c>
      <c r="Q391" s="82">
        <f t="shared" si="67"/>
        <v>0</v>
      </c>
      <c r="R391" s="82">
        <f>IF(S390&lt;1,0,-Lease!$K$4/Lease!$L$4)</f>
        <v>0</v>
      </c>
      <c r="S391" s="82">
        <f t="shared" si="68"/>
        <v>0</v>
      </c>
      <c r="AE391" s="5"/>
      <c r="AF391" s="6"/>
    </row>
    <row r="392" spans="1:32" x14ac:dyDescent="0.25">
      <c r="A392" s="46">
        <f t="shared" si="62"/>
        <v>376</v>
      </c>
      <c r="B392" s="54">
        <f t="shared" si="59"/>
        <v>0</v>
      </c>
      <c r="C392" s="47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3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48">
        <f t="shared" si="65"/>
        <v>0</v>
      </c>
      <c r="G392" s="49"/>
      <c r="H392" s="13">
        <f t="shared" si="63"/>
        <v>376</v>
      </c>
      <c r="I392" s="33" t="str">
        <f t="shared" si="66"/>
        <v>-</v>
      </c>
      <c r="J392" s="38">
        <f>IF(H392&gt;Lease!$E$4,0,M391)</f>
        <v>0</v>
      </c>
      <c r="K392" s="38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38">
        <f t="shared" si="60"/>
        <v>0</v>
      </c>
      <c r="M392" s="38">
        <f t="shared" si="61"/>
        <v>0</v>
      </c>
      <c r="N392" s="50"/>
      <c r="O392" s="79">
        <v>237</v>
      </c>
      <c r="P392" s="80">
        <f t="shared" si="64"/>
        <v>179397</v>
      </c>
      <c r="Q392" s="82">
        <f t="shared" si="67"/>
        <v>0</v>
      </c>
      <c r="R392" s="82">
        <f>IF(S391&lt;1,0,-Lease!$K$4/Lease!$L$4)</f>
        <v>0</v>
      </c>
      <c r="S392" s="82">
        <f t="shared" si="68"/>
        <v>0</v>
      </c>
      <c r="AE392" s="5"/>
      <c r="AF392" s="6"/>
    </row>
    <row r="393" spans="1:32" x14ac:dyDescent="0.25">
      <c r="A393" s="46">
        <f t="shared" si="62"/>
        <v>377</v>
      </c>
      <c r="B393" s="54">
        <f t="shared" si="59"/>
        <v>0</v>
      </c>
      <c r="C393" s="47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3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48">
        <f t="shared" si="65"/>
        <v>0</v>
      </c>
      <c r="G393" s="49"/>
      <c r="H393" s="13">
        <f t="shared" si="63"/>
        <v>377</v>
      </c>
      <c r="I393" s="33" t="str">
        <f t="shared" si="66"/>
        <v>-</v>
      </c>
      <c r="J393" s="38">
        <f>IF(H393&gt;Lease!$E$4,0,M392)</f>
        <v>0</v>
      </c>
      <c r="K393" s="38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38">
        <f t="shared" si="60"/>
        <v>0</v>
      </c>
      <c r="M393" s="38">
        <f t="shared" si="61"/>
        <v>0</v>
      </c>
      <c r="N393" s="50"/>
      <c r="O393" s="79">
        <v>237</v>
      </c>
      <c r="P393" s="80">
        <f t="shared" si="64"/>
        <v>179763</v>
      </c>
      <c r="Q393" s="82">
        <f t="shared" si="67"/>
        <v>0</v>
      </c>
      <c r="R393" s="82">
        <f>IF(S392&lt;1,0,-Lease!$K$4/Lease!$L$4)</f>
        <v>0</v>
      </c>
      <c r="S393" s="82">
        <f t="shared" si="68"/>
        <v>0</v>
      </c>
      <c r="AE393" s="5"/>
      <c r="AF393" s="6"/>
    </row>
    <row r="394" spans="1:32" x14ac:dyDescent="0.25">
      <c r="A394" s="46">
        <f t="shared" si="62"/>
        <v>378</v>
      </c>
      <c r="B394" s="54">
        <f t="shared" si="59"/>
        <v>0</v>
      </c>
      <c r="C394" s="47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3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48">
        <f t="shared" si="65"/>
        <v>0</v>
      </c>
      <c r="G394" s="49"/>
      <c r="H394" s="13">
        <f t="shared" si="63"/>
        <v>378</v>
      </c>
      <c r="I394" s="33" t="str">
        <f t="shared" si="66"/>
        <v>-</v>
      </c>
      <c r="J394" s="38">
        <f>IF(H394&gt;Lease!$E$4,0,M393)</f>
        <v>0</v>
      </c>
      <c r="K394" s="38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38">
        <f t="shared" si="60"/>
        <v>0</v>
      </c>
      <c r="M394" s="38">
        <f t="shared" si="61"/>
        <v>0</v>
      </c>
      <c r="N394" s="50"/>
      <c r="O394" s="79">
        <v>237</v>
      </c>
      <c r="P394" s="80">
        <f t="shared" si="64"/>
        <v>180128</v>
      </c>
      <c r="Q394" s="82">
        <f t="shared" si="67"/>
        <v>0</v>
      </c>
      <c r="R394" s="82">
        <f>IF(S393&lt;1,0,-Lease!$K$4/Lease!$L$4)</f>
        <v>0</v>
      </c>
      <c r="S394" s="82">
        <f t="shared" si="68"/>
        <v>0</v>
      </c>
      <c r="AE394" s="5"/>
      <c r="AF394" s="6"/>
    </row>
    <row r="395" spans="1:32" x14ac:dyDescent="0.25">
      <c r="A395" s="46">
        <f t="shared" si="62"/>
        <v>379</v>
      </c>
      <c r="B395" s="54">
        <f t="shared" si="59"/>
        <v>0</v>
      </c>
      <c r="C395" s="47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3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48">
        <f t="shared" si="65"/>
        <v>0</v>
      </c>
      <c r="G395" s="49"/>
      <c r="H395" s="13">
        <f t="shared" si="63"/>
        <v>379</v>
      </c>
      <c r="I395" s="33" t="str">
        <f t="shared" si="66"/>
        <v>-</v>
      </c>
      <c r="J395" s="38">
        <f>IF(H395&gt;Lease!$E$4,0,M394)</f>
        <v>0</v>
      </c>
      <c r="K395" s="38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38">
        <f t="shared" si="60"/>
        <v>0</v>
      </c>
      <c r="M395" s="38">
        <f t="shared" si="61"/>
        <v>0</v>
      </c>
      <c r="N395" s="50"/>
      <c r="O395" s="79">
        <v>237</v>
      </c>
      <c r="P395" s="80">
        <f t="shared" si="64"/>
        <v>180493</v>
      </c>
      <c r="Q395" s="82">
        <f t="shared" si="67"/>
        <v>0</v>
      </c>
      <c r="R395" s="82">
        <f>IF(S394&lt;1,0,-Lease!$K$4/Lease!$L$4)</f>
        <v>0</v>
      </c>
      <c r="S395" s="82">
        <f t="shared" si="68"/>
        <v>0</v>
      </c>
      <c r="AE395" s="5"/>
      <c r="AF395" s="6"/>
    </row>
    <row r="396" spans="1:32" x14ac:dyDescent="0.25">
      <c r="A396" s="46">
        <f t="shared" si="62"/>
        <v>380</v>
      </c>
      <c r="B396" s="54">
        <f t="shared" si="59"/>
        <v>0</v>
      </c>
      <c r="C396" s="47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3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48">
        <f t="shared" si="65"/>
        <v>0</v>
      </c>
      <c r="G396" s="49"/>
      <c r="H396" s="13">
        <f t="shared" si="63"/>
        <v>380</v>
      </c>
      <c r="I396" s="33" t="str">
        <f t="shared" si="66"/>
        <v>-</v>
      </c>
      <c r="J396" s="38">
        <f>IF(H396&gt;Lease!$E$4,0,M395)</f>
        <v>0</v>
      </c>
      <c r="K396" s="38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38">
        <f t="shared" si="60"/>
        <v>0</v>
      </c>
      <c r="M396" s="38">
        <f t="shared" si="61"/>
        <v>0</v>
      </c>
      <c r="N396" s="50"/>
      <c r="O396" s="79">
        <v>237</v>
      </c>
      <c r="P396" s="80">
        <f t="shared" si="64"/>
        <v>180858</v>
      </c>
      <c r="Q396" s="82">
        <f t="shared" si="67"/>
        <v>0</v>
      </c>
      <c r="R396" s="82">
        <f>IF(S395&lt;1,0,-Lease!$K$4/Lease!$L$4)</f>
        <v>0</v>
      </c>
      <c r="S396" s="82">
        <f t="shared" si="68"/>
        <v>0</v>
      </c>
      <c r="AE396" s="5"/>
      <c r="AF396" s="6"/>
    </row>
    <row r="397" spans="1:32" x14ac:dyDescent="0.25">
      <c r="A397" s="46">
        <f t="shared" si="62"/>
        <v>381</v>
      </c>
      <c r="B397" s="54">
        <f t="shared" si="59"/>
        <v>0</v>
      </c>
      <c r="C397" s="47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3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48">
        <f t="shared" si="65"/>
        <v>0</v>
      </c>
      <c r="G397" s="49"/>
      <c r="H397" s="13">
        <f t="shared" si="63"/>
        <v>381</v>
      </c>
      <c r="I397" s="33" t="str">
        <f t="shared" si="66"/>
        <v>-</v>
      </c>
      <c r="J397" s="38">
        <f>IF(H397&gt;Lease!$E$4,0,M396)</f>
        <v>0</v>
      </c>
      <c r="K397" s="38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38">
        <f t="shared" si="60"/>
        <v>0</v>
      </c>
      <c r="M397" s="38">
        <f t="shared" si="61"/>
        <v>0</v>
      </c>
      <c r="N397" s="50"/>
      <c r="O397" s="79">
        <v>237</v>
      </c>
      <c r="P397" s="80">
        <f t="shared" si="64"/>
        <v>181224</v>
      </c>
      <c r="Q397" s="82">
        <f t="shared" si="67"/>
        <v>0</v>
      </c>
      <c r="R397" s="82">
        <f>IF(S396&lt;1,0,-Lease!$K$4/Lease!$L$4)</f>
        <v>0</v>
      </c>
      <c r="S397" s="82">
        <f t="shared" si="68"/>
        <v>0</v>
      </c>
      <c r="AE397" s="5"/>
      <c r="AF397" s="6"/>
    </row>
    <row r="398" spans="1:32" x14ac:dyDescent="0.25">
      <c r="A398" s="46">
        <f t="shared" si="62"/>
        <v>382</v>
      </c>
      <c r="B398" s="54">
        <f t="shared" si="59"/>
        <v>0</v>
      </c>
      <c r="C398" s="47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3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48">
        <f t="shared" si="65"/>
        <v>0</v>
      </c>
      <c r="G398" s="49"/>
      <c r="H398" s="13">
        <f t="shared" si="63"/>
        <v>382</v>
      </c>
      <c r="I398" s="33" t="str">
        <f t="shared" si="66"/>
        <v>-</v>
      </c>
      <c r="J398" s="38">
        <f>IF(H398&gt;Lease!$E$4,0,M397)</f>
        <v>0</v>
      </c>
      <c r="K398" s="38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38">
        <f t="shared" si="60"/>
        <v>0</v>
      </c>
      <c r="M398" s="38">
        <f t="shared" si="61"/>
        <v>0</v>
      </c>
      <c r="N398" s="50"/>
      <c r="O398" s="79">
        <v>237</v>
      </c>
      <c r="P398" s="80">
        <f t="shared" si="64"/>
        <v>181589</v>
      </c>
      <c r="Q398" s="82">
        <f t="shared" si="67"/>
        <v>0</v>
      </c>
      <c r="R398" s="82">
        <f>IF(S397&lt;1,0,-Lease!$K$4/Lease!$L$4)</f>
        <v>0</v>
      </c>
      <c r="S398" s="82">
        <f t="shared" si="68"/>
        <v>0</v>
      </c>
      <c r="AE398" s="5"/>
      <c r="AF398" s="6"/>
    </row>
    <row r="399" spans="1:32" x14ac:dyDescent="0.25">
      <c r="A399" s="46">
        <f t="shared" si="62"/>
        <v>383</v>
      </c>
      <c r="B399" s="54">
        <f t="shared" si="59"/>
        <v>0</v>
      </c>
      <c r="C399" s="47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3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48">
        <f t="shared" si="65"/>
        <v>0</v>
      </c>
      <c r="G399" s="49"/>
      <c r="H399" s="13">
        <f t="shared" si="63"/>
        <v>383</v>
      </c>
      <c r="I399" s="33" t="str">
        <f t="shared" si="66"/>
        <v>-</v>
      </c>
      <c r="J399" s="38">
        <f>IF(H399&gt;Lease!$E$4,0,M398)</f>
        <v>0</v>
      </c>
      <c r="K399" s="38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38">
        <f t="shared" si="60"/>
        <v>0</v>
      </c>
      <c r="M399" s="38">
        <f t="shared" si="61"/>
        <v>0</v>
      </c>
      <c r="N399" s="50"/>
      <c r="O399" s="79">
        <v>237</v>
      </c>
      <c r="P399" s="80">
        <f t="shared" si="64"/>
        <v>181954</v>
      </c>
      <c r="Q399" s="82">
        <f t="shared" si="67"/>
        <v>0</v>
      </c>
      <c r="R399" s="82">
        <f>IF(S398&lt;1,0,-Lease!$K$4/Lease!$L$4)</f>
        <v>0</v>
      </c>
      <c r="S399" s="82">
        <f t="shared" si="68"/>
        <v>0</v>
      </c>
      <c r="AE399" s="5"/>
      <c r="AF399" s="6"/>
    </row>
    <row r="400" spans="1:32" x14ac:dyDescent="0.25">
      <c r="A400" s="46">
        <f t="shared" si="62"/>
        <v>384</v>
      </c>
      <c r="B400" s="54">
        <f t="shared" si="59"/>
        <v>0</v>
      </c>
      <c r="C400" s="47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3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48">
        <f t="shared" si="65"/>
        <v>0</v>
      </c>
      <c r="G400" s="49"/>
      <c r="H400" s="13">
        <f t="shared" si="63"/>
        <v>384</v>
      </c>
      <c r="I400" s="33" t="str">
        <f t="shared" si="66"/>
        <v>-</v>
      </c>
      <c r="J400" s="38">
        <f>IF(H400&gt;Lease!$E$4,0,M399)</f>
        <v>0</v>
      </c>
      <c r="K400" s="38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38">
        <f t="shared" si="60"/>
        <v>0</v>
      </c>
      <c r="M400" s="38">
        <f t="shared" si="61"/>
        <v>0</v>
      </c>
      <c r="N400" s="50"/>
      <c r="O400" s="79">
        <v>237</v>
      </c>
      <c r="P400" s="80">
        <f t="shared" si="64"/>
        <v>182319</v>
      </c>
      <c r="Q400" s="82">
        <f t="shared" si="67"/>
        <v>0</v>
      </c>
      <c r="R400" s="82">
        <f>IF(S399&lt;1,0,-Lease!$K$4/Lease!$L$4)</f>
        <v>0</v>
      </c>
      <c r="S400" s="82">
        <f t="shared" si="68"/>
        <v>0</v>
      </c>
      <c r="AE400" s="5"/>
      <c r="AF400" s="6"/>
    </row>
    <row r="401" spans="1:32" x14ac:dyDescent="0.25">
      <c r="A401" s="46">
        <f t="shared" si="62"/>
        <v>385</v>
      </c>
      <c r="B401" s="54">
        <f t="shared" si="59"/>
        <v>0</v>
      </c>
      <c r="C401" s="47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3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48">
        <f t="shared" si="65"/>
        <v>0</v>
      </c>
      <c r="G401" s="49"/>
      <c r="H401" s="13">
        <f t="shared" si="63"/>
        <v>385</v>
      </c>
      <c r="I401" s="33" t="str">
        <f t="shared" si="66"/>
        <v>-</v>
      </c>
      <c r="J401" s="38">
        <f>IF(H401&gt;Lease!$E$4,0,M400)</f>
        <v>0</v>
      </c>
      <c r="K401" s="38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38">
        <f t="shared" si="60"/>
        <v>0</v>
      </c>
      <c r="M401" s="38">
        <f t="shared" si="61"/>
        <v>0</v>
      </c>
      <c r="N401" s="50"/>
      <c r="O401" s="79">
        <v>237</v>
      </c>
      <c r="P401" s="80">
        <f t="shared" si="64"/>
        <v>182685</v>
      </c>
      <c r="Q401" s="82">
        <f t="shared" si="67"/>
        <v>0</v>
      </c>
      <c r="R401" s="82">
        <f>IF(S400&lt;1,0,-Lease!$K$4/Lease!$L$4)</f>
        <v>0</v>
      </c>
      <c r="S401" s="82">
        <f t="shared" si="68"/>
        <v>0</v>
      </c>
      <c r="AE401" s="5"/>
      <c r="AF401" s="6"/>
    </row>
    <row r="402" spans="1:32" x14ac:dyDescent="0.25">
      <c r="A402" s="46">
        <f t="shared" si="62"/>
        <v>386</v>
      </c>
      <c r="B402" s="54">
        <f t="shared" ref="B402:B465" si="69">IF(D402="-",0,YEAR(D402))</f>
        <v>0</v>
      </c>
      <c r="C402" s="47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3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48">
        <f t="shared" si="65"/>
        <v>0</v>
      </c>
      <c r="G402" s="49"/>
      <c r="H402" s="13">
        <f t="shared" si="63"/>
        <v>386</v>
      </c>
      <c r="I402" s="33" t="str">
        <f t="shared" si="66"/>
        <v>-</v>
      </c>
      <c r="J402" s="38">
        <f>IF(H402&gt;Lease!$E$4,0,M401)</f>
        <v>0</v>
      </c>
      <c r="K402" s="38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38">
        <f t="shared" ref="L402:L465" si="70">C402</f>
        <v>0</v>
      </c>
      <c r="M402" s="38">
        <f t="shared" ref="M402:M465" si="71">J402+K402-L402</f>
        <v>0</v>
      </c>
      <c r="N402" s="50"/>
      <c r="O402" s="79">
        <v>237</v>
      </c>
      <c r="P402" s="80">
        <f t="shared" si="64"/>
        <v>183050</v>
      </c>
      <c r="Q402" s="82">
        <f t="shared" si="67"/>
        <v>0</v>
      </c>
      <c r="R402" s="82">
        <f>IF(S401&lt;1,0,-Lease!$K$4/Lease!$L$4)</f>
        <v>0</v>
      </c>
      <c r="S402" s="82">
        <f t="shared" si="68"/>
        <v>0</v>
      </c>
      <c r="AE402" s="5"/>
      <c r="AF402" s="6"/>
    </row>
    <row r="403" spans="1:32" x14ac:dyDescent="0.25">
      <c r="A403" s="46">
        <f t="shared" ref="A403:A466" si="72">A402+1</f>
        <v>387</v>
      </c>
      <c r="B403" s="54">
        <f t="shared" si="69"/>
        <v>0</v>
      </c>
      <c r="C403" s="47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3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48">
        <f t="shared" si="65"/>
        <v>0</v>
      </c>
      <c r="G403" s="49"/>
      <c r="H403" s="13">
        <f t="shared" ref="H403:H466" si="73">H402+1</f>
        <v>387</v>
      </c>
      <c r="I403" s="33" t="str">
        <f t="shared" si="66"/>
        <v>-</v>
      </c>
      <c r="J403" s="38">
        <f>IF(H403&gt;Lease!$E$4,0,M402)</f>
        <v>0</v>
      </c>
      <c r="K403" s="38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38">
        <f t="shared" si="70"/>
        <v>0</v>
      </c>
      <c r="M403" s="38">
        <f t="shared" si="71"/>
        <v>0</v>
      </c>
      <c r="N403" s="50"/>
      <c r="O403" s="79">
        <v>237</v>
      </c>
      <c r="P403" s="80">
        <f t="shared" ref="P403:P466" si="74">DATE(YEAR(P402)+1,MONTH(P402),DAY(P402))</f>
        <v>183415</v>
      </c>
      <c r="Q403" s="82">
        <f t="shared" si="67"/>
        <v>0</v>
      </c>
      <c r="R403" s="82">
        <f>IF(S402&lt;1,0,-Lease!$K$4/Lease!$L$4)</f>
        <v>0</v>
      </c>
      <c r="S403" s="82">
        <f t="shared" si="68"/>
        <v>0</v>
      </c>
      <c r="AE403" s="5"/>
      <c r="AF403" s="6"/>
    </row>
    <row r="404" spans="1:32" x14ac:dyDescent="0.25">
      <c r="A404" s="46">
        <f t="shared" si="72"/>
        <v>388</v>
      </c>
      <c r="B404" s="54">
        <f t="shared" si="69"/>
        <v>0</v>
      </c>
      <c r="C404" s="47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3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48">
        <f t="shared" si="65"/>
        <v>0</v>
      </c>
      <c r="G404" s="49"/>
      <c r="H404" s="13">
        <f t="shared" si="73"/>
        <v>388</v>
      </c>
      <c r="I404" s="33" t="str">
        <f t="shared" si="66"/>
        <v>-</v>
      </c>
      <c r="J404" s="38">
        <f>IF(H404&gt;Lease!$E$4,0,M403)</f>
        <v>0</v>
      </c>
      <c r="K404" s="38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38">
        <f t="shared" si="70"/>
        <v>0</v>
      </c>
      <c r="M404" s="38">
        <f t="shared" si="71"/>
        <v>0</v>
      </c>
      <c r="N404" s="50"/>
      <c r="O404" s="79">
        <v>237</v>
      </c>
      <c r="P404" s="80">
        <f t="shared" si="74"/>
        <v>183780</v>
      </c>
      <c r="Q404" s="82">
        <f t="shared" si="67"/>
        <v>0</v>
      </c>
      <c r="R404" s="82">
        <f>IF(S403&lt;1,0,-Lease!$K$4/Lease!$L$4)</f>
        <v>0</v>
      </c>
      <c r="S404" s="82">
        <f t="shared" si="68"/>
        <v>0</v>
      </c>
      <c r="AE404" s="5"/>
      <c r="AF404" s="6"/>
    </row>
    <row r="405" spans="1:32" x14ac:dyDescent="0.25">
      <c r="A405" s="46">
        <f t="shared" si="72"/>
        <v>389</v>
      </c>
      <c r="B405" s="54">
        <f t="shared" si="69"/>
        <v>0</v>
      </c>
      <c r="C405" s="47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3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48">
        <f t="shared" si="65"/>
        <v>0</v>
      </c>
      <c r="G405" s="49"/>
      <c r="H405" s="13">
        <f t="shared" si="73"/>
        <v>389</v>
      </c>
      <c r="I405" s="33" t="str">
        <f t="shared" si="66"/>
        <v>-</v>
      </c>
      <c r="J405" s="38">
        <f>IF(H405&gt;Lease!$E$4,0,M404)</f>
        <v>0</v>
      </c>
      <c r="K405" s="38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38">
        <f t="shared" si="70"/>
        <v>0</v>
      </c>
      <c r="M405" s="38">
        <f t="shared" si="71"/>
        <v>0</v>
      </c>
      <c r="N405" s="50"/>
      <c r="O405" s="79">
        <v>237</v>
      </c>
      <c r="P405" s="80">
        <f t="shared" si="74"/>
        <v>184146</v>
      </c>
      <c r="Q405" s="82">
        <f t="shared" si="67"/>
        <v>0</v>
      </c>
      <c r="R405" s="82">
        <f>IF(S404&lt;1,0,-Lease!$K$4/Lease!$L$4)</f>
        <v>0</v>
      </c>
      <c r="S405" s="82">
        <f t="shared" si="68"/>
        <v>0</v>
      </c>
      <c r="AE405" s="5"/>
      <c r="AF405" s="6"/>
    </row>
    <row r="406" spans="1:32" x14ac:dyDescent="0.25">
      <c r="A406" s="46">
        <f t="shared" si="72"/>
        <v>390</v>
      </c>
      <c r="B406" s="54">
        <f t="shared" si="69"/>
        <v>0</v>
      </c>
      <c r="C406" s="47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3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48">
        <f t="shared" si="65"/>
        <v>0</v>
      </c>
      <c r="G406" s="49"/>
      <c r="H406" s="13">
        <f t="shared" si="73"/>
        <v>390</v>
      </c>
      <c r="I406" s="33" t="str">
        <f t="shared" si="66"/>
        <v>-</v>
      </c>
      <c r="J406" s="38">
        <f>IF(H406&gt;Lease!$E$4,0,M405)</f>
        <v>0</v>
      </c>
      <c r="K406" s="38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38">
        <f t="shared" si="70"/>
        <v>0</v>
      </c>
      <c r="M406" s="38">
        <f t="shared" si="71"/>
        <v>0</v>
      </c>
      <c r="N406" s="50"/>
      <c r="O406" s="79">
        <v>237</v>
      </c>
      <c r="P406" s="80">
        <f t="shared" si="74"/>
        <v>184511</v>
      </c>
      <c r="Q406" s="82">
        <f t="shared" si="67"/>
        <v>0</v>
      </c>
      <c r="R406" s="82">
        <f>IF(S405&lt;1,0,-Lease!$K$4/Lease!$L$4)</f>
        <v>0</v>
      </c>
      <c r="S406" s="82">
        <f t="shared" si="68"/>
        <v>0</v>
      </c>
      <c r="AE406" s="5"/>
      <c r="AF406" s="6"/>
    </row>
    <row r="407" spans="1:32" x14ac:dyDescent="0.25">
      <c r="A407" s="46">
        <f t="shared" si="72"/>
        <v>391</v>
      </c>
      <c r="B407" s="54">
        <f t="shared" si="69"/>
        <v>0</v>
      </c>
      <c r="C407" s="47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3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48">
        <f t="shared" si="65"/>
        <v>0</v>
      </c>
      <c r="G407" s="49"/>
      <c r="H407" s="13">
        <f t="shared" si="73"/>
        <v>391</v>
      </c>
      <c r="I407" s="33" t="str">
        <f t="shared" si="66"/>
        <v>-</v>
      </c>
      <c r="J407" s="38">
        <f>IF(H407&gt;Lease!$E$4,0,M406)</f>
        <v>0</v>
      </c>
      <c r="K407" s="38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38">
        <f t="shared" si="70"/>
        <v>0</v>
      </c>
      <c r="M407" s="38">
        <f t="shared" si="71"/>
        <v>0</v>
      </c>
      <c r="N407" s="50"/>
      <c r="O407" s="79">
        <v>237</v>
      </c>
      <c r="P407" s="80">
        <f t="shared" si="74"/>
        <v>184876</v>
      </c>
      <c r="Q407" s="82">
        <f t="shared" si="67"/>
        <v>0</v>
      </c>
      <c r="R407" s="82">
        <f>IF(S406&lt;1,0,-Lease!$K$4/Lease!$L$4)</f>
        <v>0</v>
      </c>
      <c r="S407" s="82">
        <f t="shared" si="68"/>
        <v>0</v>
      </c>
      <c r="AE407" s="5"/>
      <c r="AF407" s="6"/>
    </row>
    <row r="408" spans="1:32" x14ac:dyDescent="0.25">
      <c r="A408" s="46">
        <f t="shared" si="72"/>
        <v>392</v>
      </c>
      <c r="B408" s="54">
        <f t="shared" si="69"/>
        <v>0</v>
      </c>
      <c r="C408" s="47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3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48">
        <f t="shared" si="65"/>
        <v>0</v>
      </c>
      <c r="G408" s="49"/>
      <c r="H408" s="13">
        <f t="shared" si="73"/>
        <v>392</v>
      </c>
      <c r="I408" s="33" t="str">
        <f t="shared" si="66"/>
        <v>-</v>
      </c>
      <c r="J408" s="38">
        <f>IF(H408&gt;Lease!$E$4,0,M407)</f>
        <v>0</v>
      </c>
      <c r="K408" s="38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38">
        <f t="shared" si="70"/>
        <v>0</v>
      </c>
      <c r="M408" s="38">
        <f t="shared" si="71"/>
        <v>0</v>
      </c>
      <c r="N408" s="50"/>
      <c r="O408" s="79">
        <v>237</v>
      </c>
      <c r="P408" s="80">
        <f t="shared" si="74"/>
        <v>185241</v>
      </c>
      <c r="Q408" s="82">
        <f t="shared" si="67"/>
        <v>0</v>
      </c>
      <c r="R408" s="82">
        <f>IF(S407&lt;1,0,-Lease!$K$4/Lease!$L$4)</f>
        <v>0</v>
      </c>
      <c r="S408" s="82">
        <f t="shared" si="68"/>
        <v>0</v>
      </c>
      <c r="AE408" s="5"/>
      <c r="AF408" s="6"/>
    </row>
    <row r="409" spans="1:32" x14ac:dyDescent="0.25">
      <c r="A409" s="46">
        <f t="shared" si="72"/>
        <v>393</v>
      </c>
      <c r="B409" s="54">
        <f t="shared" si="69"/>
        <v>0</v>
      </c>
      <c r="C409" s="47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3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48">
        <f t="shared" si="65"/>
        <v>0</v>
      </c>
      <c r="G409" s="49"/>
      <c r="H409" s="13">
        <f t="shared" si="73"/>
        <v>393</v>
      </c>
      <c r="I409" s="33" t="str">
        <f t="shared" si="66"/>
        <v>-</v>
      </c>
      <c r="J409" s="38">
        <f>IF(H409&gt;Lease!$E$4,0,M408)</f>
        <v>0</v>
      </c>
      <c r="K409" s="38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38">
        <f t="shared" si="70"/>
        <v>0</v>
      </c>
      <c r="M409" s="38">
        <f t="shared" si="71"/>
        <v>0</v>
      </c>
      <c r="N409" s="50"/>
      <c r="O409" s="79">
        <v>237</v>
      </c>
      <c r="P409" s="80">
        <f t="shared" si="74"/>
        <v>185607</v>
      </c>
      <c r="Q409" s="82">
        <f t="shared" si="67"/>
        <v>0</v>
      </c>
      <c r="R409" s="82">
        <f>IF(S408&lt;1,0,-Lease!$K$4/Lease!$L$4)</f>
        <v>0</v>
      </c>
      <c r="S409" s="82">
        <f t="shared" si="68"/>
        <v>0</v>
      </c>
      <c r="AE409" s="5"/>
      <c r="AF409" s="6"/>
    </row>
    <row r="410" spans="1:32" x14ac:dyDescent="0.25">
      <c r="A410" s="46">
        <f t="shared" si="72"/>
        <v>394</v>
      </c>
      <c r="B410" s="54">
        <f t="shared" si="69"/>
        <v>0</v>
      </c>
      <c r="C410" s="47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3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48">
        <f t="shared" si="65"/>
        <v>0</v>
      </c>
      <c r="G410" s="49"/>
      <c r="H410" s="13">
        <f t="shared" si="73"/>
        <v>394</v>
      </c>
      <c r="I410" s="33" t="str">
        <f t="shared" si="66"/>
        <v>-</v>
      </c>
      <c r="J410" s="38">
        <f>IF(H410&gt;Lease!$E$4,0,M409)</f>
        <v>0</v>
      </c>
      <c r="K410" s="38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38">
        <f t="shared" si="70"/>
        <v>0</v>
      </c>
      <c r="M410" s="38">
        <f t="shared" si="71"/>
        <v>0</v>
      </c>
      <c r="N410" s="50"/>
      <c r="O410" s="79">
        <v>237</v>
      </c>
      <c r="P410" s="80">
        <f t="shared" si="74"/>
        <v>185972</v>
      </c>
      <c r="Q410" s="82">
        <f t="shared" si="67"/>
        <v>0</v>
      </c>
      <c r="R410" s="82">
        <f>IF(S409&lt;1,0,-Lease!$K$4/Lease!$L$4)</f>
        <v>0</v>
      </c>
      <c r="S410" s="82">
        <f t="shared" si="68"/>
        <v>0</v>
      </c>
      <c r="AE410" s="5"/>
      <c r="AF410" s="6"/>
    </row>
    <row r="411" spans="1:32" x14ac:dyDescent="0.25">
      <c r="A411" s="46">
        <f t="shared" si="72"/>
        <v>395</v>
      </c>
      <c r="B411" s="54">
        <f t="shared" si="69"/>
        <v>0</v>
      </c>
      <c r="C411" s="47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3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48">
        <f t="shared" si="65"/>
        <v>0</v>
      </c>
      <c r="G411" s="49"/>
      <c r="H411" s="13">
        <f t="shared" si="73"/>
        <v>395</v>
      </c>
      <c r="I411" s="33" t="str">
        <f t="shared" si="66"/>
        <v>-</v>
      </c>
      <c r="J411" s="38">
        <f>IF(H411&gt;Lease!$E$4,0,M410)</f>
        <v>0</v>
      </c>
      <c r="K411" s="38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38">
        <f t="shared" si="70"/>
        <v>0</v>
      </c>
      <c r="M411" s="38">
        <f t="shared" si="71"/>
        <v>0</v>
      </c>
      <c r="N411" s="50"/>
      <c r="O411" s="79">
        <v>237</v>
      </c>
      <c r="P411" s="80">
        <f t="shared" si="74"/>
        <v>186337</v>
      </c>
      <c r="Q411" s="82">
        <f t="shared" si="67"/>
        <v>0</v>
      </c>
      <c r="R411" s="82">
        <f>IF(S410&lt;1,0,-Lease!$K$4/Lease!$L$4)</f>
        <v>0</v>
      </c>
      <c r="S411" s="82">
        <f t="shared" si="68"/>
        <v>0</v>
      </c>
      <c r="AE411" s="5"/>
      <c r="AF411" s="6"/>
    </row>
    <row r="412" spans="1:32" x14ac:dyDescent="0.25">
      <c r="A412" s="46">
        <f t="shared" si="72"/>
        <v>396</v>
      </c>
      <c r="B412" s="54">
        <f t="shared" si="69"/>
        <v>0</v>
      </c>
      <c r="C412" s="47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3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48">
        <f t="shared" si="65"/>
        <v>0</v>
      </c>
      <c r="G412" s="49"/>
      <c r="H412" s="13">
        <f t="shared" si="73"/>
        <v>396</v>
      </c>
      <c r="I412" s="33" t="str">
        <f t="shared" si="66"/>
        <v>-</v>
      </c>
      <c r="J412" s="38">
        <f>IF(H412&gt;Lease!$E$4,0,M411)</f>
        <v>0</v>
      </c>
      <c r="K412" s="38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38">
        <f t="shared" si="70"/>
        <v>0</v>
      </c>
      <c r="M412" s="38">
        <f t="shared" si="71"/>
        <v>0</v>
      </c>
      <c r="N412" s="50"/>
      <c r="O412" s="79">
        <v>237</v>
      </c>
      <c r="P412" s="80">
        <f t="shared" si="74"/>
        <v>186702</v>
      </c>
      <c r="Q412" s="82">
        <f t="shared" si="67"/>
        <v>0</v>
      </c>
      <c r="R412" s="82">
        <f>IF(S411&lt;1,0,-Lease!$K$4/Lease!$L$4)</f>
        <v>0</v>
      </c>
      <c r="S412" s="82">
        <f t="shared" si="68"/>
        <v>0</v>
      </c>
      <c r="AE412" s="5"/>
      <c r="AF412" s="6"/>
    </row>
    <row r="413" spans="1:32" x14ac:dyDescent="0.25">
      <c r="A413" s="46">
        <f t="shared" si="72"/>
        <v>397</v>
      </c>
      <c r="B413" s="54">
        <f t="shared" si="69"/>
        <v>0</v>
      </c>
      <c r="C413" s="47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3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48">
        <f t="shared" si="65"/>
        <v>0</v>
      </c>
      <c r="G413" s="49"/>
      <c r="H413" s="13">
        <f t="shared" si="73"/>
        <v>397</v>
      </c>
      <c r="I413" s="33" t="str">
        <f t="shared" si="66"/>
        <v>-</v>
      </c>
      <c r="J413" s="38">
        <f>IF(H413&gt;Lease!$E$4,0,M412)</f>
        <v>0</v>
      </c>
      <c r="K413" s="38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38">
        <f t="shared" si="70"/>
        <v>0</v>
      </c>
      <c r="M413" s="38">
        <f t="shared" si="71"/>
        <v>0</v>
      </c>
      <c r="N413" s="50"/>
      <c r="O413" s="79">
        <v>237</v>
      </c>
      <c r="P413" s="80">
        <f t="shared" si="74"/>
        <v>187068</v>
      </c>
      <c r="Q413" s="82">
        <f t="shared" si="67"/>
        <v>0</v>
      </c>
      <c r="R413" s="82">
        <f>IF(S412&lt;1,0,-Lease!$K$4/Lease!$L$4)</f>
        <v>0</v>
      </c>
      <c r="S413" s="82">
        <f t="shared" si="68"/>
        <v>0</v>
      </c>
      <c r="AE413" s="5"/>
      <c r="AF413" s="6"/>
    </row>
    <row r="414" spans="1:32" x14ac:dyDescent="0.25">
      <c r="A414" s="46">
        <f t="shared" si="72"/>
        <v>398</v>
      </c>
      <c r="B414" s="54">
        <f t="shared" si="69"/>
        <v>0</v>
      </c>
      <c r="C414" s="47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3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48">
        <f t="shared" si="65"/>
        <v>0</v>
      </c>
      <c r="G414" s="49"/>
      <c r="H414" s="13">
        <f t="shared" si="73"/>
        <v>398</v>
      </c>
      <c r="I414" s="33" t="str">
        <f t="shared" si="66"/>
        <v>-</v>
      </c>
      <c r="J414" s="38">
        <f>IF(H414&gt;Lease!$E$4,0,M413)</f>
        <v>0</v>
      </c>
      <c r="K414" s="38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38">
        <f t="shared" si="70"/>
        <v>0</v>
      </c>
      <c r="M414" s="38">
        <f t="shared" si="71"/>
        <v>0</v>
      </c>
      <c r="N414" s="50"/>
      <c r="O414" s="79">
        <v>237</v>
      </c>
      <c r="P414" s="80">
        <f t="shared" si="74"/>
        <v>187433</v>
      </c>
      <c r="Q414" s="82">
        <f t="shared" si="67"/>
        <v>0</v>
      </c>
      <c r="R414" s="82">
        <f>IF(S413&lt;1,0,-Lease!$K$4/Lease!$L$4)</f>
        <v>0</v>
      </c>
      <c r="S414" s="82">
        <f t="shared" si="68"/>
        <v>0</v>
      </c>
      <c r="AE414" s="5"/>
      <c r="AF414" s="6"/>
    </row>
    <row r="415" spans="1:32" x14ac:dyDescent="0.25">
      <c r="A415" s="46">
        <f t="shared" si="72"/>
        <v>399</v>
      </c>
      <c r="B415" s="54">
        <f t="shared" si="69"/>
        <v>0</v>
      </c>
      <c r="C415" s="47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3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48">
        <f t="shared" si="65"/>
        <v>0</v>
      </c>
      <c r="G415" s="49"/>
      <c r="H415" s="13">
        <f t="shared" si="73"/>
        <v>399</v>
      </c>
      <c r="I415" s="33" t="str">
        <f t="shared" si="66"/>
        <v>-</v>
      </c>
      <c r="J415" s="38">
        <f>IF(H415&gt;Lease!$E$4,0,M414)</f>
        <v>0</v>
      </c>
      <c r="K415" s="38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38">
        <f t="shared" si="70"/>
        <v>0</v>
      </c>
      <c r="M415" s="38">
        <f t="shared" si="71"/>
        <v>0</v>
      </c>
      <c r="N415" s="50"/>
      <c r="O415" s="79">
        <v>237</v>
      </c>
      <c r="P415" s="80">
        <f t="shared" si="74"/>
        <v>187798</v>
      </c>
      <c r="Q415" s="82">
        <f t="shared" si="67"/>
        <v>0</v>
      </c>
      <c r="R415" s="82">
        <f>IF(S414&lt;1,0,-Lease!$K$4/Lease!$L$4)</f>
        <v>0</v>
      </c>
      <c r="S415" s="82">
        <f t="shared" si="68"/>
        <v>0</v>
      </c>
      <c r="AE415" s="5"/>
      <c r="AF415" s="6"/>
    </row>
    <row r="416" spans="1:32" x14ac:dyDescent="0.25">
      <c r="A416" s="46">
        <f t="shared" si="72"/>
        <v>400</v>
      </c>
      <c r="B416" s="54">
        <f t="shared" si="69"/>
        <v>0</v>
      </c>
      <c r="C416" s="47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3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48">
        <f t="shared" si="65"/>
        <v>0</v>
      </c>
      <c r="G416" s="49"/>
      <c r="H416" s="13">
        <f t="shared" si="73"/>
        <v>400</v>
      </c>
      <c r="I416" s="33" t="str">
        <f t="shared" si="66"/>
        <v>-</v>
      </c>
      <c r="J416" s="38">
        <f>IF(H416&gt;Lease!$E$4,0,M415)</f>
        <v>0</v>
      </c>
      <c r="K416" s="38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38">
        <f t="shared" si="70"/>
        <v>0</v>
      </c>
      <c r="M416" s="38">
        <f t="shared" si="71"/>
        <v>0</v>
      </c>
      <c r="N416" s="50"/>
      <c r="O416" s="79">
        <v>237</v>
      </c>
      <c r="P416" s="80">
        <f t="shared" si="74"/>
        <v>188163</v>
      </c>
      <c r="Q416" s="82">
        <f t="shared" si="67"/>
        <v>0</v>
      </c>
      <c r="R416" s="82">
        <f>IF(S415&lt;1,0,-Lease!$K$4/Lease!$L$4)</f>
        <v>0</v>
      </c>
      <c r="S416" s="82">
        <f t="shared" si="68"/>
        <v>0</v>
      </c>
      <c r="AE416" s="5"/>
      <c r="AF416" s="6"/>
    </row>
    <row r="417" spans="1:32" x14ac:dyDescent="0.25">
      <c r="A417" s="46">
        <f t="shared" si="72"/>
        <v>401</v>
      </c>
      <c r="B417" s="54">
        <f t="shared" si="69"/>
        <v>0</v>
      </c>
      <c r="C417" s="47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3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48">
        <f t="shared" si="65"/>
        <v>0</v>
      </c>
      <c r="G417" s="49"/>
      <c r="H417" s="13">
        <f t="shared" si="73"/>
        <v>401</v>
      </c>
      <c r="I417" s="33" t="str">
        <f t="shared" si="66"/>
        <v>-</v>
      </c>
      <c r="J417" s="38">
        <f>IF(H417&gt;Lease!$E$4,0,M416)</f>
        <v>0</v>
      </c>
      <c r="K417" s="38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38">
        <f t="shared" si="70"/>
        <v>0</v>
      </c>
      <c r="M417" s="38">
        <f t="shared" si="71"/>
        <v>0</v>
      </c>
      <c r="N417" s="50"/>
      <c r="O417" s="79">
        <v>237</v>
      </c>
      <c r="P417" s="80">
        <f t="shared" si="74"/>
        <v>188529</v>
      </c>
      <c r="Q417" s="82">
        <f t="shared" si="67"/>
        <v>0</v>
      </c>
      <c r="R417" s="82">
        <f>IF(S416&lt;1,0,-Lease!$K$4/Lease!$L$4)</f>
        <v>0</v>
      </c>
      <c r="S417" s="82">
        <f t="shared" si="68"/>
        <v>0</v>
      </c>
      <c r="AE417" s="5"/>
      <c r="AF417" s="6"/>
    </row>
    <row r="418" spans="1:32" x14ac:dyDescent="0.25">
      <c r="A418" s="46">
        <f t="shared" si="72"/>
        <v>402</v>
      </c>
      <c r="B418" s="54">
        <f t="shared" si="69"/>
        <v>0</v>
      </c>
      <c r="C418" s="47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3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48">
        <f t="shared" si="65"/>
        <v>0</v>
      </c>
      <c r="G418" s="49"/>
      <c r="H418" s="13">
        <f t="shared" si="73"/>
        <v>402</v>
      </c>
      <c r="I418" s="33" t="str">
        <f t="shared" si="66"/>
        <v>-</v>
      </c>
      <c r="J418" s="38">
        <f>IF(H418&gt;Lease!$E$4,0,M417)</f>
        <v>0</v>
      </c>
      <c r="K418" s="38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38">
        <f t="shared" si="70"/>
        <v>0</v>
      </c>
      <c r="M418" s="38">
        <f t="shared" si="71"/>
        <v>0</v>
      </c>
      <c r="N418" s="50"/>
      <c r="O418" s="79">
        <v>237</v>
      </c>
      <c r="P418" s="80">
        <f t="shared" si="74"/>
        <v>188894</v>
      </c>
      <c r="Q418" s="82">
        <f t="shared" si="67"/>
        <v>0</v>
      </c>
      <c r="R418" s="82">
        <f>IF(S417&lt;1,0,-Lease!$K$4/Lease!$L$4)</f>
        <v>0</v>
      </c>
      <c r="S418" s="82">
        <f t="shared" si="68"/>
        <v>0</v>
      </c>
      <c r="AE418" s="5"/>
      <c r="AF418" s="6"/>
    </row>
    <row r="419" spans="1:32" x14ac:dyDescent="0.25">
      <c r="A419" s="46">
        <f t="shared" si="72"/>
        <v>403</v>
      </c>
      <c r="B419" s="54">
        <f t="shared" si="69"/>
        <v>0</v>
      </c>
      <c r="C419" s="47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3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48">
        <f t="shared" si="65"/>
        <v>0</v>
      </c>
      <c r="G419" s="49"/>
      <c r="H419" s="13">
        <f t="shared" si="73"/>
        <v>403</v>
      </c>
      <c r="I419" s="33" t="str">
        <f t="shared" si="66"/>
        <v>-</v>
      </c>
      <c r="J419" s="38">
        <f>IF(H419&gt;Lease!$E$4,0,M418)</f>
        <v>0</v>
      </c>
      <c r="K419" s="38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38">
        <f t="shared" si="70"/>
        <v>0</v>
      </c>
      <c r="M419" s="38">
        <f t="shared" si="71"/>
        <v>0</v>
      </c>
      <c r="N419" s="50"/>
      <c r="O419" s="79">
        <v>237</v>
      </c>
      <c r="P419" s="80">
        <f t="shared" si="74"/>
        <v>189259</v>
      </c>
      <c r="Q419" s="82">
        <f t="shared" si="67"/>
        <v>0</v>
      </c>
      <c r="R419" s="82">
        <f>IF(S418&lt;1,0,-Lease!$K$4/Lease!$L$4)</f>
        <v>0</v>
      </c>
      <c r="S419" s="82">
        <f t="shared" si="68"/>
        <v>0</v>
      </c>
      <c r="AE419" s="5"/>
      <c r="AF419" s="6"/>
    </row>
    <row r="420" spans="1:32" x14ac:dyDescent="0.25">
      <c r="A420" s="46">
        <f t="shared" si="72"/>
        <v>404</v>
      </c>
      <c r="B420" s="54">
        <f t="shared" si="69"/>
        <v>0</v>
      </c>
      <c r="C420" s="47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3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48">
        <f t="shared" si="65"/>
        <v>0</v>
      </c>
      <c r="G420" s="49"/>
      <c r="H420" s="13">
        <f t="shared" si="73"/>
        <v>404</v>
      </c>
      <c r="I420" s="33" t="str">
        <f t="shared" si="66"/>
        <v>-</v>
      </c>
      <c r="J420" s="38">
        <f>IF(H420&gt;Lease!$E$4,0,M419)</f>
        <v>0</v>
      </c>
      <c r="K420" s="38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38">
        <f t="shared" si="70"/>
        <v>0</v>
      </c>
      <c r="M420" s="38">
        <f t="shared" si="71"/>
        <v>0</v>
      </c>
      <c r="N420" s="50"/>
      <c r="O420" s="79">
        <v>237</v>
      </c>
      <c r="P420" s="80">
        <f t="shared" si="74"/>
        <v>189624</v>
      </c>
      <c r="Q420" s="82">
        <f t="shared" si="67"/>
        <v>0</v>
      </c>
      <c r="R420" s="82">
        <f>IF(S419&lt;1,0,-Lease!$K$4/Lease!$L$4)</f>
        <v>0</v>
      </c>
      <c r="S420" s="82">
        <f t="shared" si="68"/>
        <v>0</v>
      </c>
      <c r="AE420" s="5"/>
      <c r="AF420" s="6"/>
    </row>
    <row r="421" spans="1:32" x14ac:dyDescent="0.25">
      <c r="A421" s="46">
        <f t="shared" si="72"/>
        <v>405</v>
      </c>
      <c r="B421" s="54">
        <f t="shared" si="69"/>
        <v>0</v>
      </c>
      <c r="C421" s="47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3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48">
        <f t="shared" si="65"/>
        <v>0</v>
      </c>
      <c r="G421" s="49"/>
      <c r="H421" s="13">
        <f t="shared" si="73"/>
        <v>405</v>
      </c>
      <c r="I421" s="33" t="str">
        <f t="shared" si="66"/>
        <v>-</v>
      </c>
      <c r="J421" s="38">
        <f>IF(H421&gt;Lease!$E$4,0,M420)</f>
        <v>0</v>
      </c>
      <c r="K421" s="38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38">
        <f t="shared" si="70"/>
        <v>0</v>
      </c>
      <c r="M421" s="38">
        <f t="shared" si="71"/>
        <v>0</v>
      </c>
      <c r="N421" s="50"/>
      <c r="O421" s="79">
        <v>237</v>
      </c>
      <c r="P421" s="80">
        <f t="shared" si="74"/>
        <v>189990</v>
      </c>
      <c r="Q421" s="82">
        <f t="shared" si="67"/>
        <v>0</v>
      </c>
      <c r="R421" s="82">
        <f>IF(S420&lt;1,0,-Lease!$K$4/Lease!$L$4)</f>
        <v>0</v>
      </c>
      <c r="S421" s="82">
        <f t="shared" si="68"/>
        <v>0</v>
      </c>
      <c r="AE421" s="5"/>
      <c r="AF421" s="6"/>
    </row>
    <row r="422" spans="1:32" x14ac:dyDescent="0.25">
      <c r="A422" s="46">
        <f t="shared" si="72"/>
        <v>406</v>
      </c>
      <c r="B422" s="54">
        <f t="shared" si="69"/>
        <v>0</v>
      </c>
      <c r="C422" s="47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3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48">
        <f t="shared" si="65"/>
        <v>0</v>
      </c>
      <c r="G422" s="49"/>
      <c r="H422" s="13">
        <f t="shared" si="73"/>
        <v>406</v>
      </c>
      <c r="I422" s="33" t="str">
        <f t="shared" si="66"/>
        <v>-</v>
      </c>
      <c r="J422" s="38">
        <f>IF(H422&gt;Lease!$E$4,0,M421)</f>
        <v>0</v>
      </c>
      <c r="K422" s="38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38">
        <f t="shared" si="70"/>
        <v>0</v>
      </c>
      <c r="M422" s="38">
        <f t="shared" si="71"/>
        <v>0</v>
      </c>
      <c r="N422" s="50"/>
      <c r="O422" s="79">
        <v>237</v>
      </c>
      <c r="P422" s="80">
        <f t="shared" si="74"/>
        <v>190355</v>
      </c>
      <c r="Q422" s="82">
        <f t="shared" si="67"/>
        <v>0</v>
      </c>
      <c r="R422" s="82">
        <f>IF(S421&lt;1,0,-Lease!$K$4/Lease!$L$4)</f>
        <v>0</v>
      </c>
      <c r="S422" s="82">
        <f t="shared" si="68"/>
        <v>0</v>
      </c>
      <c r="AE422" s="5"/>
      <c r="AF422" s="6"/>
    </row>
    <row r="423" spans="1:32" x14ac:dyDescent="0.25">
      <c r="A423" s="46">
        <f t="shared" si="72"/>
        <v>407</v>
      </c>
      <c r="B423" s="54">
        <f t="shared" si="69"/>
        <v>0</v>
      </c>
      <c r="C423" s="47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3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48">
        <f t="shared" si="65"/>
        <v>0</v>
      </c>
      <c r="G423" s="49"/>
      <c r="H423" s="13">
        <f t="shared" si="73"/>
        <v>407</v>
      </c>
      <c r="I423" s="33" t="str">
        <f t="shared" si="66"/>
        <v>-</v>
      </c>
      <c r="J423" s="38">
        <f>IF(H423&gt;Lease!$E$4,0,M422)</f>
        <v>0</v>
      </c>
      <c r="K423" s="38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38">
        <f t="shared" si="70"/>
        <v>0</v>
      </c>
      <c r="M423" s="38">
        <f t="shared" si="71"/>
        <v>0</v>
      </c>
      <c r="N423" s="50"/>
      <c r="O423" s="79">
        <v>237</v>
      </c>
      <c r="P423" s="80">
        <f t="shared" si="74"/>
        <v>190720</v>
      </c>
      <c r="Q423" s="82">
        <f t="shared" si="67"/>
        <v>0</v>
      </c>
      <c r="R423" s="82">
        <f>IF(S422&lt;1,0,-Lease!$K$4/Lease!$L$4)</f>
        <v>0</v>
      </c>
      <c r="S423" s="82">
        <f t="shared" si="68"/>
        <v>0</v>
      </c>
      <c r="AE423" s="5"/>
      <c r="AF423" s="6"/>
    </row>
    <row r="424" spans="1:32" x14ac:dyDescent="0.25">
      <c r="A424" s="46">
        <f t="shared" si="72"/>
        <v>408</v>
      </c>
      <c r="B424" s="54">
        <f t="shared" si="69"/>
        <v>0</v>
      </c>
      <c r="C424" s="47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3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48">
        <f t="shared" si="65"/>
        <v>0</v>
      </c>
      <c r="G424" s="49"/>
      <c r="H424" s="13">
        <f t="shared" si="73"/>
        <v>408</v>
      </c>
      <c r="I424" s="33" t="str">
        <f t="shared" si="66"/>
        <v>-</v>
      </c>
      <c r="J424" s="38">
        <f>IF(H424&gt;Lease!$E$4,0,M423)</f>
        <v>0</v>
      </c>
      <c r="K424" s="38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38">
        <f t="shared" si="70"/>
        <v>0</v>
      </c>
      <c r="M424" s="38">
        <f t="shared" si="71"/>
        <v>0</v>
      </c>
      <c r="N424" s="50"/>
      <c r="O424" s="79">
        <v>237</v>
      </c>
      <c r="P424" s="80">
        <f t="shared" si="74"/>
        <v>191085</v>
      </c>
      <c r="Q424" s="82">
        <f t="shared" si="67"/>
        <v>0</v>
      </c>
      <c r="R424" s="82">
        <f>IF(S423&lt;1,0,-Lease!$K$4/Lease!$L$4)</f>
        <v>0</v>
      </c>
      <c r="S424" s="82">
        <f t="shared" si="68"/>
        <v>0</v>
      </c>
      <c r="AE424" s="5"/>
      <c r="AF424" s="6"/>
    </row>
    <row r="425" spans="1:32" x14ac:dyDescent="0.25">
      <c r="A425" s="46">
        <f t="shared" si="72"/>
        <v>409</v>
      </c>
      <c r="B425" s="54">
        <f t="shared" si="69"/>
        <v>0</v>
      </c>
      <c r="C425" s="47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3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48">
        <f t="shared" si="65"/>
        <v>0</v>
      </c>
      <c r="G425" s="49"/>
      <c r="H425" s="13">
        <f t="shared" si="73"/>
        <v>409</v>
      </c>
      <c r="I425" s="33" t="str">
        <f t="shared" si="66"/>
        <v>-</v>
      </c>
      <c r="J425" s="38">
        <f>IF(H425&gt;Lease!$E$4,0,M424)</f>
        <v>0</v>
      </c>
      <c r="K425" s="38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38">
        <f t="shared" si="70"/>
        <v>0</v>
      </c>
      <c r="M425" s="38">
        <f t="shared" si="71"/>
        <v>0</v>
      </c>
      <c r="N425" s="50"/>
      <c r="O425" s="79">
        <v>237</v>
      </c>
      <c r="P425" s="80">
        <f t="shared" si="74"/>
        <v>191451</v>
      </c>
      <c r="Q425" s="82">
        <f t="shared" si="67"/>
        <v>0</v>
      </c>
      <c r="R425" s="82">
        <f>IF(S424&lt;1,0,-Lease!$K$4/Lease!$L$4)</f>
        <v>0</v>
      </c>
      <c r="S425" s="82">
        <f t="shared" si="68"/>
        <v>0</v>
      </c>
      <c r="AE425" s="5"/>
      <c r="AF425" s="6"/>
    </row>
    <row r="426" spans="1:32" x14ac:dyDescent="0.25">
      <c r="A426" s="46">
        <f t="shared" si="72"/>
        <v>410</v>
      </c>
      <c r="B426" s="54">
        <f t="shared" si="69"/>
        <v>0</v>
      </c>
      <c r="C426" s="47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3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48">
        <f t="shared" si="65"/>
        <v>0</v>
      </c>
      <c r="G426" s="49"/>
      <c r="H426" s="13">
        <f t="shared" si="73"/>
        <v>410</v>
      </c>
      <c r="I426" s="33" t="str">
        <f t="shared" si="66"/>
        <v>-</v>
      </c>
      <c r="J426" s="38">
        <f>IF(H426&gt;Lease!$E$4,0,M425)</f>
        <v>0</v>
      </c>
      <c r="K426" s="38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38">
        <f t="shared" si="70"/>
        <v>0</v>
      </c>
      <c r="M426" s="38">
        <f t="shared" si="71"/>
        <v>0</v>
      </c>
      <c r="N426" s="50"/>
      <c r="O426" s="79">
        <v>237</v>
      </c>
      <c r="P426" s="80">
        <f t="shared" si="74"/>
        <v>191816</v>
      </c>
      <c r="Q426" s="82">
        <f t="shared" si="67"/>
        <v>0</v>
      </c>
      <c r="R426" s="82">
        <f>IF(S425&lt;1,0,-Lease!$K$4/Lease!$L$4)</f>
        <v>0</v>
      </c>
      <c r="S426" s="82">
        <f t="shared" si="68"/>
        <v>0</v>
      </c>
      <c r="AE426" s="5"/>
      <c r="AF426" s="6"/>
    </row>
    <row r="427" spans="1:32" x14ac:dyDescent="0.25">
      <c r="A427" s="46">
        <f t="shared" si="72"/>
        <v>411</v>
      </c>
      <c r="B427" s="54">
        <f t="shared" si="69"/>
        <v>0</v>
      </c>
      <c r="C427" s="47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3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48">
        <f t="shared" si="65"/>
        <v>0</v>
      </c>
      <c r="G427" s="49"/>
      <c r="H427" s="13">
        <f t="shared" si="73"/>
        <v>411</v>
      </c>
      <c r="I427" s="33" t="str">
        <f t="shared" si="66"/>
        <v>-</v>
      </c>
      <c r="J427" s="38">
        <f>IF(H427&gt;Lease!$E$4,0,M426)</f>
        <v>0</v>
      </c>
      <c r="K427" s="38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38">
        <f t="shared" si="70"/>
        <v>0</v>
      </c>
      <c r="M427" s="38">
        <f t="shared" si="71"/>
        <v>0</v>
      </c>
      <c r="N427" s="50"/>
      <c r="O427" s="79">
        <v>237</v>
      </c>
      <c r="P427" s="80">
        <f t="shared" si="74"/>
        <v>192181</v>
      </c>
      <c r="Q427" s="82">
        <f t="shared" si="67"/>
        <v>0</v>
      </c>
      <c r="R427" s="82">
        <f>IF(S426&lt;1,0,-Lease!$K$4/Lease!$L$4)</f>
        <v>0</v>
      </c>
      <c r="S427" s="82">
        <f t="shared" si="68"/>
        <v>0</v>
      </c>
      <c r="AE427" s="5"/>
      <c r="AF427" s="6"/>
    </row>
    <row r="428" spans="1:32" x14ac:dyDescent="0.25">
      <c r="A428" s="46">
        <f t="shared" si="72"/>
        <v>412</v>
      </c>
      <c r="B428" s="54">
        <f t="shared" si="69"/>
        <v>0</v>
      </c>
      <c r="C428" s="47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3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48">
        <f t="shared" si="65"/>
        <v>0</v>
      </c>
      <c r="G428" s="49"/>
      <c r="H428" s="13">
        <f t="shared" si="73"/>
        <v>412</v>
      </c>
      <c r="I428" s="33" t="str">
        <f t="shared" si="66"/>
        <v>-</v>
      </c>
      <c r="J428" s="38">
        <f>IF(H428&gt;Lease!$E$4,0,M427)</f>
        <v>0</v>
      </c>
      <c r="K428" s="38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38">
        <f t="shared" si="70"/>
        <v>0</v>
      </c>
      <c r="M428" s="38">
        <f t="shared" si="71"/>
        <v>0</v>
      </c>
      <c r="N428" s="50"/>
      <c r="O428" s="79">
        <v>237</v>
      </c>
      <c r="P428" s="80">
        <f t="shared" si="74"/>
        <v>192546</v>
      </c>
      <c r="Q428" s="82">
        <f t="shared" si="67"/>
        <v>0</v>
      </c>
      <c r="R428" s="82">
        <f>IF(S427&lt;1,0,-Lease!$K$4/Lease!$L$4)</f>
        <v>0</v>
      </c>
      <c r="S428" s="82">
        <f t="shared" si="68"/>
        <v>0</v>
      </c>
      <c r="AE428" s="5"/>
      <c r="AF428" s="6"/>
    </row>
    <row r="429" spans="1:32" x14ac:dyDescent="0.25">
      <c r="A429" s="46">
        <f t="shared" si="72"/>
        <v>413</v>
      </c>
      <c r="B429" s="54">
        <f t="shared" si="69"/>
        <v>0</v>
      </c>
      <c r="C429" s="47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3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48">
        <f t="shared" si="65"/>
        <v>0</v>
      </c>
      <c r="G429" s="49"/>
      <c r="H429" s="13">
        <f t="shared" si="73"/>
        <v>413</v>
      </c>
      <c r="I429" s="33" t="str">
        <f t="shared" si="66"/>
        <v>-</v>
      </c>
      <c r="J429" s="38">
        <f>IF(H429&gt;Lease!$E$4,0,M428)</f>
        <v>0</v>
      </c>
      <c r="K429" s="38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38">
        <f t="shared" si="70"/>
        <v>0</v>
      </c>
      <c r="M429" s="38">
        <f t="shared" si="71"/>
        <v>0</v>
      </c>
      <c r="N429" s="50"/>
      <c r="O429" s="79">
        <v>237</v>
      </c>
      <c r="P429" s="80">
        <f t="shared" si="74"/>
        <v>192912</v>
      </c>
      <c r="Q429" s="82">
        <f t="shared" si="67"/>
        <v>0</v>
      </c>
      <c r="R429" s="82">
        <f>IF(S428&lt;1,0,-Lease!$K$4/Lease!$L$4)</f>
        <v>0</v>
      </c>
      <c r="S429" s="82">
        <f t="shared" si="68"/>
        <v>0</v>
      </c>
      <c r="AE429" s="5"/>
      <c r="AF429" s="6"/>
    </row>
    <row r="430" spans="1:32" x14ac:dyDescent="0.25">
      <c r="A430" s="46">
        <f t="shared" si="72"/>
        <v>414</v>
      </c>
      <c r="B430" s="54">
        <f t="shared" si="69"/>
        <v>0</v>
      </c>
      <c r="C430" s="47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3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48">
        <f t="shared" si="65"/>
        <v>0</v>
      </c>
      <c r="G430" s="49"/>
      <c r="H430" s="13">
        <f t="shared" si="73"/>
        <v>414</v>
      </c>
      <c r="I430" s="33" t="str">
        <f t="shared" si="66"/>
        <v>-</v>
      </c>
      <c r="J430" s="38">
        <f>IF(H430&gt;Lease!$E$4,0,M429)</f>
        <v>0</v>
      </c>
      <c r="K430" s="38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38">
        <f t="shared" si="70"/>
        <v>0</v>
      </c>
      <c r="M430" s="38">
        <f t="shared" si="71"/>
        <v>0</v>
      </c>
      <c r="N430" s="50"/>
      <c r="O430" s="79">
        <v>237</v>
      </c>
      <c r="P430" s="80">
        <f t="shared" si="74"/>
        <v>193277</v>
      </c>
      <c r="Q430" s="82">
        <f t="shared" si="67"/>
        <v>0</v>
      </c>
      <c r="R430" s="82">
        <f>IF(S429&lt;1,0,-Lease!$K$4/Lease!$L$4)</f>
        <v>0</v>
      </c>
      <c r="S430" s="82">
        <f t="shared" si="68"/>
        <v>0</v>
      </c>
      <c r="AE430" s="5"/>
      <c r="AF430" s="6"/>
    </row>
    <row r="431" spans="1:32" x14ac:dyDescent="0.25">
      <c r="A431" s="46">
        <f t="shared" si="72"/>
        <v>415</v>
      </c>
      <c r="B431" s="54">
        <f t="shared" si="69"/>
        <v>0</v>
      </c>
      <c r="C431" s="47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3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48">
        <f t="shared" si="65"/>
        <v>0</v>
      </c>
      <c r="G431" s="49"/>
      <c r="H431" s="13">
        <f t="shared" si="73"/>
        <v>415</v>
      </c>
      <c r="I431" s="33" t="str">
        <f t="shared" si="66"/>
        <v>-</v>
      </c>
      <c r="J431" s="38">
        <f>IF(H431&gt;Lease!$E$4,0,M430)</f>
        <v>0</v>
      </c>
      <c r="K431" s="38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38">
        <f t="shared" si="70"/>
        <v>0</v>
      </c>
      <c r="M431" s="38">
        <f t="shared" si="71"/>
        <v>0</v>
      </c>
      <c r="N431" s="50"/>
      <c r="O431" s="79">
        <v>237</v>
      </c>
      <c r="P431" s="80">
        <f t="shared" si="74"/>
        <v>193642</v>
      </c>
      <c r="Q431" s="82">
        <f t="shared" si="67"/>
        <v>0</v>
      </c>
      <c r="R431" s="82">
        <f>IF(S430&lt;1,0,-Lease!$K$4/Lease!$L$4)</f>
        <v>0</v>
      </c>
      <c r="S431" s="82">
        <f t="shared" si="68"/>
        <v>0</v>
      </c>
      <c r="AE431" s="5"/>
      <c r="AF431" s="6"/>
    </row>
    <row r="432" spans="1:32" x14ac:dyDescent="0.25">
      <c r="A432" s="46">
        <f t="shared" si="72"/>
        <v>416</v>
      </c>
      <c r="B432" s="54">
        <f t="shared" si="69"/>
        <v>0</v>
      </c>
      <c r="C432" s="47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3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48">
        <f t="shared" si="65"/>
        <v>0</v>
      </c>
      <c r="G432" s="49"/>
      <c r="H432" s="13">
        <f t="shared" si="73"/>
        <v>416</v>
      </c>
      <c r="I432" s="33" t="str">
        <f t="shared" si="66"/>
        <v>-</v>
      </c>
      <c r="J432" s="38">
        <f>IF(H432&gt;Lease!$E$4,0,M431)</f>
        <v>0</v>
      </c>
      <c r="K432" s="38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38">
        <f t="shared" si="70"/>
        <v>0</v>
      </c>
      <c r="M432" s="38">
        <f t="shared" si="71"/>
        <v>0</v>
      </c>
      <c r="N432" s="50"/>
      <c r="O432" s="79">
        <v>237</v>
      </c>
      <c r="P432" s="80">
        <f t="shared" si="74"/>
        <v>194007</v>
      </c>
      <c r="Q432" s="82">
        <f t="shared" si="67"/>
        <v>0</v>
      </c>
      <c r="R432" s="82">
        <f>IF(S431&lt;1,0,-Lease!$K$4/Lease!$L$4)</f>
        <v>0</v>
      </c>
      <c r="S432" s="82">
        <f t="shared" si="68"/>
        <v>0</v>
      </c>
      <c r="AE432" s="5"/>
      <c r="AF432" s="6"/>
    </row>
    <row r="433" spans="1:32" x14ac:dyDescent="0.25">
      <c r="A433" s="46">
        <f t="shared" si="72"/>
        <v>417</v>
      </c>
      <c r="B433" s="54">
        <f t="shared" si="69"/>
        <v>0</v>
      </c>
      <c r="C433" s="47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3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48">
        <f t="shared" si="65"/>
        <v>0</v>
      </c>
      <c r="G433" s="49"/>
      <c r="H433" s="13">
        <f t="shared" si="73"/>
        <v>417</v>
      </c>
      <c r="I433" s="33" t="str">
        <f t="shared" si="66"/>
        <v>-</v>
      </c>
      <c r="J433" s="38">
        <f>IF(H433&gt;Lease!$E$4,0,M432)</f>
        <v>0</v>
      </c>
      <c r="K433" s="38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38">
        <f t="shared" si="70"/>
        <v>0</v>
      </c>
      <c r="M433" s="38">
        <f t="shared" si="71"/>
        <v>0</v>
      </c>
      <c r="N433" s="50"/>
      <c r="O433" s="79">
        <v>237</v>
      </c>
      <c r="P433" s="80">
        <f t="shared" si="74"/>
        <v>194373</v>
      </c>
      <c r="Q433" s="82">
        <f t="shared" si="67"/>
        <v>0</v>
      </c>
      <c r="R433" s="82">
        <f>IF(S432&lt;1,0,-Lease!$K$4/Lease!$L$4)</f>
        <v>0</v>
      </c>
      <c r="S433" s="82">
        <f t="shared" si="68"/>
        <v>0</v>
      </c>
      <c r="AE433" s="5"/>
      <c r="AF433" s="6"/>
    </row>
    <row r="434" spans="1:32" x14ac:dyDescent="0.25">
      <c r="A434" s="46">
        <f t="shared" si="72"/>
        <v>418</v>
      </c>
      <c r="B434" s="54">
        <f t="shared" si="69"/>
        <v>0</v>
      </c>
      <c r="C434" s="47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3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48">
        <f t="shared" si="65"/>
        <v>0</v>
      </c>
      <c r="G434" s="49"/>
      <c r="H434" s="13">
        <f t="shared" si="73"/>
        <v>418</v>
      </c>
      <c r="I434" s="33" t="str">
        <f t="shared" si="66"/>
        <v>-</v>
      </c>
      <c r="J434" s="38">
        <f>IF(H434&gt;Lease!$E$4,0,M433)</f>
        <v>0</v>
      </c>
      <c r="K434" s="38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38">
        <f t="shared" si="70"/>
        <v>0</v>
      </c>
      <c r="M434" s="38">
        <f t="shared" si="71"/>
        <v>0</v>
      </c>
      <c r="N434" s="50"/>
      <c r="O434" s="79">
        <v>237</v>
      </c>
      <c r="P434" s="80">
        <f t="shared" si="74"/>
        <v>194738</v>
      </c>
      <c r="Q434" s="82">
        <f t="shared" si="67"/>
        <v>0</v>
      </c>
      <c r="R434" s="82">
        <f>IF(S433&lt;1,0,-Lease!$K$4/Lease!$L$4)</f>
        <v>0</v>
      </c>
      <c r="S434" s="82">
        <f t="shared" si="68"/>
        <v>0</v>
      </c>
      <c r="AE434" s="5"/>
      <c r="AF434" s="6"/>
    </row>
    <row r="435" spans="1:32" x14ac:dyDescent="0.25">
      <c r="A435" s="46">
        <f t="shared" si="72"/>
        <v>419</v>
      </c>
      <c r="B435" s="54">
        <f t="shared" si="69"/>
        <v>0</v>
      </c>
      <c r="C435" s="47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3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48">
        <f t="shared" si="65"/>
        <v>0</v>
      </c>
      <c r="G435" s="49"/>
      <c r="H435" s="13">
        <f t="shared" si="73"/>
        <v>419</v>
      </c>
      <c r="I435" s="33" t="str">
        <f t="shared" si="66"/>
        <v>-</v>
      </c>
      <c r="J435" s="38">
        <f>IF(H435&gt;Lease!$E$4,0,M434)</f>
        <v>0</v>
      </c>
      <c r="K435" s="38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38">
        <f t="shared" si="70"/>
        <v>0</v>
      </c>
      <c r="M435" s="38">
        <f t="shared" si="71"/>
        <v>0</v>
      </c>
      <c r="N435" s="50"/>
      <c r="O435" s="79">
        <v>237</v>
      </c>
      <c r="P435" s="80">
        <f t="shared" si="74"/>
        <v>195103</v>
      </c>
      <c r="Q435" s="82">
        <f t="shared" si="67"/>
        <v>0</v>
      </c>
      <c r="R435" s="82">
        <f>IF(S434&lt;1,0,-Lease!$K$4/Lease!$L$4)</f>
        <v>0</v>
      </c>
      <c r="S435" s="82">
        <f t="shared" si="68"/>
        <v>0</v>
      </c>
      <c r="AE435" s="5"/>
      <c r="AF435" s="6"/>
    </row>
    <row r="436" spans="1:32" x14ac:dyDescent="0.25">
      <c r="A436" s="46">
        <f t="shared" si="72"/>
        <v>420</v>
      </c>
      <c r="B436" s="54">
        <f t="shared" si="69"/>
        <v>0</v>
      </c>
      <c r="C436" s="47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3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48">
        <f t="shared" si="65"/>
        <v>0</v>
      </c>
      <c r="G436" s="49"/>
      <c r="H436" s="13">
        <f t="shared" si="73"/>
        <v>420</v>
      </c>
      <c r="I436" s="33" t="str">
        <f t="shared" si="66"/>
        <v>-</v>
      </c>
      <c r="J436" s="38">
        <f>IF(H436&gt;Lease!$E$4,0,M435)</f>
        <v>0</v>
      </c>
      <c r="K436" s="38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38">
        <f t="shared" si="70"/>
        <v>0</v>
      </c>
      <c r="M436" s="38">
        <f t="shared" si="71"/>
        <v>0</v>
      </c>
      <c r="N436" s="50"/>
      <c r="O436" s="79">
        <v>237</v>
      </c>
      <c r="P436" s="80">
        <f t="shared" si="74"/>
        <v>195468</v>
      </c>
      <c r="Q436" s="82">
        <f t="shared" si="67"/>
        <v>0</v>
      </c>
      <c r="R436" s="82">
        <f>IF(S435&lt;1,0,-Lease!$K$4/Lease!$L$4)</f>
        <v>0</v>
      </c>
      <c r="S436" s="82">
        <f t="shared" si="68"/>
        <v>0</v>
      </c>
      <c r="AE436" s="5"/>
      <c r="AF436" s="6"/>
    </row>
    <row r="437" spans="1:32" x14ac:dyDescent="0.25">
      <c r="A437" s="46">
        <f t="shared" si="72"/>
        <v>421</v>
      </c>
      <c r="B437" s="54">
        <f t="shared" si="69"/>
        <v>0</v>
      </c>
      <c r="C437" s="47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3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48">
        <f t="shared" si="65"/>
        <v>0</v>
      </c>
      <c r="G437" s="49"/>
      <c r="H437" s="13">
        <f t="shared" si="73"/>
        <v>421</v>
      </c>
      <c r="I437" s="33" t="str">
        <f t="shared" si="66"/>
        <v>-</v>
      </c>
      <c r="J437" s="38">
        <f>IF(H437&gt;Lease!$E$4,0,M436)</f>
        <v>0</v>
      </c>
      <c r="K437" s="38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38">
        <f t="shared" si="70"/>
        <v>0</v>
      </c>
      <c r="M437" s="38">
        <f t="shared" si="71"/>
        <v>0</v>
      </c>
      <c r="N437" s="50"/>
      <c r="O437" s="79">
        <v>237</v>
      </c>
      <c r="P437" s="80">
        <f t="shared" si="74"/>
        <v>195834</v>
      </c>
      <c r="Q437" s="82">
        <f t="shared" si="67"/>
        <v>0</v>
      </c>
      <c r="R437" s="82">
        <f>IF(S436&lt;1,0,-Lease!$K$4/Lease!$L$4)</f>
        <v>0</v>
      </c>
      <c r="S437" s="82">
        <f t="shared" si="68"/>
        <v>0</v>
      </c>
      <c r="AE437" s="5"/>
      <c r="AF437" s="6"/>
    </row>
    <row r="438" spans="1:32" x14ac:dyDescent="0.25">
      <c r="A438" s="46">
        <f t="shared" si="72"/>
        <v>422</v>
      </c>
      <c r="B438" s="54">
        <f t="shared" si="69"/>
        <v>0</v>
      </c>
      <c r="C438" s="47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3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48">
        <f t="shared" si="65"/>
        <v>0</v>
      </c>
      <c r="G438" s="49"/>
      <c r="H438" s="13">
        <f t="shared" si="73"/>
        <v>422</v>
      </c>
      <c r="I438" s="33" t="str">
        <f t="shared" si="66"/>
        <v>-</v>
      </c>
      <c r="J438" s="38">
        <f>IF(H438&gt;Lease!$E$4,0,M437)</f>
        <v>0</v>
      </c>
      <c r="K438" s="38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38">
        <f t="shared" si="70"/>
        <v>0</v>
      </c>
      <c r="M438" s="38">
        <f t="shared" si="71"/>
        <v>0</v>
      </c>
      <c r="N438" s="50"/>
      <c r="O438" s="79">
        <v>237</v>
      </c>
      <c r="P438" s="80">
        <f t="shared" si="74"/>
        <v>196199</v>
      </c>
      <c r="Q438" s="82">
        <f t="shared" si="67"/>
        <v>0</v>
      </c>
      <c r="R438" s="82">
        <f>IF(S437&lt;1,0,-Lease!$K$4/Lease!$L$4)</f>
        <v>0</v>
      </c>
      <c r="S438" s="82">
        <f t="shared" si="68"/>
        <v>0</v>
      </c>
      <c r="AE438" s="5"/>
      <c r="AF438" s="6"/>
    </row>
    <row r="439" spans="1:32" x14ac:dyDescent="0.25">
      <c r="A439" s="46">
        <f t="shared" si="72"/>
        <v>423</v>
      </c>
      <c r="B439" s="54">
        <f t="shared" si="69"/>
        <v>0</v>
      </c>
      <c r="C439" s="47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3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48">
        <f t="shared" si="65"/>
        <v>0</v>
      </c>
      <c r="G439" s="49"/>
      <c r="H439" s="13">
        <f t="shared" si="73"/>
        <v>423</v>
      </c>
      <c r="I439" s="33" t="str">
        <f t="shared" si="66"/>
        <v>-</v>
      </c>
      <c r="J439" s="38">
        <f>IF(H439&gt;Lease!$E$4,0,M438)</f>
        <v>0</v>
      </c>
      <c r="K439" s="38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38">
        <f t="shared" si="70"/>
        <v>0</v>
      </c>
      <c r="M439" s="38">
        <f t="shared" si="71"/>
        <v>0</v>
      </c>
      <c r="N439" s="50"/>
      <c r="O439" s="79">
        <v>237</v>
      </c>
      <c r="P439" s="80">
        <f t="shared" si="74"/>
        <v>196564</v>
      </c>
      <c r="Q439" s="82">
        <f t="shared" si="67"/>
        <v>0</v>
      </c>
      <c r="R439" s="82">
        <f>IF(S438&lt;1,0,-Lease!$K$4/Lease!$L$4)</f>
        <v>0</v>
      </c>
      <c r="S439" s="82">
        <f t="shared" si="68"/>
        <v>0</v>
      </c>
      <c r="AE439" s="5"/>
      <c r="AF439" s="6"/>
    </row>
    <row r="440" spans="1:32" x14ac:dyDescent="0.25">
      <c r="A440" s="46">
        <f t="shared" si="72"/>
        <v>424</v>
      </c>
      <c r="B440" s="54">
        <f t="shared" si="69"/>
        <v>0</v>
      </c>
      <c r="C440" s="47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3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48">
        <f t="shared" si="65"/>
        <v>0</v>
      </c>
      <c r="G440" s="49"/>
      <c r="H440" s="13">
        <f t="shared" si="73"/>
        <v>424</v>
      </c>
      <c r="I440" s="33" t="str">
        <f t="shared" si="66"/>
        <v>-</v>
      </c>
      <c r="J440" s="38">
        <f>IF(H440&gt;Lease!$E$4,0,M439)</f>
        <v>0</v>
      </c>
      <c r="K440" s="38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38">
        <f t="shared" si="70"/>
        <v>0</v>
      </c>
      <c r="M440" s="38">
        <f t="shared" si="71"/>
        <v>0</v>
      </c>
      <c r="N440" s="50"/>
      <c r="O440" s="79">
        <v>237</v>
      </c>
      <c r="P440" s="80">
        <f t="shared" si="74"/>
        <v>196929</v>
      </c>
      <c r="Q440" s="82">
        <f t="shared" si="67"/>
        <v>0</v>
      </c>
      <c r="R440" s="82">
        <f>IF(S439&lt;1,0,-Lease!$K$4/Lease!$L$4)</f>
        <v>0</v>
      </c>
      <c r="S440" s="82">
        <f t="shared" si="68"/>
        <v>0</v>
      </c>
      <c r="AE440" s="5"/>
      <c r="AF440" s="6"/>
    </row>
    <row r="441" spans="1:32" x14ac:dyDescent="0.25">
      <c r="A441" s="46">
        <f t="shared" si="72"/>
        <v>425</v>
      </c>
      <c r="B441" s="54">
        <f t="shared" si="69"/>
        <v>0</v>
      </c>
      <c r="C441" s="47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3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48">
        <f t="shared" si="65"/>
        <v>0</v>
      </c>
      <c r="G441" s="49"/>
      <c r="H441" s="13">
        <f t="shared" si="73"/>
        <v>425</v>
      </c>
      <c r="I441" s="33" t="str">
        <f t="shared" si="66"/>
        <v>-</v>
      </c>
      <c r="J441" s="38">
        <f>IF(H441&gt;Lease!$E$4,0,M440)</f>
        <v>0</v>
      </c>
      <c r="K441" s="38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38">
        <f t="shared" si="70"/>
        <v>0</v>
      </c>
      <c r="M441" s="38">
        <f t="shared" si="71"/>
        <v>0</v>
      </c>
      <c r="N441" s="50"/>
      <c r="O441" s="79">
        <v>237</v>
      </c>
      <c r="P441" s="80">
        <f t="shared" si="74"/>
        <v>197295</v>
      </c>
      <c r="Q441" s="82">
        <f t="shared" si="67"/>
        <v>0</v>
      </c>
      <c r="R441" s="82">
        <f>IF(S440&lt;1,0,-Lease!$K$4/Lease!$L$4)</f>
        <v>0</v>
      </c>
      <c r="S441" s="82">
        <f t="shared" si="68"/>
        <v>0</v>
      </c>
      <c r="AE441" s="5"/>
      <c r="AF441" s="6"/>
    </row>
    <row r="442" spans="1:32" x14ac:dyDescent="0.25">
      <c r="A442" s="46">
        <f t="shared" si="72"/>
        <v>426</v>
      </c>
      <c r="B442" s="54">
        <f t="shared" si="69"/>
        <v>0</v>
      </c>
      <c r="C442" s="47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3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48">
        <f t="shared" si="65"/>
        <v>0</v>
      </c>
      <c r="G442" s="49"/>
      <c r="H442" s="13">
        <f t="shared" si="73"/>
        <v>426</v>
      </c>
      <c r="I442" s="33" t="str">
        <f t="shared" si="66"/>
        <v>-</v>
      </c>
      <c r="J442" s="38">
        <f>IF(H442&gt;Lease!$E$4,0,M441)</f>
        <v>0</v>
      </c>
      <c r="K442" s="38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38">
        <f t="shared" si="70"/>
        <v>0</v>
      </c>
      <c r="M442" s="38">
        <f t="shared" si="71"/>
        <v>0</v>
      </c>
      <c r="N442" s="50"/>
      <c r="O442" s="79">
        <v>237</v>
      </c>
      <c r="P442" s="80">
        <f t="shared" si="74"/>
        <v>197660</v>
      </c>
      <c r="Q442" s="82">
        <f t="shared" si="67"/>
        <v>0</v>
      </c>
      <c r="R442" s="82">
        <f>IF(S441&lt;1,0,-Lease!$K$4/Lease!$L$4)</f>
        <v>0</v>
      </c>
      <c r="S442" s="82">
        <f t="shared" si="68"/>
        <v>0</v>
      </c>
      <c r="AE442" s="5"/>
      <c r="AF442" s="6"/>
    </row>
    <row r="443" spans="1:32" x14ac:dyDescent="0.25">
      <c r="A443" s="46">
        <f t="shared" si="72"/>
        <v>427</v>
      </c>
      <c r="B443" s="54">
        <f t="shared" si="69"/>
        <v>0</v>
      </c>
      <c r="C443" s="47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3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48">
        <f t="shared" si="65"/>
        <v>0</v>
      </c>
      <c r="G443" s="49"/>
      <c r="H443" s="13">
        <f t="shared" si="73"/>
        <v>427</v>
      </c>
      <c r="I443" s="33" t="str">
        <f t="shared" si="66"/>
        <v>-</v>
      </c>
      <c r="J443" s="38">
        <f>IF(H443&gt;Lease!$E$4,0,M442)</f>
        <v>0</v>
      </c>
      <c r="K443" s="38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38">
        <f t="shared" si="70"/>
        <v>0</v>
      </c>
      <c r="M443" s="38">
        <f t="shared" si="71"/>
        <v>0</v>
      </c>
      <c r="N443" s="50"/>
      <c r="O443" s="79">
        <v>237</v>
      </c>
      <c r="P443" s="80">
        <f t="shared" si="74"/>
        <v>198025</v>
      </c>
      <c r="Q443" s="82">
        <f t="shared" si="67"/>
        <v>0</v>
      </c>
      <c r="R443" s="82">
        <f>IF(S442&lt;1,0,-Lease!$K$4/Lease!$L$4)</f>
        <v>0</v>
      </c>
      <c r="S443" s="82">
        <f t="shared" si="68"/>
        <v>0</v>
      </c>
      <c r="AE443" s="5"/>
      <c r="AF443" s="6"/>
    </row>
    <row r="444" spans="1:32" x14ac:dyDescent="0.25">
      <c r="A444" s="46">
        <f t="shared" si="72"/>
        <v>428</v>
      </c>
      <c r="B444" s="54">
        <f t="shared" si="69"/>
        <v>0</v>
      </c>
      <c r="C444" s="47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3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48">
        <f t="shared" si="65"/>
        <v>0</v>
      </c>
      <c r="G444" s="49"/>
      <c r="H444" s="13">
        <f t="shared" si="73"/>
        <v>428</v>
      </c>
      <c r="I444" s="33" t="str">
        <f t="shared" si="66"/>
        <v>-</v>
      </c>
      <c r="J444" s="38">
        <f>IF(H444&gt;Lease!$E$4,0,M443)</f>
        <v>0</v>
      </c>
      <c r="K444" s="38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38">
        <f t="shared" si="70"/>
        <v>0</v>
      </c>
      <c r="M444" s="38">
        <f t="shared" si="71"/>
        <v>0</v>
      </c>
      <c r="N444" s="50"/>
      <c r="O444" s="79">
        <v>237</v>
      </c>
      <c r="P444" s="80">
        <f t="shared" si="74"/>
        <v>198390</v>
      </c>
      <c r="Q444" s="82">
        <f t="shared" si="67"/>
        <v>0</v>
      </c>
      <c r="R444" s="82">
        <f>IF(S443&lt;1,0,-Lease!$K$4/Lease!$L$4)</f>
        <v>0</v>
      </c>
      <c r="S444" s="82">
        <f t="shared" si="68"/>
        <v>0</v>
      </c>
      <c r="AE444" s="5"/>
      <c r="AF444" s="6"/>
    </row>
    <row r="445" spans="1:32" x14ac:dyDescent="0.25">
      <c r="A445" s="46">
        <f t="shared" si="72"/>
        <v>429</v>
      </c>
      <c r="B445" s="54">
        <f t="shared" si="69"/>
        <v>0</v>
      </c>
      <c r="C445" s="47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3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48">
        <f t="shared" si="65"/>
        <v>0</v>
      </c>
      <c r="G445" s="49"/>
      <c r="H445" s="13">
        <f t="shared" si="73"/>
        <v>429</v>
      </c>
      <c r="I445" s="33" t="str">
        <f t="shared" si="66"/>
        <v>-</v>
      </c>
      <c r="J445" s="38">
        <f>IF(H445&gt;Lease!$E$4,0,M444)</f>
        <v>0</v>
      </c>
      <c r="K445" s="38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38">
        <f t="shared" si="70"/>
        <v>0</v>
      </c>
      <c r="M445" s="38">
        <f t="shared" si="71"/>
        <v>0</v>
      </c>
      <c r="N445" s="50"/>
      <c r="O445" s="79">
        <v>237</v>
      </c>
      <c r="P445" s="80">
        <f t="shared" si="74"/>
        <v>198756</v>
      </c>
      <c r="Q445" s="82">
        <f t="shared" si="67"/>
        <v>0</v>
      </c>
      <c r="R445" s="82">
        <f>IF(S444&lt;1,0,-Lease!$K$4/Lease!$L$4)</f>
        <v>0</v>
      </c>
      <c r="S445" s="82">
        <f t="shared" si="68"/>
        <v>0</v>
      </c>
      <c r="AE445" s="5"/>
      <c r="AF445" s="6"/>
    </row>
    <row r="446" spans="1:32" x14ac:dyDescent="0.25">
      <c r="A446" s="46">
        <f t="shared" si="72"/>
        <v>430</v>
      </c>
      <c r="B446" s="54">
        <f t="shared" si="69"/>
        <v>0</v>
      </c>
      <c r="C446" s="47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3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48">
        <f t="shared" ref="F446:F509" si="75">C446*E446</f>
        <v>0</v>
      </c>
      <c r="G446" s="49"/>
      <c r="H446" s="13">
        <f t="shared" si="73"/>
        <v>430</v>
      </c>
      <c r="I446" s="33" t="str">
        <f t="shared" ref="I446:I509" si="76">D446</f>
        <v>-</v>
      </c>
      <c r="J446" s="38">
        <f>IF(H446&gt;Lease!$E$4,0,M445)</f>
        <v>0</v>
      </c>
      <c r="K446" s="38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38">
        <f t="shared" si="70"/>
        <v>0</v>
      </c>
      <c r="M446" s="38">
        <f t="shared" si="71"/>
        <v>0</v>
      </c>
      <c r="N446" s="50"/>
      <c r="O446" s="79">
        <v>237</v>
      </c>
      <c r="P446" s="80">
        <f t="shared" si="74"/>
        <v>199121</v>
      </c>
      <c r="Q446" s="82">
        <f t="shared" ref="Q446:Q509" si="77">S445</f>
        <v>0</v>
      </c>
      <c r="R446" s="82">
        <f>IF(S445&lt;1,0,-Lease!$K$4/Lease!$L$4)</f>
        <v>0</v>
      </c>
      <c r="S446" s="82">
        <f t="shared" ref="S446:S509" si="78">IF(S445&lt;1,0,SUM(Q446:R446))</f>
        <v>0</v>
      </c>
      <c r="AE446" s="5"/>
      <c r="AF446" s="6"/>
    </row>
    <row r="447" spans="1:32" x14ac:dyDescent="0.25">
      <c r="A447" s="46">
        <f t="shared" si="72"/>
        <v>431</v>
      </c>
      <c r="B447" s="54">
        <f t="shared" si="69"/>
        <v>0</v>
      </c>
      <c r="C447" s="47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3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48">
        <f t="shared" si="75"/>
        <v>0</v>
      </c>
      <c r="G447" s="49"/>
      <c r="H447" s="13">
        <f t="shared" si="73"/>
        <v>431</v>
      </c>
      <c r="I447" s="33" t="str">
        <f t="shared" si="76"/>
        <v>-</v>
      </c>
      <c r="J447" s="38">
        <f>IF(H447&gt;Lease!$E$4,0,M446)</f>
        <v>0</v>
      </c>
      <c r="K447" s="38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38">
        <f t="shared" si="70"/>
        <v>0</v>
      </c>
      <c r="M447" s="38">
        <f t="shared" si="71"/>
        <v>0</v>
      </c>
      <c r="N447" s="50"/>
      <c r="O447" s="79">
        <v>237</v>
      </c>
      <c r="P447" s="80">
        <f t="shared" si="74"/>
        <v>199486</v>
      </c>
      <c r="Q447" s="82">
        <f t="shared" si="77"/>
        <v>0</v>
      </c>
      <c r="R447" s="82">
        <f>IF(S446&lt;1,0,-Lease!$K$4/Lease!$L$4)</f>
        <v>0</v>
      </c>
      <c r="S447" s="82">
        <f t="shared" si="78"/>
        <v>0</v>
      </c>
      <c r="AE447" s="5"/>
      <c r="AF447" s="6"/>
    </row>
    <row r="448" spans="1:32" x14ac:dyDescent="0.25">
      <c r="A448" s="46">
        <f t="shared" si="72"/>
        <v>432</v>
      </c>
      <c r="B448" s="54">
        <f t="shared" si="69"/>
        <v>0</v>
      </c>
      <c r="C448" s="47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3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48">
        <f t="shared" si="75"/>
        <v>0</v>
      </c>
      <c r="G448" s="49"/>
      <c r="H448" s="13">
        <f t="shared" si="73"/>
        <v>432</v>
      </c>
      <c r="I448" s="33" t="str">
        <f t="shared" si="76"/>
        <v>-</v>
      </c>
      <c r="J448" s="38">
        <f>IF(H448&gt;Lease!$E$4,0,M447)</f>
        <v>0</v>
      </c>
      <c r="K448" s="38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38">
        <f t="shared" si="70"/>
        <v>0</v>
      </c>
      <c r="M448" s="38">
        <f t="shared" si="71"/>
        <v>0</v>
      </c>
      <c r="N448" s="50"/>
      <c r="O448" s="79">
        <v>237</v>
      </c>
      <c r="P448" s="80">
        <f t="shared" si="74"/>
        <v>199851</v>
      </c>
      <c r="Q448" s="82">
        <f t="shared" si="77"/>
        <v>0</v>
      </c>
      <c r="R448" s="82">
        <f>IF(S447&lt;1,0,-Lease!$K$4/Lease!$L$4)</f>
        <v>0</v>
      </c>
      <c r="S448" s="82">
        <f t="shared" si="78"/>
        <v>0</v>
      </c>
      <c r="AE448" s="5"/>
      <c r="AF448" s="6"/>
    </row>
    <row r="449" spans="1:32" x14ac:dyDescent="0.25">
      <c r="A449" s="46">
        <f t="shared" si="72"/>
        <v>433</v>
      </c>
      <c r="B449" s="54">
        <f t="shared" si="69"/>
        <v>0</v>
      </c>
      <c r="C449" s="47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3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48">
        <f t="shared" si="75"/>
        <v>0</v>
      </c>
      <c r="G449" s="49"/>
      <c r="H449" s="13">
        <f t="shared" si="73"/>
        <v>433</v>
      </c>
      <c r="I449" s="33" t="str">
        <f t="shared" si="76"/>
        <v>-</v>
      </c>
      <c r="J449" s="38">
        <f>IF(H449&gt;Lease!$E$4,0,M448)</f>
        <v>0</v>
      </c>
      <c r="K449" s="38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38">
        <f t="shared" si="70"/>
        <v>0</v>
      </c>
      <c r="M449" s="38">
        <f t="shared" si="71"/>
        <v>0</v>
      </c>
      <c r="N449" s="50"/>
      <c r="O449" s="79">
        <v>237</v>
      </c>
      <c r="P449" s="80">
        <f t="shared" si="74"/>
        <v>200217</v>
      </c>
      <c r="Q449" s="82">
        <f t="shared" si="77"/>
        <v>0</v>
      </c>
      <c r="R449" s="82">
        <f>IF(S448&lt;1,0,-Lease!$K$4/Lease!$L$4)</f>
        <v>0</v>
      </c>
      <c r="S449" s="82">
        <f t="shared" si="78"/>
        <v>0</v>
      </c>
      <c r="AE449" s="5"/>
      <c r="AF449" s="6"/>
    </row>
    <row r="450" spans="1:32" x14ac:dyDescent="0.25">
      <c r="A450" s="46">
        <f t="shared" si="72"/>
        <v>434</v>
      </c>
      <c r="B450" s="54">
        <f t="shared" si="69"/>
        <v>0</v>
      </c>
      <c r="C450" s="47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3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48">
        <f t="shared" si="75"/>
        <v>0</v>
      </c>
      <c r="G450" s="49"/>
      <c r="H450" s="13">
        <f t="shared" si="73"/>
        <v>434</v>
      </c>
      <c r="I450" s="33" t="str">
        <f t="shared" si="76"/>
        <v>-</v>
      </c>
      <c r="J450" s="38">
        <f>IF(H450&gt;Lease!$E$4,0,M449)</f>
        <v>0</v>
      </c>
      <c r="K450" s="38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38">
        <f t="shared" si="70"/>
        <v>0</v>
      </c>
      <c r="M450" s="38">
        <f t="shared" si="71"/>
        <v>0</v>
      </c>
      <c r="N450" s="50"/>
      <c r="O450" s="79">
        <v>237</v>
      </c>
      <c r="P450" s="80">
        <f t="shared" si="74"/>
        <v>200582</v>
      </c>
      <c r="Q450" s="82">
        <f t="shared" si="77"/>
        <v>0</v>
      </c>
      <c r="R450" s="82">
        <f>IF(S449&lt;1,0,-Lease!$K$4/Lease!$L$4)</f>
        <v>0</v>
      </c>
      <c r="S450" s="82">
        <f t="shared" si="78"/>
        <v>0</v>
      </c>
      <c r="AE450" s="5"/>
      <c r="AF450" s="6"/>
    </row>
    <row r="451" spans="1:32" x14ac:dyDescent="0.25">
      <c r="A451" s="46">
        <f t="shared" si="72"/>
        <v>435</v>
      </c>
      <c r="B451" s="54">
        <f t="shared" si="69"/>
        <v>0</v>
      </c>
      <c r="C451" s="47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3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48">
        <f t="shared" si="75"/>
        <v>0</v>
      </c>
      <c r="G451" s="49"/>
      <c r="H451" s="13">
        <f t="shared" si="73"/>
        <v>435</v>
      </c>
      <c r="I451" s="33" t="str">
        <f t="shared" si="76"/>
        <v>-</v>
      </c>
      <c r="J451" s="38">
        <f>IF(H451&gt;Lease!$E$4,0,M450)</f>
        <v>0</v>
      </c>
      <c r="K451" s="38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38">
        <f t="shared" si="70"/>
        <v>0</v>
      </c>
      <c r="M451" s="38">
        <f t="shared" si="71"/>
        <v>0</v>
      </c>
      <c r="N451" s="50"/>
      <c r="O451" s="79">
        <v>237</v>
      </c>
      <c r="P451" s="80">
        <f t="shared" si="74"/>
        <v>200947</v>
      </c>
      <c r="Q451" s="82">
        <f t="shared" si="77"/>
        <v>0</v>
      </c>
      <c r="R451" s="82">
        <f>IF(S450&lt;1,0,-Lease!$K$4/Lease!$L$4)</f>
        <v>0</v>
      </c>
      <c r="S451" s="82">
        <f t="shared" si="78"/>
        <v>0</v>
      </c>
      <c r="AE451" s="5"/>
      <c r="AF451" s="6"/>
    </row>
    <row r="452" spans="1:32" x14ac:dyDescent="0.25">
      <c r="A452" s="46">
        <f t="shared" si="72"/>
        <v>436</v>
      </c>
      <c r="B452" s="54">
        <f t="shared" si="69"/>
        <v>0</v>
      </c>
      <c r="C452" s="47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3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48">
        <f t="shared" si="75"/>
        <v>0</v>
      </c>
      <c r="G452" s="49"/>
      <c r="H452" s="13">
        <f t="shared" si="73"/>
        <v>436</v>
      </c>
      <c r="I452" s="33" t="str">
        <f t="shared" si="76"/>
        <v>-</v>
      </c>
      <c r="J452" s="38">
        <f>IF(H452&gt;Lease!$E$4,0,M451)</f>
        <v>0</v>
      </c>
      <c r="K452" s="38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38">
        <f t="shared" si="70"/>
        <v>0</v>
      </c>
      <c r="M452" s="38">
        <f t="shared" si="71"/>
        <v>0</v>
      </c>
      <c r="N452" s="50"/>
      <c r="O452" s="79">
        <v>237</v>
      </c>
      <c r="P452" s="80">
        <f t="shared" si="74"/>
        <v>201312</v>
      </c>
      <c r="Q452" s="82">
        <f t="shared" si="77"/>
        <v>0</v>
      </c>
      <c r="R452" s="82">
        <f>IF(S451&lt;1,0,-Lease!$K$4/Lease!$L$4)</f>
        <v>0</v>
      </c>
      <c r="S452" s="82">
        <f t="shared" si="78"/>
        <v>0</v>
      </c>
      <c r="AE452" s="5"/>
      <c r="AF452" s="6"/>
    </row>
    <row r="453" spans="1:32" x14ac:dyDescent="0.25">
      <c r="A453" s="46">
        <f t="shared" si="72"/>
        <v>437</v>
      </c>
      <c r="B453" s="54">
        <f t="shared" si="69"/>
        <v>0</v>
      </c>
      <c r="C453" s="47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3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48">
        <f t="shared" si="75"/>
        <v>0</v>
      </c>
      <c r="G453" s="49"/>
      <c r="H453" s="13">
        <f t="shared" si="73"/>
        <v>437</v>
      </c>
      <c r="I453" s="33" t="str">
        <f t="shared" si="76"/>
        <v>-</v>
      </c>
      <c r="J453" s="38">
        <f>IF(H453&gt;Lease!$E$4,0,M452)</f>
        <v>0</v>
      </c>
      <c r="K453" s="38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38">
        <f t="shared" si="70"/>
        <v>0</v>
      </c>
      <c r="M453" s="38">
        <f t="shared" si="71"/>
        <v>0</v>
      </c>
      <c r="N453" s="50"/>
      <c r="O453" s="79">
        <v>237</v>
      </c>
      <c r="P453" s="80">
        <f t="shared" si="74"/>
        <v>201678</v>
      </c>
      <c r="Q453" s="82">
        <f t="shared" si="77"/>
        <v>0</v>
      </c>
      <c r="R453" s="82">
        <f>IF(S452&lt;1,0,-Lease!$K$4/Lease!$L$4)</f>
        <v>0</v>
      </c>
      <c r="S453" s="82">
        <f t="shared" si="78"/>
        <v>0</v>
      </c>
      <c r="AE453" s="5"/>
      <c r="AF453" s="6"/>
    </row>
    <row r="454" spans="1:32" x14ac:dyDescent="0.25">
      <c r="A454" s="46">
        <f t="shared" si="72"/>
        <v>438</v>
      </c>
      <c r="B454" s="54">
        <f t="shared" si="69"/>
        <v>0</v>
      </c>
      <c r="C454" s="47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3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48">
        <f t="shared" si="75"/>
        <v>0</v>
      </c>
      <c r="G454" s="49"/>
      <c r="H454" s="13">
        <f t="shared" si="73"/>
        <v>438</v>
      </c>
      <c r="I454" s="33" t="str">
        <f t="shared" si="76"/>
        <v>-</v>
      </c>
      <c r="J454" s="38">
        <f>IF(H454&gt;Lease!$E$4,0,M453)</f>
        <v>0</v>
      </c>
      <c r="K454" s="38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38">
        <f t="shared" si="70"/>
        <v>0</v>
      </c>
      <c r="M454" s="38">
        <f t="shared" si="71"/>
        <v>0</v>
      </c>
      <c r="N454" s="50"/>
      <c r="O454" s="79">
        <v>237</v>
      </c>
      <c r="P454" s="80">
        <f t="shared" si="74"/>
        <v>202043</v>
      </c>
      <c r="Q454" s="82">
        <f t="shared" si="77"/>
        <v>0</v>
      </c>
      <c r="R454" s="82">
        <f>IF(S453&lt;1,0,-Lease!$K$4/Lease!$L$4)</f>
        <v>0</v>
      </c>
      <c r="S454" s="82">
        <f t="shared" si="78"/>
        <v>0</v>
      </c>
      <c r="AE454" s="5"/>
      <c r="AF454" s="6"/>
    </row>
    <row r="455" spans="1:32" x14ac:dyDescent="0.25">
      <c r="A455" s="46">
        <f t="shared" si="72"/>
        <v>439</v>
      </c>
      <c r="B455" s="54">
        <f t="shared" si="69"/>
        <v>0</v>
      </c>
      <c r="C455" s="47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3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48">
        <f t="shared" si="75"/>
        <v>0</v>
      </c>
      <c r="G455" s="49"/>
      <c r="H455" s="13">
        <f t="shared" si="73"/>
        <v>439</v>
      </c>
      <c r="I455" s="33" t="str">
        <f t="shared" si="76"/>
        <v>-</v>
      </c>
      <c r="J455" s="38">
        <f>IF(H455&gt;Lease!$E$4,0,M454)</f>
        <v>0</v>
      </c>
      <c r="K455" s="38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38">
        <f t="shared" si="70"/>
        <v>0</v>
      </c>
      <c r="M455" s="38">
        <f t="shared" si="71"/>
        <v>0</v>
      </c>
      <c r="N455" s="50"/>
      <c r="O455" s="79">
        <v>237</v>
      </c>
      <c r="P455" s="80">
        <f t="shared" si="74"/>
        <v>202408</v>
      </c>
      <c r="Q455" s="82">
        <f t="shared" si="77"/>
        <v>0</v>
      </c>
      <c r="R455" s="82">
        <f>IF(S454&lt;1,0,-Lease!$K$4/Lease!$L$4)</f>
        <v>0</v>
      </c>
      <c r="S455" s="82">
        <f t="shared" si="78"/>
        <v>0</v>
      </c>
      <c r="AE455" s="5"/>
      <c r="AF455" s="6"/>
    </row>
    <row r="456" spans="1:32" x14ac:dyDescent="0.25">
      <c r="A456" s="46">
        <f t="shared" si="72"/>
        <v>440</v>
      </c>
      <c r="B456" s="54">
        <f t="shared" si="69"/>
        <v>0</v>
      </c>
      <c r="C456" s="47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3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48">
        <f t="shared" si="75"/>
        <v>0</v>
      </c>
      <c r="G456" s="49"/>
      <c r="H456" s="13">
        <f t="shared" si="73"/>
        <v>440</v>
      </c>
      <c r="I456" s="33" t="str">
        <f t="shared" si="76"/>
        <v>-</v>
      </c>
      <c r="J456" s="38">
        <f>IF(H456&gt;Lease!$E$4,0,M455)</f>
        <v>0</v>
      </c>
      <c r="K456" s="38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38">
        <f t="shared" si="70"/>
        <v>0</v>
      </c>
      <c r="M456" s="38">
        <f t="shared" si="71"/>
        <v>0</v>
      </c>
      <c r="N456" s="50"/>
      <c r="O456" s="79">
        <v>237</v>
      </c>
      <c r="P456" s="80">
        <f t="shared" si="74"/>
        <v>202773</v>
      </c>
      <c r="Q456" s="82">
        <f t="shared" si="77"/>
        <v>0</v>
      </c>
      <c r="R456" s="82">
        <f>IF(S455&lt;1,0,-Lease!$K$4/Lease!$L$4)</f>
        <v>0</v>
      </c>
      <c r="S456" s="82">
        <f t="shared" si="78"/>
        <v>0</v>
      </c>
      <c r="AE456" s="5"/>
      <c r="AF456" s="6"/>
    </row>
    <row r="457" spans="1:32" x14ac:dyDescent="0.25">
      <c r="A457" s="46">
        <f t="shared" si="72"/>
        <v>441</v>
      </c>
      <c r="B457" s="54">
        <f t="shared" si="69"/>
        <v>0</v>
      </c>
      <c r="C457" s="47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3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48">
        <f t="shared" si="75"/>
        <v>0</v>
      </c>
      <c r="G457" s="49"/>
      <c r="H457" s="13">
        <f t="shared" si="73"/>
        <v>441</v>
      </c>
      <c r="I457" s="33" t="str">
        <f t="shared" si="76"/>
        <v>-</v>
      </c>
      <c r="J457" s="38">
        <f>IF(H457&gt;Lease!$E$4,0,M456)</f>
        <v>0</v>
      </c>
      <c r="K457" s="38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38">
        <f t="shared" si="70"/>
        <v>0</v>
      </c>
      <c r="M457" s="38">
        <f t="shared" si="71"/>
        <v>0</v>
      </c>
      <c r="N457" s="50"/>
      <c r="O457" s="79">
        <v>237</v>
      </c>
      <c r="P457" s="80">
        <f t="shared" si="74"/>
        <v>203139</v>
      </c>
      <c r="Q457" s="82">
        <f t="shared" si="77"/>
        <v>0</v>
      </c>
      <c r="R457" s="82">
        <f>IF(S456&lt;1,0,-Lease!$K$4/Lease!$L$4)</f>
        <v>0</v>
      </c>
      <c r="S457" s="82">
        <f t="shared" si="78"/>
        <v>0</v>
      </c>
      <c r="AE457" s="5"/>
      <c r="AF457" s="6"/>
    </row>
    <row r="458" spans="1:32" x14ac:dyDescent="0.25">
      <c r="A458" s="46">
        <f t="shared" si="72"/>
        <v>442</v>
      </c>
      <c r="B458" s="54">
        <f t="shared" si="69"/>
        <v>0</v>
      </c>
      <c r="C458" s="47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3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48">
        <f t="shared" si="75"/>
        <v>0</v>
      </c>
      <c r="G458" s="49"/>
      <c r="H458" s="13">
        <f t="shared" si="73"/>
        <v>442</v>
      </c>
      <c r="I458" s="33" t="str">
        <f t="shared" si="76"/>
        <v>-</v>
      </c>
      <c r="J458" s="38">
        <f>IF(H458&gt;Lease!$E$4,0,M457)</f>
        <v>0</v>
      </c>
      <c r="K458" s="38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38">
        <f t="shared" si="70"/>
        <v>0</v>
      </c>
      <c r="M458" s="38">
        <f t="shared" si="71"/>
        <v>0</v>
      </c>
      <c r="N458" s="50"/>
      <c r="O458" s="79">
        <v>237</v>
      </c>
      <c r="P458" s="80">
        <f t="shared" si="74"/>
        <v>203504</v>
      </c>
      <c r="Q458" s="82">
        <f t="shared" si="77"/>
        <v>0</v>
      </c>
      <c r="R458" s="82">
        <f>IF(S457&lt;1,0,-Lease!$K$4/Lease!$L$4)</f>
        <v>0</v>
      </c>
      <c r="S458" s="82">
        <f t="shared" si="78"/>
        <v>0</v>
      </c>
      <c r="AE458" s="5"/>
      <c r="AF458" s="6"/>
    </row>
    <row r="459" spans="1:32" x14ac:dyDescent="0.25">
      <c r="A459" s="46">
        <f t="shared" si="72"/>
        <v>443</v>
      </c>
      <c r="B459" s="54">
        <f t="shared" si="69"/>
        <v>0</v>
      </c>
      <c r="C459" s="47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3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48">
        <f t="shared" si="75"/>
        <v>0</v>
      </c>
      <c r="G459" s="49"/>
      <c r="H459" s="13">
        <f t="shared" si="73"/>
        <v>443</v>
      </c>
      <c r="I459" s="33" t="str">
        <f t="shared" si="76"/>
        <v>-</v>
      </c>
      <c r="J459" s="38">
        <f>IF(H459&gt;Lease!$E$4,0,M458)</f>
        <v>0</v>
      </c>
      <c r="K459" s="38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38">
        <f t="shared" si="70"/>
        <v>0</v>
      </c>
      <c r="M459" s="38">
        <f t="shared" si="71"/>
        <v>0</v>
      </c>
      <c r="N459" s="50"/>
      <c r="O459" s="79">
        <v>237</v>
      </c>
      <c r="P459" s="80">
        <f t="shared" si="74"/>
        <v>203869</v>
      </c>
      <c r="Q459" s="82">
        <f t="shared" si="77"/>
        <v>0</v>
      </c>
      <c r="R459" s="82">
        <f>IF(S458&lt;1,0,-Lease!$K$4/Lease!$L$4)</f>
        <v>0</v>
      </c>
      <c r="S459" s="82">
        <f t="shared" si="78"/>
        <v>0</v>
      </c>
      <c r="AE459" s="5"/>
      <c r="AF459" s="6"/>
    </row>
    <row r="460" spans="1:32" x14ac:dyDescent="0.25">
      <c r="A460" s="46">
        <f t="shared" si="72"/>
        <v>444</v>
      </c>
      <c r="B460" s="54">
        <f t="shared" si="69"/>
        <v>0</v>
      </c>
      <c r="C460" s="47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3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48">
        <f t="shared" si="75"/>
        <v>0</v>
      </c>
      <c r="G460" s="49"/>
      <c r="H460" s="13">
        <f t="shared" si="73"/>
        <v>444</v>
      </c>
      <c r="I460" s="33" t="str">
        <f t="shared" si="76"/>
        <v>-</v>
      </c>
      <c r="J460" s="38">
        <f>IF(H460&gt;Lease!$E$4,0,M459)</f>
        <v>0</v>
      </c>
      <c r="K460" s="38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38">
        <f t="shared" si="70"/>
        <v>0</v>
      </c>
      <c r="M460" s="38">
        <f t="shared" si="71"/>
        <v>0</v>
      </c>
      <c r="N460" s="50"/>
      <c r="O460" s="79">
        <v>237</v>
      </c>
      <c r="P460" s="80">
        <f t="shared" si="74"/>
        <v>204234</v>
      </c>
      <c r="Q460" s="82">
        <f t="shared" si="77"/>
        <v>0</v>
      </c>
      <c r="R460" s="82">
        <f>IF(S459&lt;1,0,-Lease!$K$4/Lease!$L$4)</f>
        <v>0</v>
      </c>
      <c r="S460" s="82">
        <f t="shared" si="78"/>
        <v>0</v>
      </c>
      <c r="AE460" s="5"/>
      <c r="AF460" s="6"/>
    </row>
    <row r="461" spans="1:32" x14ac:dyDescent="0.25">
      <c r="A461" s="46">
        <f t="shared" si="72"/>
        <v>445</v>
      </c>
      <c r="B461" s="54">
        <f t="shared" si="69"/>
        <v>0</v>
      </c>
      <c r="C461" s="47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3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48">
        <f t="shared" si="75"/>
        <v>0</v>
      </c>
      <c r="G461" s="49"/>
      <c r="H461" s="13">
        <f t="shared" si="73"/>
        <v>445</v>
      </c>
      <c r="I461" s="33" t="str">
        <f t="shared" si="76"/>
        <v>-</v>
      </c>
      <c r="J461" s="38">
        <f>IF(H461&gt;Lease!$E$4,0,M460)</f>
        <v>0</v>
      </c>
      <c r="K461" s="38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38">
        <f t="shared" si="70"/>
        <v>0</v>
      </c>
      <c r="M461" s="38">
        <f t="shared" si="71"/>
        <v>0</v>
      </c>
      <c r="N461" s="50"/>
      <c r="O461" s="79">
        <v>237</v>
      </c>
      <c r="P461" s="80">
        <f t="shared" si="74"/>
        <v>204600</v>
      </c>
      <c r="Q461" s="82">
        <f t="shared" si="77"/>
        <v>0</v>
      </c>
      <c r="R461" s="82">
        <f>IF(S460&lt;1,0,-Lease!$K$4/Lease!$L$4)</f>
        <v>0</v>
      </c>
      <c r="S461" s="82">
        <f t="shared" si="78"/>
        <v>0</v>
      </c>
      <c r="AE461" s="5"/>
      <c r="AF461" s="6"/>
    </row>
    <row r="462" spans="1:32" x14ac:dyDescent="0.25">
      <c r="A462" s="46">
        <f t="shared" si="72"/>
        <v>446</v>
      </c>
      <c r="B462" s="54">
        <f t="shared" si="69"/>
        <v>0</v>
      </c>
      <c r="C462" s="47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3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48">
        <f t="shared" si="75"/>
        <v>0</v>
      </c>
      <c r="G462" s="49"/>
      <c r="H462" s="13">
        <f t="shared" si="73"/>
        <v>446</v>
      </c>
      <c r="I462" s="33" t="str">
        <f t="shared" si="76"/>
        <v>-</v>
      </c>
      <c r="J462" s="38">
        <f>IF(H462&gt;Lease!$E$4,0,M461)</f>
        <v>0</v>
      </c>
      <c r="K462" s="38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38">
        <f t="shared" si="70"/>
        <v>0</v>
      </c>
      <c r="M462" s="38">
        <f t="shared" si="71"/>
        <v>0</v>
      </c>
      <c r="N462" s="50"/>
      <c r="O462" s="79">
        <v>237</v>
      </c>
      <c r="P462" s="80">
        <f t="shared" si="74"/>
        <v>204965</v>
      </c>
      <c r="Q462" s="82">
        <f t="shared" si="77"/>
        <v>0</v>
      </c>
      <c r="R462" s="82">
        <f>IF(S461&lt;1,0,-Lease!$K$4/Lease!$L$4)</f>
        <v>0</v>
      </c>
      <c r="S462" s="82">
        <f t="shared" si="78"/>
        <v>0</v>
      </c>
      <c r="AE462" s="5"/>
      <c r="AF462" s="6"/>
    </row>
    <row r="463" spans="1:32" x14ac:dyDescent="0.25">
      <c r="A463" s="46">
        <f t="shared" si="72"/>
        <v>447</v>
      </c>
      <c r="B463" s="54">
        <f t="shared" si="69"/>
        <v>0</v>
      </c>
      <c r="C463" s="47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3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48">
        <f t="shared" si="75"/>
        <v>0</v>
      </c>
      <c r="G463" s="49"/>
      <c r="H463" s="13">
        <f t="shared" si="73"/>
        <v>447</v>
      </c>
      <c r="I463" s="33" t="str">
        <f t="shared" si="76"/>
        <v>-</v>
      </c>
      <c r="J463" s="38">
        <f>IF(H463&gt;Lease!$E$4,0,M462)</f>
        <v>0</v>
      </c>
      <c r="K463" s="38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38">
        <f t="shared" si="70"/>
        <v>0</v>
      </c>
      <c r="M463" s="38">
        <f t="shared" si="71"/>
        <v>0</v>
      </c>
      <c r="N463" s="50"/>
      <c r="O463" s="79">
        <v>237</v>
      </c>
      <c r="P463" s="80">
        <f t="shared" si="74"/>
        <v>205330</v>
      </c>
      <c r="Q463" s="82">
        <f t="shared" si="77"/>
        <v>0</v>
      </c>
      <c r="R463" s="82">
        <f>IF(S462&lt;1,0,-Lease!$K$4/Lease!$L$4)</f>
        <v>0</v>
      </c>
      <c r="S463" s="82">
        <f t="shared" si="78"/>
        <v>0</v>
      </c>
      <c r="AE463" s="5"/>
      <c r="AF463" s="6"/>
    </row>
    <row r="464" spans="1:32" x14ac:dyDescent="0.25">
      <c r="A464" s="46">
        <f t="shared" si="72"/>
        <v>448</v>
      </c>
      <c r="B464" s="54">
        <f t="shared" si="69"/>
        <v>0</v>
      </c>
      <c r="C464" s="47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3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48">
        <f t="shared" si="75"/>
        <v>0</v>
      </c>
      <c r="G464" s="49"/>
      <c r="H464" s="13">
        <f t="shared" si="73"/>
        <v>448</v>
      </c>
      <c r="I464" s="33" t="str">
        <f t="shared" si="76"/>
        <v>-</v>
      </c>
      <c r="J464" s="38">
        <f>IF(H464&gt;Lease!$E$4,0,M463)</f>
        <v>0</v>
      </c>
      <c r="K464" s="38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38">
        <f t="shared" si="70"/>
        <v>0</v>
      </c>
      <c r="M464" s="38">
        <f t="shared" si="71"/>
        <v>0</v>
      </c>
      <c r="N464" s="50"/>
      <c r="O464" s="79">
        <v>237</v>
      </c>
      <c r="P464" s="80">
        <f t="shared" si="74"/>
        <v>205695</v>
      </c>
      <c r="Q464" s="82">
        <f t="shared" si="77"/>
        <v>0</v>
      </c>
      <c r="R464" s="82">
        <f>IF(S463&lt;1,0,-Lease!$K$4/Lease!$L$4)</f>
        <v>0</v>
      </c>
      <c r="S464" s="82">
        <f t="shared" si="78"/>
        <v>0</v>
      </c>
      <c r="AE464" s="5"/>
      <c r="AF464" s="6"/>
    </row>
    <row r="465" spans="1:32" x14ac:dyDescent="0.25">
      <c r="A465" s="46">
        <f t="shared" si="72"/>
        <v>449</v>
      </c>
      <c r="B465" s="54">
        <f t="shared" si="69"/>
        <v>0</v>
      </c>
      <c r="C465" s="47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3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48">
        <f t="shared" si="75"/>
        <v>0</v>
      </c>
      <c r="G465" s="49"/>
      <c r="H465" s="13">
        <f t="shared" si="73"/>
        <v>449</v>
      </c>
      <c r="I465" s="33" t="str">
        <f t="shared" si="76"/>
        <v>-</v>
      </c>
      <c r="J465" s="38">
        <f>IF(H465&gt;Lease!$E$4,0,M464)</f>
        <v>0</v>
      </c>
      <c r="K465" s="38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38">
        <f t="shared" si="70"/>
        <v>0</v>
      </c>
      <c r="M465" s="38">
        <f t="shared" si="71"/>
        <v>0</v>
      </c>
      <c r="N465" s="50"/>
      <c r="O465" s="79">
        <v>237</v>
      </c>
      <c r="P465" s="80">
        <f t="shared" si="74"/>
        <v>206061</v>
      </c>
      <c r="Q465" s="82">
        <f t="shared" si="77"/>
        <v>0</v>
      </c>
      <c r="R465" s="82">
        <f>IF(S464&lt;1,0,-Lease!$K$4/Lease!$L$4)</f>
        <v>0</v>
      </c>
      <c r="S465" s="82">
        <f t="shared" si="78"/>
        <v>0</v>
      </c>
      <c r="AE465" s="5"/>
      <c r="AF465" s="6"/>
    </row>
    <row r="466" spans="1:32" x14ac:dyDescent="0.25">
      <c r="A466" s="46">
        <f t="shared" si="72"/>
        <v>450</v>
      </c>
      <c r="B466" s="54">
        <f t="shared" ref="B466:B529" si="79">IF(D466="-",0,YEAR(D466))</f>
        <v>0</v>
      </c>
      <c r="C466" s="47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3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48">
        <f t="shared" si="75"/>
        <v>0</v>
      </c>
      <c r="G466" s="49"/>
      <c r="H466" s="13">
        <f t="shared" si="73"/>
        <v>450</v>
      </c>
      <c r="I466" s="33" t="str">
        <f t="shared" si="76"/>
        <v>-</v>
      </c>
      <c r="J466" s="38">
        <f>IF(H466&gt;Lease!$E$4,0,M465)</f>
        <v>0</v>
      </c>
      <c r="K466" s="38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38">
        <f t="shared" ref="L466:L529" si="80">C466</f>
        <v>0</v>
      </c>
      <c r="M466" s="38">
        <f t="shared" ref="M466:M529" si="81">J466+K466-L466</f>
        <v>0</v>
      </c>
      <c r="N466" s="50"/>
      <c r="O466" s="79">
        <v>237</v>
      </c>
      <c r="P466" s="80">
        <f t="shared" si="74"/>
        <v>206426</v>
      </c>
      <c r="Q466" s="82">
        <f t="shared" si="77"/>
        <v>0</v>
      </c>
      <c r="R466" s="82">
        <f>IF(S465&lt;1,0,-Lease!$K$4/Lease!$L$4)</f>
        <v>0</v>
      </c>
      <c r="S466" s="82">
        <f t="shared" si="78"/>
        <v>0</v>
      </c>
      <c r="AE466" s="5"/>
      <c r="AF466" s="6"/>
    </row>
    <row r="467" spans="1:32" x14ac:dyDescent="0.25">
      <c r="A467" s="46">
        <f t="shared" ref="A467:A530" si="82">A466+1</f>
        <v>451</v>
      </c>
      <c r="B467" s="54">
        <f t="shared" si="79"/>
        <v>0</v>
      </c>
      <c r="C467" s="47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3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48">
        <f t="shared" si="75"/>
        <v>0</v>
      </c>
      <c r="G467" s="49"/>
      <c r="H467" s="13">
        <f t="shared" ref="H467:H530" si="83">H466+1</f>
        <v>451</v>
      </c>
      <c r="I467" s="33" t="str">
        <f t="shared" si="76"/>
        <v>-</v>
      </c>
      <c r="J467" s="38">
        <f>IF(H467&gt;Lease!$E$4,0,M466)</f>
        <v>0</v>
      </c>
      <c r="K467" s="38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38">
        <f t="shared" si="80"/>
        <v>0</v>
      </c>
      <c r="M467" s="38">
        <f t="shared" si="81"/>
        <v>0</v>
      </c>
      <c r="N467" s="50"/>
      <c r="O467" s="79">
        <v>237</v>
      </c>
      <c r="P467" s="80">
        <f t="shared" ref="P467:P530" si="84">DATE(YEAR(P466)+1,MONTH(P466),DAY(P466))</f>
        <v>206791</v>
      </c>
      <c r="Q467" s="82">
        <f t="shared" si="77"/>
        <v>0</v>
      </c>
      <c r="R467" s="82">
        <f>IF(S466&lt;1,0,-Lease!$K$4/Lease!$L$4)</f>
        <v>0</v>
      </c>
      <c r="S467" s="82">
        <f t="shared" si="78"/>
        <v>0</v>
      </c>
      <c r="AE467" s="5"/>
      <c r="AF467" s="6"/>
    </row>
    <row r="468" spans="1:32" x14ac:dyDescent="0.25">
      <c r="A468" s="46">
        <f t="shared" si="82"/>
        <v>452</v>
      </c>
      <c r="B468" s="54">
        <f t="shared" si="79"/>
        <v>0</v>
      </c>
      <c r="C468" s="47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3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48">
        <f t="shared" si="75"/>
        <v>0</v>
      </c>
      <c r="G468" s="49"/>
      <c r="H468" s="13">
        <f t="shared" si="83"/>
        <v>452</v>
      </c>
      <c r="I468" s="33" t="str">
        <f t="shared" si="76"/>
        <v>-</v>
      </c>
      <c r="J468" s="38">
        <f>IF(H468&gt;Lease!$E$4,0,M467)</f>
        <v>0</v>
      </c>
      <c r="K468" s="38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38">
        <f t="shared" si="80"/>
        <v>0</v>
      </c>
      <c r="M468" s="38">
        <f t="shared" si="81"/>
        <v>0</v>
      </c>
      <c r="N468" s="50"/>
      <c r="O468" s="79">
        <v>237</v>
      </c>
      <c r="P468" s="80">
        <f t="shared" si="84"/>
        <v>207156</v>
      </c>
      <c r="Q468" s="82">
        <f t="shared" si="77"/>
        <v>0</v>
      </c>
      <c r="R468" s="82">
        <f>IF(S467&lt;1,0,-Lease!$K$4/Lease!$L$4)</f>
        <v>0</v>
      </c>
      <c r="S468" s="82">
        <f t="shared" si="78"/>
        <v>0</v>
      </c>
      <c r="AE468" s="5"/>
      <c r="AF468" s="6"/>
    </row>
    <row r="469" spans="1:32" x14ac:dyDescent="0.25">
      <c r="A469" s="46">
        <f t="shared" si="82"/>
        <v>453</v>
      </c>
      <c r="B469" s="54">
        <f t="shared" si="79"/>
        <v>0</v>
      </c>
      <c r="C469" s="47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3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48">
        <f t="shared" si="75"/>
        <v>0</v>
      </c>
      <c r="G469" s="49"/>
      <c r="H469" s="13">
        <f t="shared" si="83"/>
        <v>453</v>
      </c>
      <c r="I469" s="33" t="str">
        <f t="shared" si="76"/>
        <v>-</v>
      </c>
      <c r="J469" s="38">
        <f>IF(H469&gt;Lease!$E$4,0,M468)</f>
        <v>0</v>
      </c>
      <c r="K469" s="38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38">
        <f t="shared" si="80"/>
        <v>0</v>
      </c>
      <c r="M469" s="38">
        <f t="shared" si="81"/>
        <v>0</v>
      </c>
      <c r="N469" s="50"/>
      <c r="O469" s="79">
        <v>237</v>
      </c>
      <c r="P469" s="80">
        <f t="shared" si="84"/>
        <v>207522</v>
      </c>
      <c r="Q469" s="82">
        <f t="shared" si="77"/>
        <v>0</v>
      </c>
      <c r="R469" s="82">
        <f>IF(S468&lt;1,0,-Lease!$K$4/Lease!$L$4)</f>
        <v>0</v>
      </c>
      <c r="S469" s="82">
        <f t="shared" si="78"/>
        <v>0</v>
      </c>
      <c r="AE469" s="5"/>
      <c r="AF469" s="6"/>
    </row>
    <row r="470" spans="1:32" x14ac:dyDescent="0.25">
      <c r="A470" s="46">
        <f t="shared" si="82"/>
        <v>454</v>
      </c>
      <c r="B470" s="54">
        <f t="shared" si="79"/>
        <v>0</v>
      </c>
      <c r="C470" s="47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3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48">
        <f t="shared" si="75"/>
        <v>0</v>
      </c>
      <c r="G470" s="49"/>
      <c r="H470" s="13">
        <f t="shared" si="83"/>
        <v>454</v>
      </c>
      <c r="I470" s="33" t="str">
        <f t="shared" si="76"/>
        <v>-</v>
      </c>
      <c r="J470" s="38">
        <f>IF(H470&gt;Lease!$E$4,0,M469)</f>
        <v>0</v>
      </c>
      <c r="K470" s="38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38">
        <f t="shared" si="80"/>
        <v>0</v>
      </c>
      <c r="M470" s="38">
        <f t="shared" si="81"/>
        <v>0</v>
      </c>
      <c r="N470" s="50"/>
      <c r="O470" s="79">
        <v>237</v>
      </c>
      <c r="P470" s="80">
        <f t="shared" si="84"/>
        <v>207887</v>
      </c>
      <c r="Q470" s="82">
        <f t="shared" si="77"/>
        <v>0</v>
      </c>
      <c r="R470" s="82">
        <f>IF(S469&lt;1,0,-Lease!$K$4/Lease!$L$4)</f>
        <v>0</v>
      </c>
      <c r="S470" s="82">
        <f t="shared" si="78"/>
        <v>0</v>
      </c>
      <c r="AE470" s="5"/>
      <c r="AF470" s="6"/>
    </row>
    <row r="471" spans="1:32" x14ac:dyDescent="0.25">
      <c r="A471" s="46">
        <f t="shared" si="82"/>
        <v>455</v>
      </c>
      <c r="B471" s="54">
        <f t="shared" si="79"/>
        <v>0</v>
      </c>
      <c r="C471" s="47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3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48">
        <f t="shared" si="75"/>
        <v>0</v>
      </c>
      <c r="G471" s="49"/>
      <c r="H471" s="13">
        <f t="shared" si="83"/>
        <v>455</v>
      </c>
      <c r="I471" s="33" t="str">
        <f t="shared" si="76"/>
        <v>-</v>
      </c>
      <c r="J471" s="38">
        <f>IF(H471&gt;Lease!$E$4,0,M470)</f>
        <v>0</v>
      </c>
      <c r="K471" s="38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38">
        <f t="shared" si="80"/>
        <v>0</v>
      </c>
      <c r="M471" s="38">
        <f t="shared" si="81"/>
        <v>0</v>
      </c>
      <c r="N471" s="50"/>
      <c r="O471" s="79">
        <v>237</v>
      </c>
      <c r="P471" s="80">
        <f t="shared" si="84"/>
        <v>208252</v>
      </c>
      <c r="Q471" s="82">
        <f t="shared" si="77"/>
        <v>0</v>
      </c>
      <c r="R471" s="82">
        <f>IF(S470&lt;1,0,-Lease!$K$4/Lease!$L$4)</f>
        <v>0</v>
      </c>
      <c r="S471" s="82">
        <f t="shared" si="78"/>
        <v>0</v>
      </c>
      <c r="AE471" s="5"/>
      <c r="AF471" s="6"/>
    </row>
    <row r="472" spans="1:32" x14ac:dyDescent="0.25">
      <c r="A472" s="46">
        <f t="shared" si="82"/>
        <v>456</v>
      </c>
      <c r="B472" s="54">
        <f t="shared" si="79"/>
        <v>0</v>
      </c>
      <c r="C472" s="47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3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48">
        <f t="shared" si="75"/>
        <v>0</v>
      </c>
      <c r="G472" s="49"/>
      <c r="H472" s="13">
        <f t="shared" si="83"/>
        <v>456</v>
      </c>
      <c r="I472" s="33" t="str">
        <f t="shared" si="76"/>
        <v>-</v>
      </c>
      <c r="J472" s="38">
        <f>IF(H472&gt;Lease!$E$4,0,M471)</f>
        <v>0</v>
      </c>
      <c r="K472" s="38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38">
        <f t="shared" si="80"/>
        <v>0</v>
      </c>
      <c r="M472" s="38">
        <f t="shared" si="81"/>
        <v>0</v>
      </c>
      <c r="N472" s="50"/>
      <c r="O472" s="79">
        <v>237</v>
      </c>
      <c r="P472" s="80">
        <f t="shared" si="84"/>
        <v>208617</v>
      </c>
      <c r="Q472" s="82">
        <f t="shared" si="77"/>
        <v>0</v>
      </c>
      <c r="R472" s="82">
        <f>IF(S471&lt;1,0,-Lease!$K$4/Lease!$L$4)</f>
        <v>0</v>
      </c>
      <c r="S472" s="82">
        <f t="shared" si="78"/>
        <v>0</v>
      </c>
      <c r="AE472" s="5"/>
      <c r="AF472" s="6"/>
    </row>
    <row r="473" spans="1:32" x14ac:dyDescent="0.25">
      <c r="A473" s="46">
        <f t="shared" si="82"/>
        <v>457</v>
      </c>
      <c r="B473" s="54">
        <f t="shared" si="79"/>
        <v>0</v>
      </c>
      <c r="C473" s="47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3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48">
        <f t="shared" si="75"/>
        <v>0</v>
      </c>
      <c r="G473" s="49"/>
      <c r="H473" s="13">
        <f t="shared" si="83"/>
        <v>457</v>
      </c>
      <c r="I473" s="33" t="str">
        <f t="shared" si="76"/>
        <v>-</v>
      </c>
      <c r="J473" s="38">
        <f>IF(H473&gt;Lease!$E$4,0,M472)</f>
        <v>0</v>
      </c>
      <c r="K473" s="38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38">
        <f t="shared" si="80"/>
        <v>0</v>
      </c>
      <c r="M473" s="38">
        <f t="shared" si="81"/>
        <v>0</v>
      </c>
      <c r="N473" s="50"/>
      <c r="O473" s="79">
        <v>237</v>
      </c>
      <c r="P473" s="80">
        <f t="shared" si="84"/>
        <v>208983</v>
      </c>
      <c r="Q473" s="82">
        <f t="shared" si="77"/>
        <v>0</v>
      </c>
      <c r="R473" s="82">
        <f>IF(S472&lt;1,0,-Lease!$K$4/Lease!$L$4)</f>
        <v>0</v>
      </c>
      <c r="S473" s="82">
        <f t="shared" si="78"/>
        <v>0</v>
      </c>
      <c r="AE473" s="5"/>
      <c r="AF473" s="6"/>
    </row>
    <row r="474" spans="1:32" x14ac:dyDescent="0.25">
      <c r="A474" s="46">
        <f t="shared" si="82"/>
        <v>458</v>
      </c>
      <c r="B474" s="54">
        <f t="shared" si="79"/>
        <v>0</v>
      </c>
      <c r="C474" s="47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3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48">
        <f t="shared" si="75"/>
        <v>0</v>
      </c>
      <c r="G474" s="49"/>
      <c r="H474" s="13">
        <f t="shared" si="83"/>
        <v>458</v>
      </c>
      <c r="I474" s="33" t="str">
        <f t="shared" si="76"/>
        <v>-</v>
      </c>
      <c r="J474" s="38">
        <f>IF(H474&gt;Lease!$E$4,0,M473)</f>
        <v>0</v>
      </c>
      <c r="K474" s="38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38">
        <f t="shared" si="80"/>
        <v>0</v>
      </c>
      <c r="M474" s="38">
        <f t="shared" si="81"/>
        <v>0</v>
      </c>
      <c r="N474" s="50"/>
      <c r="O474" s="79">
        <v>237</v>
      </c>
      <c r="P474" s="80">
        <f t="shared" si="84"/>
        <v>209348</v>
      </c>
      <c r="Q474" s="82">
        <f t="shared" si="77"/>
        <v>0</v>
      </c>
      <c r="R474" s="82">
        <f>IF(S473&lt;1,0,-Lease!$K$4/Lease!$L$4)</f>
        <v>0</v>
      </c>
      <c r="S474" s="82">
        <f t="shared" si="78"/>
        <v>0</v>
      </c>
      <c r="AE474" s="5"/>
      <c r="AF474" s="6"/>
    </row>
    <row r="475" spans="1:32" x14ac:dyDescent="0.25">
      <c r="A475" s="46">
        <f t="shared" si="82"/>
        <v>459</v>
      </c>
      <c r="B475" s="54">
        <f t="shared" si="79"/>
        <v>0</v>
      </c>
      <c r="C475" s="47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3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48">
        <f t="shared" si="75"/>
        <v>0</v>
      </c>
      <c r="G475" s="49"/>
      <c r="H475" s="13">
        <f t="shared" si="83"/>
        <v>459</v>
      </c>
      <c r="I475" s="33" t="str">
        <f t="shared" si="76"/>
        <v>-</v>
      </c>
      <c r="J475" s="38">
        <f>IF(H475&gt;Lease!$E$4,0,M474)</f>
        <v>0</v>
      </c>
      <c r="K475" s="38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38">
        <f t="shared" si="80"/>
        <v>0</v>
      </c>
      <c r="M475" s="38">
        <f t="shared" si="81"/>
        <v>0</v>
      </c>
      <c r="N475" s="50"/>
      <c r="O475" s="79">
        <v>237</v>
      </c>
      <c r="P475" s="80">
        <f t="shared" si="84"/>
        <v>209713</v>
      </c>
      <c r="Q475" s="82">
        <f t="shared" si="77"/>
        <v>0</v>
      </c>
      <c r="R475" s="82">
        <f>IF(S474&lt;1,0,-Lease!$K$4/Lease!$L$4)</f>
        <v>0</v>
      </c>
      <c r="S475" s="82">
        <f t="shared" si="78"/>
        <v>0</v>
      </c>
      <c r="AE475" s="5"/>
      <c r="AF475" s="6"/>
    </row>
    <row r="476" spans="1:32" x14ac:dyDescent="0.25">
      <c r="A476" s="46">
        <f t="shared" si="82"/>
        <v>460</v>
      </c>
      <c r="B476" s="54">
        <f t="shared" si="79"/>
        <v>0</v>
      </c>
      <c r="C476" s="47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3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48">
        <f t="shared" si="75"/>
        <v>0</v>
      </c>
      <c r="G476" s="49"/>
      <c r="H476" s="13">
        <f t="shared" si="83"/>
        <v>460</v>
      </c>
      <c r="I476" s="33" t="str">
        <f t="shared" si="76"/>
        <v>-</v>
      </c>
      <c r="J476" s="38">
        <f>IF(H476&gt;Lease!$E$4,0,M475)</f>
        <v>0</v>
      </c>
      <c r="K476" s="38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38">
        <f t="shared" si="80"/>
        <v>0</v>
      </c>
      <c r="M476" s="38">
        <f t="shared" si="81"/>
        <v>0</v>
      </c>
      <c r="N476" s="50"/>
      <c r="O476" s="79">
        <v>237</v>
      </c>
      <c r="P476" s="80">
        <f t="shared" si="84"/>
        <v>210078</v>
      </c>
      <c r="Q476" s="82">
        <f t="shared" si="77"/>
        <v>0</v>
      </c>
      <c r="R476" s="82">
        <f>IF(S475&lt;1,0,-Lease!$K$4/Lease!$L$4)</f>
        <v>0</v>
      </c>
      <c r="S476" s="82">
        <f t="shared" si="78"/>
        <v>0</v>
      </c>
      <c r="AE476" s="5"/>
      <c r="AF476" s="6"/>
    </row>
    <row r="477" spans="1:32" x14ac:dyDescent="0.25">
      <c r="A477" s="46">
        <f t="shared" si="82"/>
        <v>461</v>
      </c>
      <c r="B477" s="54">
        <f t="shared" si="79"/>
        <v>0</v>
      </c>
      <c r="C477" s="47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3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48">
        <f t="shared" si="75"/>
        <v>0</v>
      </c>
      <c r="G477" s="49"/>
      <c r="H477" s="13">
        <f t="shared" si="83"/>
        <v>461</v>
      </c>
      <c r="I477" s="33" t="str">
        <f t="shared" si="76"/>
        <v>-</v>
      </c>
      <c r="J477" s="38">
        <f>IF(H477&gt;Lease!$E$4,0,M476)</f>
        <v>0</v>
      </c>
      <c r="K477" s="38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38">
        <f t="shared" si="80"/>
        <v>0</v>
      </c>
      <c r="M477" s="38">
        <f t="shared" si="81"/>
        <v>0</v>
      </c>
      <c r="N477" s="50"/>
      <c r="O477" s="79">
        <v>237</v>
      </c>
      <c r="P477" s="80">
        <f t="shared" si="84"/>
        <v>210444</v>
      </c>
      <c r="Q477" s="82">
        <f t="shared" si="77"/>
        <v>0</v>
      </c>
      <c r="R477" s="82">
        <f>IF(S476&lt;1,0,-Lease!$K$4/Lease!$L$4)</f>
        <v>0</v>
      </c>
      <c r="S477" s="82">
        <f t="shared" si="78"/>
        <v>0</v>
      </c>
      <c r="AE477" s="5"/>
      <c r="AF477" s="6"/>
    </row>
    <row r="478" spans="1:32" x14ac:dyDescent="0.25">
      <c r="A478" s="46">
        <f t="shared" si="82"/>
        <v>462</v>
      </c>
      <c r="B478" s="54">
        <f t="shared" si="79"/>
        <v>0</v>
      </c>
      <c r="C478" s="47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3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48">
        <f t="shared" si="75"/>
        <v>0</v>
      </c>
      <c r="G478" s="49"/>
      <c r="H478" s="13">
        <f t="shared" si="83"/>
        <v>462</v>
      </c>
      <c r="I478" s="33" t="str">
        <f t="shared" si="76"/>
        <v>-</v>
      </c>
      <c r="J478" s="38">
        <f>IF(H478&gt;Lease!$E$4,0,M477)</f>
        <v>0</v>
      </c>
      <c r="K478" s="38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38">
        <f t="shared" si="80"/>
        <v>0</v>
      </c>
      <c r="M478" s="38">
        <f t="shared" si="81"/>
        <v>0</v>
      </c>
      <c r="N478" s="50"/>
      <c r="O478" s="79">
        <v>237</v>
      </c>
      <c r="P478" s="80">
        <f t="shared" si="84"/>
        <v>210809</v>
      </c>
      <c r="Q478" s="82">
        <f t="shared" si="77"/>
        <v>0</v>
      </c>
      <c r="R478" s="82">
        <f>IF(S477&lt;1,0,-Lease!$K$4/Lease!$L$4)</f>
        <v>0</v>
      </c>
      <c r="S478" s="82">
        <f t="shared" si="78"/>
        <v>0</v>
      </c>
      <c r="AE478" s="5"/>
      <c r="AF478" s="6"/>
    </row>
    <row r="479" spans="1:32" x14ac:dyDescent="0.25">
      <c r="A479" s="46">
        <f t="shared" si="82"/>
        <v>463</v>
      </c>
      <c r="B479" s="54">
        <f t="shared" si="79"/>
        <v>0</v>
      </c>
      <c r="C479" s="47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3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48">
        <f t="shared" si="75"/>
        <v>0</v>
      </c>
      <c r="G479" s="49"/>
      <c r="H479" s="13">
        <f t="shared" si="83"/>
        <v>463</v>
      </c>
      <c r="I479" s="33" t="str">
        <f t="shared" si="76"/>
        <v>-</v>
      </c>
      <c r="J479" s="38">
        <f>IF(H479&gt;Lease!$E$4,0,M478)</f>
        <v>0</v>
      </c>
      <c r="K479" s="38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38">
        <f t="shared" si="80"/>
        <v>0</v>
      </c>
      <c r="M479" s="38">
        <f t="shared" si="81"/>
        <v>0</v>
      </c>
      <c r="N479" s="50"/>
      <c r="O479" s="79">
        <v>237</v>
      </c>
      <c r="P479" s="80">
        <f t="shared" si="84"/>
        <v>211174</v>
      </c>
      <c r="Q479" s="82">
        <f t="shared" si="77"/>
        <v>0</v>
      </c>
      <c r="R479" s="82">
        <f>IF(S478&lt;1,0,-Lease!$K$4/Lease!$L$4)</f>
        <v>0</v>
      </c>
      <c r="S479" s="82">
        <f t="shared" si="78"/>
        <v>0</v>
      </c>
      <c r="AE479" s="5"/>
      <c r="AF479" s="6"/>
    </row>
    <row r="480" spans="1:32" x14ac:dyDescent="0.25">
      <c r="A480" s="46">
        <f t="shared" si="82"/>
        <v>464</v>
      </c>
      <c r="B480" s="54">
        <f t="shared" si="79"/>
        <v>0</v>
      </c>
      <c r="C480" s="47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3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48">
        <f t="shared" si="75"/>
        <v>0</v>
      </c>
      <c r="G480" s="49"/>
      <c r="H480" s="13">
        <f t="shared" si="83"/>
        <v>464</v>
      </c>
      <c r="I480" s="33" t="str">
        <f t="shared" si="76"/>
        <v>-</v>
      </c>
      <c r="J480" s="38">
        <f>IF(H480&gt;Lease!$E$4,0,M479)</f>
        <v>0</v>
      </c>
      <c r="K480" s="38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38">
        <f t="shared" si="80"/>
        <v>0</v>
      </c>
      <c r="M480" s="38">
        <f t="shared" si="81"/>
        <v>0</v>
      </c>
      <c r="N480" s="50"/>
      <c r="O480" s="79">
        <v>237</v>
      </c>
      <c r="P480" s="80">
        <f t="shared" si="84"/>
        <v>211539</v>
      </c>
      <c r="Q480" s="82">
        <f t="shared" si="77"/>
        <v>0</v>
      </c>
      <c r="R480" s="82">
        <f>IF(S479&lt;1,0,-Lease!$K$4/Lease!$L$4)</f>
        <v>0</v>
      </c>
      <c r="S480" s="82">
        <f t="shared" si="78"/>
        <v>0</v>
      </c>
      <c r="AE480" s="5"/>
      <c r="AF480" s="6"/>
    </row>
    <row r="481" spans="1:32" x14ac:dyDescent="0.25">
      <c r="A481" s="46">
        <f t="shared" si="82"/>
        <v>465</v>
      </c>
      <c r="B481" s="54">
        <f t="shared" si="79"/>
        <v>0</v>
      </c>
      <c r="C481" s="47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3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48">
        <f t="shared" si="75"/>
        <v>0</v>
      </c>
      <c r="G481" s="49"/>
      <c r="H481" s="13">
        <f t="shared" si="83"/>
        <v>465</v>
      </c>
      <c r="I481" s="33" t="str">
        <f t="shared" si="76"/>
        <v>-</v>
      </c>
      <c r="J481" s="38">
        <f>IF(H481&gt;Lease!$E$4,0,M480)</f>
        <v>0</v>
      </c>
      <c r="K481" s="38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38">
        <f t="shared" si="80"/>
        <v>0</v>
      </c>
      <c r="M481" s="38">
        <f t="shared" si="81"/>
        <v>0</v>
      </c>
      <c r="N481" s="50"/>
      <c r="O481" s="79">
        <v>237</v>
      </c>
      <c r="P481" s="80">
        <f t="shared" si="84"/>
        <v>211905</v>
      </c>
      <c r="Q481" s="82">
        <f t="shared" si="77"/>
        <v>0</v>
      </c>
      <c r="R481" s="82">
        <f>IF(S480&lt;1,0,-Lease!$K$4/Lease!$L$4)</f>
        <v>0</v>
      </c>
      <c r="S481" s="82">
        <f t="shared" si="78"/>
        <v>0</v>
      </c>
      <c r="AE481" s="5"/>
      <c r="AF481" s="6"/>
    </row>
    <row r="482" spans="1:32" x14ac:dyDescent="0.25">
      <c r="A482" s="46">
        <f t="shared" si="82"/>
        <v>466</v>
      </c>
      <c r="B482" s="54">
        <f t="shared" si="79"/>
        <v>0</v>
      </c>
      <c r="C482" s="47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3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48">
        <f t="shared" si="75"/>
        <v>0</v>
      </c>
      <c r="G482" s="49"/>
      <c r="H482" s="13">
        <f t="shared" si="83"/>
        <v>466</v>
      </c>
      <c r="I482" s="33" t="str">
        <f t="shared" si="76"/>
        <v>-</v>
      </c>
      <c r="J482" s="38">
        <f>IF(H482&gt;Lease!$E$4,0,M481)</f>
        <v>0</v>
      </c>
      <c r="K482" s="38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38">
        <f t="shared" si="80"/>
        <v>0</v>
      </c>
      <c r="M482" s="38">
        <f t="shared" si="81"/>
        <v>0</v>
      </c>
      <c r="N482" s="50"/>
      <c r="O482" s="79">
        <v>237</v>
      </c>
      <c r="P482" s="80">
        <f t="shared" si="84"/>
        <v>212270</v>
      </c>
      <c r="Q482" s="82">
        <f t="shared" si="77"/>
        <v>0</v>
      </c>
      <c r="R482" s="82">
        <f>IF(S481&lt;1,0,-Lease!$K$4/Lease!$L$4)</f>
        <v>0</v>
      </c>
      <c r="S482" s="82">
        <f t="shared" si="78"/>
        <v>0</v>
      </c>
      <c r="AE482" s="5"/>
      <c r="AF482" s="6"/>
    </row>
    <row r="483" spans="1:32" x14ac:dyDescent="0.25">
      <c r="A483" s="46">
        <f t="shared" si="82"/>
        <v>467</v>
      </c>
      <c r="B483" s="54">
        <f t="shared" si="79"/>
        <v>0</v>
      </c>
      <c r="C483" s="47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3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48">
        <f t="shared" si="75"/>
        <v>0</v>
      </c>
      <c r="G483" s="49"/>
      <c r="H483" s="13">
        <f t="shared" si="83"/>
        <v>467</v>
      </c>
      <c r="I483" s="33" t="str">
        <f t="shared" si="76"/>
        <v>-</v>
      </c>
      <c r="J483" s="38">
        <f>IF(H483&gt;Lease!$E$4,0,M482)</f>
        <v>0</v>
      </c>
      <c r="K483" s="38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38">
        <f t="shared" si="80"/>
        <v>0</v>
      </c>
      <c r="M483" s="38">
        <f t="shared" si="81"/>
        <v>0</v>
      </c>
      <c r="N483" s="50"/>
      <c r="O483" s="79">
        <v>237</v>
      </c>
      <c r="P483" s="80">
        <f t="shared" si="84"/>
        <v>212635</v>
      </c>
      <c r="Q483" s="82">
        <f t="shared" si="77"/>
        <v>0</v>
      </c>
      <c r="R483" s="82">
        <f>IF(S482&lt;1,0,-Lease!$K$4/Lease!$L$4)</f>
        <v>0</v>
      </c>
      <c r="S483" s="82">
        <f t="shared" si="78"/>
        <v>0</v>
      </c>
      <c r="AE483" s="5"/>
      <c r="AF483" s="6"/>
    </row>
    <row r="484" spans="1:32" x14ac:dyDescent="0.25">
      <c r="A484" s="46">
        <f t="shared" si="82"/>
        <v>468</v>
      </c>
      <c r="B484" s="54">
        <f t="shared" si="79"/>
        <v>0</v>
      </c>
      <c r="C484" s="47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3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48">
        <f t="shared" si="75"/>
        <v>0</v>
      </c>
      <c r="G484" s="49"/>
      <c r="H484" s="13">
        <f t="shared" si="83"/>
        <v>468</v>
      </c>
      <c r="I484" s="33" t="str">
        <f t="shared" si="76"/>
        <v>-</v>
      </c>
      <c r="J484" s="38">
        <f>IF(H484&gt;Lease!$E$4,0,M483)</f>
        <v>0</v>
      </c>
      <c r="K484" s="38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38">
        <f t="shared" si="80"/>
        <v>0</v>
      </c>
      <c r="M484" s="38">
        <f t="shared" si="81"/>
        <v>0</v>
      </c>
      <c r="N484" s="50"/>
      <c r="O484" s="79">
        <v>237</v>
      </c>
      <c r="P484" s="80">
        <f t="shared" si="84"/>
        <v>213000</v>
      </c>
      <c r="Q484" s="82">
        <f t="shared" si="77"/>
        <v>0</v>
      </c>
      <c r="R484" s="82">
        <f>IF(S483&lt;1,0,-Lease!$K$4/Lease!$L$4)</f>
        <v>0</v>
      </c>
      <c r="S484" s="82">
        <f t="shared" si="78"/>
        <v>0</v>
      </c>
      <c r="AE484" s="5"/>
      <c r="AF484" s="6"/>
    </row>
    <row r="485" spans="1:32" x14ac:dyDescent="0.25">
      <c r="A485" s="46">
        <f t="shared" si="82"/>
        <v>469</v>
      </c>
      <c r="B485" s="54">
        <f t="shared" si="79"/>
        <v>0</v>
      </c>
      <c r="C485" s="47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3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48">
        <f t="shared" si="75"/>
        <v>0</v>
      </c>
      <c r="G485" s="49"/>
      <c r="H485" s="13">
        <f t="shared" si="83"/>
        <v>469</v>
      </c>
      <c r="I485" s="33" t="str">
        <f t="shared" si="76"/>
        <v>-</v>
      </c>
      <c r="J485" s="38">
        <f>IF(H485&gt;Lease!$E$4,0,M484)</f>
        <v>0</v>
      </c>
      <c r="K485" s="38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38">
        <f t="shared" si="80"/>
        <v>0</v>
      </c>
      <c r="M485" s="38">
        <f t="shared" si="81"/>
        <v>0</v>
      </c>
      <c r="N485" s="50"/>
      <c r="O485" s="79">
        <v>237</v>
      </c>
      <c r="P485" s="80">
        <f t="shared" si="84"/>
        <v>213366</v>
      </c>
      <c r="Q485" s="82">
        <f t="shared" si="77"/>
        <v>0</v>
      </c>
      <c r="R485" s="82">
        <f>IF(S484&lt;1,0,-Lease!$K$4/Lease!$L$4)</f>
        <v>0</v>
      </c>
      <c r="S485" s="82">
        <f t="shared" si="78"/>
        <v>0</v>
      </c>
      <c r="AE485" s="5"/>
      <c r="AF485" s="6"/>
    </row>
    <row r="486" spans="1:32" x14ac:dyDescent="0.25">
      <c r="A486" s="46">
        <f t="shared" si="82"/>
        <v>470</v>
      </c>
      <c r="B486" s="54">
        <f t="shared" si="79"/>
        <v>0</v>
      </c>
      <c r="C486" s="47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3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48">
        <f t="shared" si="75"/>
        <v>0</v>
      </c>
      <c r="G486" s="49"/>
      <c r="H486" s="13">
        <f t="shared" si="83"/>
        <v>470</v>
      </c>
      <c r="I486" s="33" t="str">
        <f t="shared" si="76"/>
        <v>-</v>
      </c>
      <c r="J486" s="38">
        <f>IF(H486&gt;Lease!$E$4,0,M485)</f>
        <v>0</v>
      </c>
      <c r="K486" s="38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38">
        <f t="shared" si="80"/>
        <v>0</v>
      </c>
      <c r="M486" s="38">
        <f t="shared" si="81"/>
        <v>0</v>
      </c>
      <c r="N486" s="50"/>
      <c r="O486" s="79">
        <v>237</v>
      </c>
      <c r="P486" s="80">
        <f t="shared" si="84"/>
        <v>213731</v>
      </c>
      <c r="Q486" s="82">
        <f t="shared" si="77"/>
        <v>0</v>
      </c>
      <c r="R486" s="82">
        <f>IF(S485&lt;1,0,-Lease!$K$4/Lease!$L$4)</f>
        <v>0</v>
      </c>
      <c r="S486" s="82">
        <f t="shared" si="78"/>
        <v>0</v>
      </c>
      <c r="AE486" s="5"/>
      <c r="AF486" s="6"/>
    </row>
    <row r="487" spans="1:32" x14ac:dyDescent="0.25">
      <c r="A487" s="46">
        <f t="shared" si="82"/>
        <v>471</v>
      </c>
      <c r="B487" s="54">
        <f t="shared" si="79"/>
        <v>0</v>
      </c>
      <c r="C487" s="47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3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48">
        <f t="shared" si="75"/>
        <v>0</v>
      </c>
      <c r="G487" s="49"/>
      <c r="H487" s="13">
        <f t="shared" si="83"/>
        <v>471</v>
      </c>
      <c r="I487" s="33" t="str">
        <f t="shared" si="76"/>
        <v>-</v>
      </c>
      <c r="J487" s="38">
        <f>IF(H487&gt;Lease!$E$4,0,M486)</f>
        <v>0</v>
      </c>
      <c r="K487" s="38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38">
        <f t="shared" si="80"/>
        <v>0</v>
      </c>
      <c r="M487" s="38">
        <f t="shared" si="81"/>
        <v>0</v>
      </c>
      <c r="N487" s="50"/>
      <c r="O487" s="79">
        <v>237</v>
      </c>
      <c r="P487" s="80">
        <f t="shared" si="84"/>
        <v>214096</v>
      </c>
      <c r="Q487" s="82">
        <f t="shared" si="77"/>
        <v>0</v>
      </c>
      <c r="R487" s="82">
        <f>IF(S486&lt;1,0,-Lease!$K$4/Lease!$L$4)</f>
        <v>0</v>
      </c>
      <c r="S487" s="82">
        <f t="shared" si="78"/>
        <v>0</v>
      </c>
      <c r="AE487" s="5"/>
      <c r="AF487" s="6"/>
    </row>
    <row r="488" spans="1:32" x14ac:dyDescent="0.25">
      <c r="A488" s="46">
        <f t="shared" si="82"/>
        <v>472</v>
      </c>
      <c r="B488" s="54">
        <f t="shared" si="79"/>
        <v>0</v>
      </c>
      <c r="C488" s="47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3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48">
        <f t="shared" si="75"/>
        <v>0</v>
      </c>
      <c r="G488" s="49"/>
      <c r="H488" s="13">
        <f t="shared" si="83"/>
        <v>472</v>
      </c>
      <c r="I488" s="33" t="str">
        <f t="shared" si="76"/>
        <v>-</v>
      </c>
      <c r="J488" s="38">
        <f>IF(H488&gt;Lease!$E$4,0,M487)</f>
        <v>0</v>
      </c>
      <c r="K488" s="38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38">
        <f t="shared" si="80"/>
        <v>0</v>
      </c>
      <c r="M488" s="38">
        <f t="shared" si="81"/>
        <v>0</v>
      </c>
      <c r="N488" s="50"/>
      <c r="O488" s="79">
        <v>237</v>
      </c>
      <c r="P488" s="80">
        <f t="shared" si="84"/>
        <v>214461</v>
      </c>
      <c r="Q488" s="82">
        <f t="shared" si="77"/>
        <v>0</v>
      </c>
      <c r="R488" s="82">
        <f>IF(S487&lt;1,0,-Lease!$K$4/Lease!$L$4)</f>
        <v>0</v>
      </c>
      <c r="S488" s="82">
        <f t="shared" si="78"/>
        <v>0</v>
      </c>
      <c r="AE488" s="5"/>
      <c r="AF488" s="6"/>
    </row>
    <row r="489" spans="1:32" x14ac:dyDescent="0.25">
      <c r="A489" s="46">
        <f t="shared" si="82"/>
        <v>473</v>
      </c>
      <c r="B489" s="54">
        <f t="shared" si="79"/>
        <v>0</v>
      </c>
      <c r="C489" s="47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3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48">
        <f t="shared" si="75"/>
        <v>0</v>
      </c>
      <c r="G489" s="49"/>
      <c r="H489" s="13">
        <f t="shared" si="83"/>
        <v>473</v>
      </c>
      <c r="I489" s="33" t="str">
        <f t="shared" si="76"/>
        <v>-</v>
      </c>
      <c r="J489" s="38">
        <f>IF(H489&gt;Lease!$E$4,0,M488)</f>
        <v>0</v>
      </c>
      <c r="K489" s="38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38">
        <f t="shared" si="80"/>
        <v>0</v>
      </c>
      <c r="M489" s="38">
        <f t="shared" si="81"/>
        <v>0</v>
      </c>
      <c r="N489" s="50"/>
      <c r="O489" s="79">
        <v>237</v>
      </c>
      <c r="P489" s="80">
        <f t="shared" si="84"/>
        <v>214827</v>
      </c>
      <c r="Q489" s="82">
        <f t="shared" si="77"/>
        <v>0</v>
      </c>
      <c r="R489" s="82">
        <f>IF(S488&lt;1,0,-Lease!$K$4/Lease!$L$4)</f>
        <v>0</v>
      </c>
      <c r="S489" s="82">
        <f t="shared" si="78"/>
        <v>0</v>
      </c>
      <c r="AE489" s="5"/>
      <c r="AF489" s="6"/>
    </row>
    <row r="490" spans="1:32" x14ac:dyDescent="0.25">
      <c r="A490" s="46">
        <f t="shared" si="82"/>
        <v>474</v>
      </c>
      <c r="B490" s="54">
        <f t="shared" si="79"/>
        <v>0</v>
      </c>
      <c r="C490" s="47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3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48">
        <f t="shared" si="75"/>
        <v>0</v>
      </c>
      <c r="G490" s="49"/>
      <c r="H490" s="13">
        <f t="shared" si="83"/>
        <v>474</v>
      </c>
      <c r="I490" s="33" t="str">
        <f t="shared" si="76"/>
        <v>-</v>
      </c>
      <c r="J490" s="38">
        <f>IF(H490&gt;Lease!$E$4,0,M489)</f>
        <v>0</v>
      </c>
      <c r="K490" s="38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38">
        <f t="shared" si="80"/>
        <v>0</v>
      </c>
      <c r="M490" s="38">
        <f t="shared" si="81"/>
        <v>0</v>
      </c>
      <c r="N490" s="50"/>
      <c r="O490" s="79">
        <v>237</v>
      </c>
      <c r="P490" s="80">
        <f t="shared" si="84"/>
        <v>215192</v>
      </c>
      <c r="Q490" s="82">
        <f t="shared" si="77"/>
        <v>0</v>
      </c>
      <c r="R490" s="82">
        <f>IF(S489&lt;1,0,-Lease!$K$4/Lease!$L$4)</f>
        <v>0</v>
      </c>
      <c r="S490" s="82">
        <f t="shared" si="78"/>
        <v>0</v>
      </c>
      <c r="AE490" s="5"/>
      <c r="AF490" s="6"/>
    </row>
    <row r="491" spans="1:32" x14ac:dyDescent="0.25">
      <c r="A491" s="46">
        <f t="shared" si="82"/>
        <v>475</v>
      </c>
      <c r="B491" s="54">
        <f t="shared" si="79"/>
        <v>0</v>
      </c>
      <c r="C491" s="47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3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48">
        <f t="shared" si="75"/>
        <v>0</v>
      </c>
      <c r="G491" s="49"/>
      <c r="H491" s="13">
        <f t="shared" si="83"/>
        <v>475</v>
      </c>
      <c r="I491" s="33" t="str">
        <f t="shared" si="76"/>
        <v>-</v>
      </c>
      <c r="J491" s="38">
        <f>IF(H491&gt;Lease!$E$4,0,M490)</f>
        <v>0</v>
      </c>
      <c r="K491" s="38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38">
        <f t="shared" si="80"/>
        <v>0</v>
      </c>
      <c r="M491" s="38">
        <f t="shared" si="81"/>
        <v>0</v>
      </c>
      <c r="N491" s="50"/>
      <c r="O491" s="79">
        <v>237</v>
      </c>
      <c r="P491" s="80">
        <f t="shared" si="84"/>
        <v>215557</v>
      </c>
      <c r="Q491" s="82">
        <f t="shared" si="77"/>
        <v>0</v>
      </c>
      <c r="R491" s="82">
        <f>IF(S490&lt;1,0,-Lease!$K$4/Lease!$L$4)</f>
        <v>0</v>
      </c>
      <c r="S491" s="82">
        <f t="shared" si="78"/>
        <v>0</v>
      </c>
      <c r="AE491" s="5"/>
      <c r="AF491" s="6"/>
    </row>
    <row r="492" spans="1:32" x14ac:dyDescent="0.25">
      <c r="A492" s="46">
        <f t="shared" si="82"/>
        <v>476</v>
      </c>
      <c r="B492" s="54">
        <f t="shared" si="79"/>
        <v>0</v>
      </c>
      <c r="C492" s="47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3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48">
        <f t="shared" si="75"/>
        <v>0</v>
      </c>
      <c r="G492" s="49"/>
      <c r="H492" s="13">
        <f t="shared" si="83"/>
        <v>476</v>
      </c>
      <c r="I492" s="33" t="str">
        <f t="shared" si="76"/>
        <v>-</v>
      </c>
      <c r="J492" s="38">
        <f>IF(H492&gt;Lease!$E$4,0,M491)</f>
        <v>0</v>
      </c>
      <c r="K492" s="38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38">
        <f t="shared" si="80"/>
        <v>0</v>
      </c>
      <c r="M492" s="38">
        <f t="shared" si="81"/>
        <v>0</v>
      </c>
      <c r="N492" s="50"/>
      <c r="O492" s="79">
        <v>237</v>
      </c>
      <c r="P492" s="80">
        <f t="shared" si="84"/>
        <v>215922</v>
      </c>
      <c r="Q492" s="82">
        <f t="shared" si="77"/>
        <v>0</v>
      </c>
      <c r="R492" s="82">
        <f>IF(S491&lt;1,0,-Lease!$K$4/Lease!$L$4)</f>
        <v>0</v>
      </c>
      <c r="S492" s="82">
        <f t="shared" si="78"/>
        <v>0</v>
      </c>
      <c r="AE492" s="5"/>
      <c r="AF492" s="6"/>
    </row>
    <row r="493" spans="1:32" x14ac:dyDescent="0.25">
      <c r="A493" s="46">
        <f t="shared" si="82"/>
        <v>477</v>
      </c>
      <c r="B493" s="54">
        <f t="shared" si="79"/>
        <v>0</v>
      </c>
      <c r="C493" s="47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3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48">
        <f t="shared" si="75"/>
        <v>0</v>
      </c>
      <c r="G493" s="49"/>
      <c r="H493" s="13">
        <f t="shared" si="83"/>
        <v>477</v>
      </c>
      <c r="I493" s="33" t="str">
        <f t="shared" si="76"/>
        <v>-</v>
      </c>
      <c r="J493" s="38">
        <f>IF(H493&gt;Lease!$E$4,0,M492)</f>
        <v>0</v>
      </c>
      <c r="K493" s="38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38">
        <f t="shared" si="80"/>
        <v>0</v>
      </c>
      <c r="M493" s="38">
        <f t="shared" si="81"/>
        <v>0</v>
      </c>
      <c r="N493" s="50"/>
      <c r="O493" s="79">
        <v>237</v>
      </c>
      <c r="P493" s="80">
        <f t="shared" si="84"/>
        <v>216288</v>
      </c>
      <c r="Q493" s="82">
        <f t="shared" si="77"/>
        <v>0</v>
      </c>
      <c r="R493" s="82">
        <f>IF(S492&lt;1,0,-Lease!$K$4/Lease!$L$4)</f>
        <v>0</v>
      </c>
      <c r="S493" s="82">
        <f t="shared" si="78"/>
        <v>0</v>
      </c>
      <c r="AE493" s="5"/>
      <c r="AF493" s="6"/>
    </row>
    <row r="494" spans="1:32" x14ac:dyDescent="0.25">
      <c r="A494" s="46">
        <f t="shared" si="82"/>
        <v>478</v>
      </c>
      <c r="B494" s="54">
        <f t="shared" si="79"/>
        <v>0</v>
      </c>
      <c r="C494" s="47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3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48">
        <f t="shared" si="75"/>
        <v>0</v>
      </c>
      <c r="G494" s="49"/>
      <c r="H494" s="13">
        <f t="shared" si="83"/>
        <v>478</v>
      </c>
      <c r="I494" s="33" t="str">
        <f t="shared" si="76"/>
        <v>-</v>
      </c>
      <c r="J494" s="38">
        <f>IF(H494&gt;Lease!$E$4,0,M493)</f>
        <v>0</v>
      </c>
      <c r="K494" s="38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38">
        <f t="shared" si="80"/>
        <v>0</v>
      </c>
      <c r="M494" s="38">
        <f t="shared" si="81"/>
        <v>0</v>
      </c>
      <c r="N494" s="50"/>
      <c r="O494" s="79">
        <v>237</v>
      </c>
      <c r="P494" s="80">
        <f t="shared" si="84"/>
        <v>216653</v>
      </c>
      <c r="Q494" s="82">
        <f t="shared" si="77"/>
        <v>0</v>
      </c>
      <c r="R494" s="82">
        <f>IF(S493&lt;1,0,-Lease!$K$4/Lease!$L$4)</f>
        <v>0</v>
      </c>
      <c r="S494" s="82">
        <f t="shared" si="78"/>
        <v>0</v>
      </c>
      <c r="AE494" s="5"/>
      <c r="AF494" s="6"/>
    </row>
    <row r="495" spans="1:32" x14ac:dyDescent="0.25">
      <c r="A495" s="46">
        <f t="shared" si="82"/>
        <v>479</v>
      </c>
      <c r="B495" s="54">
        <f t="shared" si="79"/>
        <v>0</v>
      </c>
      <c r="C495" s="47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3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48">
        <f t="shared" si="75"/>
        <v>0</v>
      </c>
      <c r="G495" s="49"/>
      <c r="H495" s="13">
        <f t="shared" si="83"/>
        <v>479</v>
      </c>
      <c r="I495" s="33" t="str">
        <f t="shared" si="76"/>
        <v>-</v>
      </c>
      <c r="J495" s="38">
        <f>IF(H495&gt;Lease!$E$4,0,M494)</f>
        <v>0</v>
      </c>
      <c r="K495" s="38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38">
        <f t="shared" si="80"/>
        <v>0</v>
      </c>
      <c r="M495" s="38">
        <f t="shared" si="81"/>
        <v>0</v>
      </c>
      <c r="N495" s="50"/>
      <c r="O495" s="79">
        <v>237</v>
      </c>
      <c r="P495" s="80">
        <f t="shared" si="84"/>
        <v>217018</v>
      </c>
      <c r="Q495" s="82">
        <f t="shared" si="77"/>
        <v>0</v>
      </c>
      <c r="R495" s="82">
        <f>IF(S494&lt;1,0,-Lease!$K$4/Lease!$L$4)</f>
        <v>0</v>
      </c>
      <c r="S495" s="82">
        <f t="shared" si="78"/>
        <v>0</v>
      </c>
      <c r="AE495" s="5"/>
      <c r="AF495" s="6"/>
    </row>
    <row r="496" spans="1:32" x14ac:dyDescent="0.25">
      <c r="A496" s="46">
        <f t="shared" si="82"/>
        <v>480</v>
      </c>
      <c r="B496" s="54">
        <f t="shared" si="79"/>
        <v>0</v>
      </c>
      <c r="C496" s="47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3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48">
        <f t="shared" si="75"/>
        <v>0</v>
      </c>
      <c r="G496" s="49"/>
      <c r="H496" s="13">
        <f t="shared" si="83"/>
        <v>480</v>
      </c>
      <c r="I496" s="33" t="str">
        <f t="shared" si="76"/>
        <v>-</v>
      </c>
      <c r="J496" s="38">
        <f>IF(H496&gt;Lease!$E$4,0,M495)</f>
        <v>0</v>
      </c>
      <c r="K496" s="38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38">
        <f t="shared" si="80"/>
        <v>0</v>
      </c>
      <c r="M496" s="38">
        <f t="shared" si="81"/>
        <v>0</v>
      </c>
      <c r="N496" s="50"/>
      <c r="O496" s="79">
        <v>237</v>
      </c>
      <c r="P496" s="80">
        <f t="shared" si="84"/>
        <v>217383</v>
      </c>
      <c r="Q496" s="82">
        <f t="shared" si="77"/>
        <v>0</v>
      </c>
      <c r="R496" s="82">
        <f>IF(S495&lt;1,0,-Lease!$K$4/Lease!$L$4)</f>
        <v>0</v>
      </c>
      <c r="S496" s="82">
        <f t="shared" si="78"/>
        <v>0</v>
      </c>
      <c r="AE496" s="5"/>
      <c r="AF496" s="6"/>
    </row>
    <row r="497" spans="1:32" x14ac:dyDescent="0.25">
      <c r="A497" s="46">
        <f t="shared" si="82"/>
        <v>481</v>
      </c>
      <c r="B497" s="54">
        <f t="shared" si="79"/>
        <v>0</v>
      </c>
      <c r="C497" s="47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3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48">
        <f t="shared" si="75"/>
        <v>0</v>
      </c>
      <c r="G497" s="49"/>
      <c r="H497" s="13">
        <f t="shared" si="83"/>
        <v>481</v>
      </c>
      <c r="I497" s="33" t="str">
        <f t="shared" si="76"/>
        <v>-</v>
      </c>
      <c r="J497" s="38">
        <f>IF(H497&gt;Lease!$E$4,0,M496)</f>
        <v>0</v>
      </c>
      <c r="K497" s="38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38">
        <f t="shared" si="80"/>
        <v>0</v>
      </c>
      <c r="M497" s="38">
        <f t="shared" si="81"/>
        <v>0</v>
      </c>
      <c r="N497" s="50"/>
      <c r="O497" s="79">
        <v>237</v>
      </c>
      <c r="P497" s="80">
        <f t="shared" si="84"/>
        <v>217749</v>
      </c>
      <c r="Q497" s="82">
        <f t="shared" si="77"/>
        <v>0</v>
      </c>
      <c r="R497" s="82">
        <f>IF(S496&lt;1,0,-Lease!$K$4/Lease!$L$4)</f>
        <v>0</v>
      </c>
      <c r="S497" s="82">
        <f t="shared" si="78"/>
        <v>0</v>
      </c>
      <c r="AE497" s="5"/>
      <c r="AF497" s="6"/>
    </row>
    <row r="498" spans="1:32" x14ac:dyDescent="0.25">
      <c r="A498" s="46">
        <f t="shared" si="82"/>
        <v>482</v>
      </c>
      <c r="B498" s="54">
        <f t="shared" si="79"/>
        <v>0</v>
      </c>
      <c r="C498" s="47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3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48">
        <f t="shared" si="75"/>
        <v>0</v>
      </c>
      <c r="G498" s="49"/>
      <c r="H498" s="13">
        <f t="shared" si="83"/>
        <v>482</v>
      </c>
      <c r="I498" s="33" t="str">
        <f t="shared" si="76"/>
        <v>-</v>
      </c>
      <c r="J498" s="38">
        <f>IF(H498&gt;Lease!$E$4,0,M497)</f>
        <v>0</v>
      </c>
      <c r="K498" s="38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38">
        <f t="shared" si="80"/>
        <v>0</v>
      </c>
      <c r="M498" s="38">
        <f t="shared" si="81"/>
        <v>0</v>
      </c>
      <c r="N498" s="50"/>
      <c r="O498" s="79">
        <v>237</v>
      </c>
      <c r="P498" s="80">
        <f t="shared" si="84"/>
        <v>218114</v>
      </c>
      <c r="Q498" s="82">
        <f t="shared" si="77"/>
        <v>0</v>
      </c>
      <c r="R498" s="82">
        <f>IF(S497&lt;1,0,-Lease!$K$4/Lease!$L$4)</f>
        <v>0</v>
      </c>
      <c r="S498" s="82">
        <f t="shared" si="78"/>
        <v>0</v>
      </c>
      <c r="AE498" s="5"/>
      <c r="AF498" s="6"/>
    </row>
    <row r="499" spans="1:32" x14ac:dyDescent="0.25">
      <c r="A499" s="46">
        <f t="shared" si="82"/>
        <v>483</v>
      </c>
      <c r="B499" s="54">
        <f t="shared" si="79"/>
        <v>0</v>
      </c>
      <c r="C499" s="47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3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48">
        <f t="shared" si="75"/>
        <v>0</v>
      </c>
      <c r="G499" s="49"/>
      <c r="H499" s="13">
        <f t="shared" si="83"/>
        <v>483</v>
      </c>
      <c r="I499" s="33" t="str">
        <f t="shared" si="76"/>
        <v>-</v>
      </c>
      <c r="J499" s="38">
        <f>IF(H499&gt;Lease!$E$4,0,M498)</f>
        <v>0</v>
      </c>
      <c r="K499" s="38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38">
        <f t="shared" si="80"/>
        <v>0</v>
      </c>
      <c r="M499" s="38">
        <f t="shared" si="81"/>
        <v>0</v>
      </c>
      <c r="N499" s="50"/>
      <c r="O499" s="79">
        <v>237</v>
      </c>
      <c r="P499" s="80">
        <f t="shared" si="84"/>
        <v>218479</v>
      </c>
      <c r="Q499" s="82">
        <f t="shared" si="77"/>
        <v>0</v>
      </c>
      <c r="R499" s="82">
        <f>IF(S498&lt;1,0,-Lease!$K$4/Lease!$L$4)</f>
        <v>0</v>
      </c>
      <c r="S499" s="82">
        <f t="shared" si="78"/>
        <v>0</v>
      </c>
      <c r="AE499" s="5"/>
      <c r="AF499" s="6"/>
    </row>
    <row r="500" spans="1:32" x14ac:dyDescent="0.25">
      <c r="A500" s="46">
        <f t="shared" si="82"/>
        <v>484</v>
      </c>
      <c r="B500" s="54">
        <f t="shared" si="79"/>
        <v>0</v>
      </c>
      <c r="C500" s="47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3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48">
        <f t="shared" si="75"/>
        <v>0</v>
      </c>
      <c r="G500" s="49"/>
      <c r="H500" s="13">
        <f t="shared" si="83"/>
        <v>484</v>
      </c>
      <c r="I500" s="33" t="str">
        <f t="shared" si="76"/>
        <v>-</v>
      </c>
      <c r="J500" s="38">
        <f>IF(H500&gt;Lease!$E$4,0,M499)</f>
        <v>0</v>
      </c>
      <c r="K500" s="38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38">
        <f t="shared" si="80"/>
        <v>0</v>
      </c>
      <c r="M500" s="38">
        <f t="shared" si="81"/>
        <v>0</v>
      </c>
      <c r="N500" s="50"/>
      <c r="O500" s="79">
        <v>237</v>
      </c>
      <c r="P500" s="80">
        <f t="shared" si="84"/>
        <v>218844</v>
      </c>
      <c r="Q500" s="82">
        <f t="shared" si="77"/>
        <v>0</v>
      </c>
      <c r="R500" s="82">
        <f>IF(S499&lt;1,0,-Lease!$K$4/Lease!$L$4)</f>
        <v>0</v>
      </c>
      <c r="S500" s="82">
        <f t="shared" si="78"/>
        <v>0</v>
      </c>
      <c r="AE500" s="5"/>
      <c r="AF500" s="6"/>
    </row>
    <row r="501" spans="1:32" x14ac:dyDescent="0.25">
      <c r="A501" s="46">
        <f t="shared" si="82"/>
        <v>485</v>
      </c>
      <c r="B501" s="54">
        <f t="shared" si="79"/>
        <v>0</v>
      </c>
      <c r="C501" s="47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3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48">
        <f t="shared" si="75"/>
        <v>0</v>
      </c>
      <c r="G501" s="49"/>
      <c r="H501" s="13">
        <f t="shared" si="83"/>
        <v>485</v>
      </c>
      <c r="I501" s="33" t="str">
        <f t="shared" si="76"/>
        <v>-</v>
      </c>
      <c r="J501" s="38">
        <f>IF(H501&gt;Lease!$E$4,0,M500)</f>
        <v>0</v>
      </c>
      <c r="K501" s="38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38">
        <f t="shared" si="80"/>
        <v>0</v>
      </c>
      <c r="M501" s="38">
        <f t="shared" si="81"/>
        <v>0</v>
      </c>
      <c r="N501" s="50"/>
      <c r="O501" s="79">
        <v>237</v>
      </c>
      <c r="P501" s="80">
        <f t="shared" si="84"/>
        <v>219209</v>
      </c>
      <c r="Q501" s="82">
        <f t="shared" si="77"/>
        <v>0</v>
      </c>
      <c r="R501" s="82">
        <f>IF(S500&lt;1,0,-Lease!$K$4/Lease!$L$4)</f>
        <v>0</v>
      </c>
      <c r="S501" s="82">
        <f t="shared" si="78"/>
        <v>0</v>
      </c>
      <c r="AE501" s="5"/>
      <c r="AF501" s="6"/>
    </row>
    <row r="502" spans="1:32" x14ac:dyDescent="0.25">
      <c r="A502" s="46">
        <f t="shared" si="82"/>
        <v>486</v>
      </c>
      <c r="B502" s="54">
        <f t="shared" si="79"/>
        <v>0</v>
      </c>
      <c r="C502" s="47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3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48">
        <f t="shared" si="75"/>
        <v>0</v>
      </c>
      <c r="G502" s="49"/>
      <c r="H502" s="13">
        <f t="shared" si="83"/>
        <v>486</v>
      </c>
      <c r="I502" s="33" t="str">
        <f t="shared" si="76"/>
        <v>-</v>
      </c>
      <c r="J502" s="38">
        <f>IF(H502&gt;Lease!$E$4,0,M501)</f>
        <v>0</v>
      </c>
      <c r="K502" s="38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38">
        <f t="shared" si="80"/>
        <v>0</v>
      </c>
      <c r="M502" s="38">
        <f t="shared" si="81"/>
        <v>0</v>
      </c>
      <c r="N502" s="50"/>
      <c r="O502" s="79">
        <v>237</v>
      </c>
      <c r="P502" s="80">
        <f t="shared" si="84"/>
        <v>219574</v>
      </c>
      <c r="Q502" s="82">
        <f t="shared" si="77"/>
        <v>0</v>
      </c>
      <c r="R502" s="82">
        <f>IF(S501&lt;1,0,-Lease!$K$4/Lease!$L$4)</f>
        <v>0</v>
      </c>
      <c r="S502" s="82">
        <f t="shared" si="78"/>
        <v>0</v>
      </c>
      <c r="AE502" s="5"/>
      <c r="AF502" s="6"/>
    </row>
    <row r="503" spans="1:32" x14ac:dyDescent="0.25">
      <c r="A503" s="46">
        <f t="shared" si="82"/>
        <v>487</v>
      </c>
      <c r="B503" s="54">
        <f t="shared" si="79"/>
        <v>0</v>
      </c>
      <c r="C503" s="47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3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48">
        <f t="shared" si="75"/>
        <v>0</v>
      </c>
      <c r="G503" s="49"/>
      <c r="H503" s="13">
        <f t="shared" si="83"/>
        <v>487</v>
      </c>
      <c r="I503" s="33" t="str">
        <f t="shared" si="76"/>
        <v>-</v>
      </c>
      <c r="J503" s="38">
        <f>IF(H503&gt;Lease!$E$4,0,M502)</f>
        <v>0</v>
      </c>
      <c r="K503" s="38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38">
        <f t="shared" si="80"/>
        <v>0</v>
      </c>
      <c r="M503" s="38">
        <f t="shared" si="81"/>
        <v>0</v>
      </c>
      <c r="N503" s="50"/>
      <c r="O503" s="79">
        <v>237</v>
      </c>
      <c r="P503" s="80">
        <f t="shared" si="84"/>
        <v>219939</v>
      </c>
      <c r="Q503" s="82">
        <f t="shared" si="77"/>
        <v>0</v>
      </c>
      <c r="R503" s="82">
        <f>IF(S502&lt;1,0,-Lease!$K$4/Lease!$L$4)</f>
        <v>0</v>
      </c>
      <c r="S503" s="82">
        <f t="shared" si="78"/>
        <v>0</v>
      </c>
      <c r="AE503" s="5"/>
      <c r="AF503" s="6"/>
    </row>
    <row r="504" spans="1:32" x14ac:dyDescent="0.25">
      <c r="A504" s="46">
        <f t="shared" si="82"/>
        <v>488</v>
      </c>
      <c r="B504" s="54">
        <f t="shared" si="79"/>
        <v>0</v>
      </c>
      <c r="C504" s="47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3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48">
        <f t="shared" si="75"/>
        <v>0</v>
      </c>
      <c r="G504" s="49"/>
      <c r="H504" s="13">
        <f t="shared" si="83"/>
        <v>488</v>
      </c>
      <c r="I504" s="33" t="str">
        <f t="shared" si="76"/>
        <v>-</v>
      </c>
      <c r="J504" s="38">
        <f>IF(H504&gt;Lease!$E$4,0,M503)</f>
        <v>0</v>
      </c>
      <c r="K504" s="38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38">
        <f t="shared" si="80"/>
        <v>0</v>
      </c>
      <c r="M504" s="38">
        <f t="shared" si="81"/>
        <v>0</v>
      </c>
      <c r="N504" s="50"/>
      <c r="O504" s="79">
        <v>237</v>
      </c>
      <c r="P504" s="80">
        <f t="shared" si="84"/>
        <v>220304</v>
      </c>
      <c r="Q504" s="82">
        <f t="shared" si="77"/>
        <v>0</v>
      </c>
      <c r="R504" s="82">
        <f>IF(S503&lt;1,0,-Lease!$K$4/Lease!$L$4)</f>
        <v>0</v>
      </c>
      <c r="S504" s="82">
        <f t="shared" si="78"/>
        <v>0</v>
      </c>
      <c r="AE504" s="5"/>
      <c r="AF504" s="6"/>
    </row>
    <row r="505" spans="1:32" x14ac:dyDescent="0.25">
      <c r="A505" s="46">
        <f t="shared" si="82"/>
        <v>489</v>
      </c>
      <c r="B505" s="54">
        <f t="shared" si="79"/>
        <v>0</v>
      </c>
      <c r="C505" s="47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3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48">
        <f t="shared" si="75"/>
        <v>0</v>
      </c>
      <c r="G505" s="49"/>
      <c r="H505" s="13">
        <f t="shared" si="83"/>
        <v>489</v>
      </c>
      <c r="I505" s="33" t="str">
        <f t="shared" si="76"/>
        <v>-</v>
      </c>
      <c r="J505" s="38">
        <f>IF(H505&gt;Lease!$E$4,0,M504)</f>
        <v>0</v>
      </c>
      <c r="K505" s="38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38">
        <f t="shared" si="80"/>
        <v>0</v>
      </c>
      <c r="M505" s="38">
        <f t="shared" si="81"/>
        <v>0</v>
      </c>
      <c r="N505" s="50"/>
      <c r="O505" s="79">
        <v>237</v>
      </c>
      <c r="P505" s="80">
        <f t="shared" si="84"/>
        <v>220670</v>
      </c>
      <c r="Q505" s="82">
        <f t="shared" si="77"/>
        <v>0</v>
      </c>
      <c r="R505" s="82">
        <f>IF(S504&lt;1,0,-Lease!$K$4/Lease!$L$4)</f>
        <v>0</v>
      </c>
      <c r="S505" s="82">
        <f t="shared" si="78"/>
        <v>0</v>
      </c>
      <c r="AE505" s="5"/>
      <c r="AF505" s="6"/>
    </row>
    <row r="506" spans="1:32" x14ac:dyDescent="0.25">
      <c r="A506" s="46">
        <f t="shared" si="82"/>
        <v>490</v>
      </c>
      <c r="B506" s="54">
        <f t="shared" si="79"/>
        <v>0</v>
      </c>
      <c r="C506" s="47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3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48">
        <f t="shared" si="75"/>
        <v>0</v>
      </c>
      <c r="G506" s="49"/>
      <c r="H506" s="13">
        <f t="shared" si="83"/>
        <v>490</v>
      </c>
      <c r="I506" s="33" t="str">
        <f t="shared" si="76"/>
        <v>-</v>
      </c>
      <c r="J506" s="38">
        <f>IF(H506&gt;Lease!$E$4,0,M505)</f>
        <v>0</v>
      </c>
      <c r="K506" s="38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38">
        <f t="shared" si="80"/>
        <v>0</v>
      </c>
      <c r="M506" s="38">
        <f t="shared" si="81"/>
        <v>0</v>
      </c>
      <c r="N506" s="50"/>
      <c r="O506" s="79">
        <v>237</v>
      </c>
      <c r="P506" s="80">
        <f t="shared" si="84"/>
        <v>221035</v>
      </c>
      <c r="Q506" s="82">
        <f t="shared" si="77"/>
        <v>0</v>
      </c>
      <c r="R506" s="82">
        <f>IF(S505&lt;1,0,-Lease!$K$4/Lease!$L$4)</f>
        <v>0</v>
      </c>
      <c r="S506" s="82">
        <f t="shared" si="78"/>
        <v>0</v>
      </c>
      <c r="AE506" s="5"/>
      <c r="AF506" s="6"/>
    </row>
    <row r="507" spans="1:32" x14ac:dyDescent="0.25">
      <c r="A507" s="46">
        <f t="shared" si="82"/>
        <v>491</v>
      </c>
      <c r="B507" s="54">
        <f t="shared" si="79"/>
        <v>0</v>
      </c>
      <c r="C507" s="47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3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48">
        <f t="shared" si="75"/>
        <v>0</v>
      </c>
      <c r="G507" s="49"/>
      <c r="H507" s="13">
        <f t="shared" si="83"/>
        <v>491</v>
      </c>
      <c r="I507" s="33" t="str">
        <f t="shared" si="76"/>
        <v>-</v>
      </c>
      <c r="J507" s="38">
        <f>IF(H507&gt;Lease!$E$4,0,M506)</f>
        <v>0</v>
      </c>
      <c r="K507" s="38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38">
        <f t="shared" si="80"/>
        <v>0</v>
      </c>
      <c r="M507" s="38">
        <f t="shared" si="81"/>
        <v>0</v>
      </c>
      <c r="N507" s="50"/>
      <c r="O507" s="79">
        <v>237</v>
      </c>
      <c r="P507" s="80">
        <f t="shared" si="84"/>
        <v>221400</v>
      </c>
      <c r="Q507" s="82">
        <f t="shared" si="77"/>
        <v>0</v>
      </c>
      <c r="R507" s="82">
        <f>IF(S506&lt;1,0,-Lease!$K$4/Lease!$L$4)</f>
        <v>0</v>
      </c>
      <c r="S507" s="82">
        <f t="shared" si="78"/>
        <v>0</v>
      </c>
      <c r="AE507" s="5"/>
      <c r="AF507" s="6"/>
    </row>
    <row r="508" spans="1:32" x14ac:dyDescent="0.25">
      <c r="A508" s="46">
        <f t="shared" si="82"/>
        <v>492</v>
      </c>
      <c r="B508" s="54">
        <f t="shared" si="79"/>
        <v>0</v>
      </c>
      <c r="C508" s="47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3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48">
        <f t="shared" si="75"/>
        <v>0</v>
      </c>
      <c r="G508" s="49"/>
      <c r="H508" s="13">
        <f t="shared" si="83"/>
        <v>492</v>
      </c>
      <c r="I508" s="33" t="str">
        <f t="shared" si="76"/>
        <v>-</v>
      </c>
      <c r="J508" s="38">
        <f>IF(H508&gt;Lease!$E$4,0,M507)</f>
        <v>0</v>
      </c>
      <c r="K508" s="38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38">
        <f t="shared" si="80"/>
        <v>0</v>
      </c>
      <c r="M508" s="38">
        <f t="shared" si="81"/>
        <v>0</v>
      </c>
      <c r="N508" s="50"/>
      <c r="O508" s="79">
        <v>237</v>
      </c>
      <c r="P508" s="80">
        <f t="shared" si="84"/>
        <v>221765</v>
      </c>
      <c r="Q508" s="82">
        <f t="shared" si="77"/>
        <v>0</v>
      </c>
      <c r="R508" s="82">
        <f>IF(S507&lt;1,0,-Lease!$K$4/Lease!$L$4)</f>
        <v>0</v>
      </c>
      <c r="S508" s="82">
        <f t="shared" si="78"/>
        <v>0</v>
      </c>
      <c r="AE508" s="5"/>
      <c r="AF508" s="6"/>
    </row>
    <row r="509" spans="1:32" x14ac:dyDescent="0.25">
      <c r="A509" s="46">
        <f t="shared" si="82"/>
        <v>493</v>
      </c>
      <c r="B509" s="54">
        <f t="shared" si="79"/>
        <v>0</v>
      </c>
      <c r="C509" s="47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3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48">
        <f t="shared" si="75"/>
        <v>0</v>
      </c>
      <c r="G509" s="49"/>
      <c r="H509" s="13">
        <f t="shared" si="83"/>
        <v>493</v>
      </c>
      <c r="I509" s="33" t="str">
        <f t="shared" si="76"/>
        <v>-</v>
      </c>
      <c r="J509" s="38">
        <f>IF(H509&gt;Lease!$E$4,0,M508)</f>
        <v>0</v>
      </c>
      <c r="K509" s="38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38">
        <f t="shared" si="80"/>
        <v>0</v>
      </c>
      <c r="M509" s="38">
        <f t="shared" si="81"/>
        <v>0</v>
      </c>
      <c r="N509" s="50"/>
      <c r="O509" s="79">
        <v>237</v>
      </c>
      <c r="P509" s="80">
        <f t="shared" si="84"/>
        <v>222131</v>
      </c>
      <c r="Q509" s="82">
        <f t="shared" si="77"/>
        <v>0</v>
      </c>
      <c r="R509" s="82">
        <f>IF(S508&lt;1,0,-Lease!$K$4/Lease!$L$4)</f>
        <v>0</v>
      </c>
      <c r="S509" s="82">
        <f t="shared" si="78"/>
        <v>0</v>
      </c>
      <c r="AE509" s="5"/>
      <c r="AF509" s="6"/>
    </row>
    <row r="510" spans="1:32" x14ac:dyDescent="0.25">
      <c r="A510" s="46">
        <f t="shared" si="82"/>
        <v>494</v>
      </c>
      <c r="B510" s="54">
        <f t="shared" si="79"/>
        <v>0</v>
      </c>
      <c r="C510" s="47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3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48">
        <f t="shared" ref="F510:F573" si="85">C510*E510</f>
        <v>0</v>
      </c>
      <c r="G510" s="49"/>
      <c r="H510" s="13">
        <f t="shared" si="83"/>
        <v>494</v>
      </c>
      <c r="I510" s="33" t="str">
        <f t="shared" ref="I510:I573" si="86">D510</f>
        <v>-</v>
      </c>
      <c r="J510" s="38">
        <f>IF(H510&gt;Lease!$E$4,0,M509)</f>
        <v>0</v>
      </c>
      <c r="K510" s="38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38">
        <f t="shared" si="80"/>
        <v>0</v>
      </c>
      <c r="M510" s="38">
        <f t="shared" si="81"/>
        <v>0</v>
      </c>
      <c r="N510" s="50"/>
      <c r="O510" s="79">
        <v>237</v>
      </c>
      <c r="P510" s="80">
        <f t="shared" si="84"/>
        <v>222496</v>
      </c>
      <c r="Q510" s="82">
        <f t="shared" ref="Q510:Q573" si="87">S509</f>
        <v>0</v>
      </c>
      <c r="R510" s="82">
        <f>IF(S509&lt;1,0,-Lease!$K$4/Lease!$L$4)</f>
        <v>0</v>
      </c>
      <c r="S510" s="82">
        <f t="shared" ref="S510:S573" si="88">IF(S509&lt;1,0,SUM(Q510:R510))</f>
        <v>0</v>
      </c>
      <c r="AE510" s="5"/>
      <c r="AF510" s="6"/>
    </row>
    <row r="511" spans="1:32" x14ac:dyDescent="0.25">
      <c r="A511" s="46">
        <f t="shared" si="82"/>
        <v>495</v>
      </c>
      <c r="B511" s="54">
        <f t="shared" si="79"/>
        <v>0</v>
      </c>
      <c r="C511" s="47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3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48">
        <f t="shared" si="85"/>
        <v>0</v>
      </c>
      <c r="G511" s="49"/>
      <c r="H511" s="13">
        <f t="shared" si="83"/>
        <v>495</v>
      </c>
      <c r="I511" s="33" t="str">
        <f t="shared" si="86"/>
        <v>-</v>
      </c>
      <c r="J511" s="38">
        <f>IF(H511&gt;Lease!$E$4,0,M510)</f>
        <v>0</v>
      </c>
      <c r="K511" s="38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38">
        <f t="shared" si="80"/>
        <v>0</v>
      </c>
      <c r="M511" s="38">
        <f t="shared" si="81"/>
        <v>0</v>
      </c>
      <c r="N511" s="50"/>
      <c r="O511" s="79">
        <v>237</v>
      </c>
      <c r="P511" s="80">
        <f t="shared" si="84"/>
        <v>222861</v>
      </c>
      <c r="Q511" s="82">
        <f t="shared" si="87"/>
        <v>0</v>
      </c>
      <c r="R511" s="82">
        <f>IF(S510&lt;1,0,-Lease!$K$4/Lease!$L$4)</f>
        <v>0</v>
      </c>
      <c r="S511" s="82">
        <f t="shared" si="88"/>
        <v>0</v>
      </c>
      <c r="AE511" s="5"/>
      <c r="AF511" s="6"/>
    </row>
    <row r="512" spans="1:32" x14ac:dyDescent="0.25">
      <c r="A512" s="46">
        <f t="shared" si="82"/>
        <v>496</v>
      </c>
      <c r="B512" s="54">
        <f t="shared" si="79"/>
        <v>0</v>
      </c>
      <c r="C512" s="47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3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48">
        <f t="shared" si="85"/>
        <v>0</v>
      </c>
      <c r="G512" s="49"/>
      <c r="H512" s="13">
        <f t="shared" si="83"/>
        <v>496</v>
      </c>
      <c r="I512" s="33" t="str">
        <f t="shared" si="86"/>
        <v>-</v>
      </c>
      <c r="J512" s="38">
        <f>IF(H512&gt;Lease!$E$4,0,M511)</f>
        <v>0</v>
      </c>
      <c r="K512" s="38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38">
        <f t="shared" si="80"/>
        <v>0</v>
      </c>
      <c r="M512" s="38">
        <f t="shared" si="81"/>
        <v>0</v>
      </c>
      <c r="N512" s="50"/>
      <c r="O512" s="79">
        <v>237</v>
      </c>
      <c r="P512" s="80">
        <f t="shared" si="84"/>
        <v>223226</v>
      </c>
      <c r="Q512" s="82">
        <f t="shared" si="87"/>
        <v>0</v>
      </c>
      <c r="R512" s="82">
        <f>IF(S511&lt;1,0,-Lease!$K$4/Lease!$L$4)</f>
        <v>0</v>
      </c>
      <c r="S512" s="82">
        <f t="shared" si="88"/>
        <v>0</v>
      </c>
      <c r="AE512" s="5"/>
      <c r="AF512" s="6"/>
    </row>
    <row r="513" spans="1:32" x14ac:dyDescent="0.25">
      <c r="A513" s="46">
        <f t="shared" si="82"/>
        <v>497</v>
      </c>
      <c r="B513" s="54">
        <f t="shared" si="79"/>
        <v>0</v>
      </c>
      <c r="C513" s="47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3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48">
        <f t="shared" si="85"/>
        <v>0</v>
      </c>
      <c r="G513" s="49"/>
      <c r="H513" s="13">
        <f t="shared" si="83"/>
        <v>497</v>
      </c>
      <c r="I513" s="33" t="str">
        <f t="shared" si="86"/>
        <v>-</v>
      </c>
      <c r="J513" s="38">
        <f>IF(H513&gt;Lease!$E$4,0,M512)</f>
        <v>0</v>
      </c>
      <c r="K513" s="38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38">
        <f t="shared" si="80"/>
        <v>0</v>
      </c>
      <c r="M513" s="38">
        <f t="shared" si="81"/>
        <v>0</v>
      </c>
      <c r="N513" s="50"/>
      <c r="O513" s="79">
        <v>237</v>
      </c>
      <c r="P513" s="80">
        <f t="shared" si="84"/>
        <v>223592</v>
      </c>
      <c r="Q513" s="82">
        <f t="shared" si="87"/>
        <v>0</v>
      </c>
      <c r="R513" s="82">
        <f>IF(S512&lt;1,0,-Lease!$K$4/Lease!$L$4)</f>
        <v>0</v>
      </c>
      <c r="S513" s="82">
        <f t="shared" si="88"/>
        <v>0</v>
      </c>
      <c r="AE513" s="5"/>
      <c r="AF513" s="6"/>
    </row>
    <row r="514" spans="1:32" x14ac:dyDescent="0.25">
      <c r="A514" s="46">
        <f t="shared" si="82"/>
        <v>498</v>
      </c>
      <c r="B514" s="54">
        <f t="shared" si="79"/>
        <v>0</v>
      </c>
      <c r="C514" s="47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3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48">
        <f t="shared" si="85"/>
        <v>0</v>
      </c>
      <c r="G514" s="49"/>
      <c r="H514" s="13">
        <f t="shared" si="83"/>
        <v>498</v>
      </c>
      <c r="I514" s="33" t="str">
        <f t="shared" si="86"/>
        <v>-</v>
      </c>
      <c r="J514" s="38">
        <f>IF(H514&gt;Lease!$E$4,0,M513)</f>
        <v>0</v>
      </c>
      <c r="K514" s="38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38">
        <f t="shared" si="80"/>
        <v>0</v>
      </c>
      <c r="M514" s="38">
        <f t="shared" si="81"/>
        <v>0</v>
      </c>
      <c r="N514" s="50"/>
      <c r="O514" s="79">
        <v>237</v>
      </c>
      <c r="P514" s="80">
        <f t="shared" si="84"/>
        <v>223957</v>
      </c>
      <c r="Q514" s="82">
        <f t="shared" si="87"/>
        <v>0</v>
      </c>
      <c r="R514" s="82">
        <f>IF(S513&lt;1,0,-Lease!$K$4/Lease!$L$4)</f>
        <v>0</v>
      </c>
      <c r="S514" s="82">
        <f t="shared" si="88"/>
        <v>0</v>
      </c>
      <c r="AE514" s="5"/>
      <c r="AF514" s="6"/>
    </row>
    <row r="515" spans="1:32" x14ac:dyDescent="0.25">
      <c r="A515" s="46">
        <f t="shared" si="82"/>
        <v>499</v>
      </c>
      <c r="B515" s="54">
        <f t="shared" si="79"/>
        <v>0</v>
      </c>
      <c r="C515" s="47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3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48">
        <f t="shared" si="85"/>
        <v>0</v>
      </c>
      <c r="G515" s="49"/>
      <c r="H515" s="13">
        <f t="shared" si="83"/>
        <v>499</v>
      </c>
      <c r="I515" s="33" t="str">
        <f t="shared" si="86"/>
        <v>-</v>
      </c>
      <c r="J515" s="38">
        <f>IF(H515&gt;Lease!$E$4,0,M514)</f>
        <v>0</v>
      </c>
      <c r="K515" s="38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38">
        <f t="shared" si="80"/>
        <v>0</v>
      </c>
      <c r="M515" s="38">
        <f t="shared" si="81"/>
        <v>0</v>
      </c>
      <c r="N515" s="50"/>
      <c r="O515" s="79">
        <v>237</v>
      </c>
      <c r="P515" s="80">
        <f t="shared" si="84"/>
        <v>224322</v>
      </c>
      <c r="Q515" s="82">
        <f t="shared" si="87"/>
        <v>0</v>
      </c>
      <c r="R515" s="82">
        <f>IF(S514&lt;1,0,-Lease!$K$4/Lease!$L$4)</f>
        <v>0</v>
      </c>
      <c r="S515" s="82">
        <f t="shared" si="88"/>
        <v>0</v>
      </c>
      <c r="AE515" s="5"/>
      <c r="AF515" s="6"/>
    </row>
    <row r="516" spans="1:32" x14ac:dyDescent="0.25">
      <c r="A516" s="46">
        <f t="shared" si="82"/>
        <v>500</v>
      </c>
      <c r="B516" s="54">
        <f t="shared" si="79"/>
        <v>0</v>
      </c>
      <c r="C516" s="47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3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48">
        <f t="shared" si="85"/>
        <v>0</v>
      </c>
      <c r="G516" s="49"/>
      <c r="H516" s="13">
        <f t="shared" si="83"/>
        <v>500</v>
      </c>
      <c r="I516" s="33" t="str">
        <f t="shared" si="86"/>
        <v>-</v>
      </c>
      <c r="J516" s="38">
        <f>IF(H516&gt;Lease!$E$4,0,M515)</f>
        <v>0</v>
      </c>
      <c r="K516" s="38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38">
        <f t="shared" si="80"/>
        <v>0</v>
      </c>
      <c r="M516" s="38">
        <f t="shared" si="81"/>
        <v>0</v>
      </c>
      <c r="N516" s="50"/>
      <c r="O516" s="79">
        <v>237</v>
      </c>
      <c r="P516" s="80">
        <f t="shared" si="84"/>
        <v>224687</v>
      </c>
      <c r="Q516" s="82">
        <f t="shared" si="87"/>
        <v>0</v>
      </c>
      <c r="R516" s="82">
        <f>IF(S515&lt;1,0,-Lease!$K$4/Lease!$L$4)</f>
        <v>0</v>
      </c>
      <c r="S516" s="82">
        <f t="shared" si="88"/>
        <v>0</v>
      </c>
      <c r="AE516" s="5"/>
      <c r="AF516" s="6"/>
    </row>
    <row r="517" spans="1:32" x14ac:dyDescent="0.25">
      <c r="A517" s="46">
        <f t="shared" si="82"/>
        <v>501</v>
      </c>
      <c r="B517" s="54">
        <f t="shared" si="79"/>
        <v>0</v>
      </c>
      <c r="C517" s="47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3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48">
        <f t="shared" si="85"/>
        <v>0</v>
      </c>
      <c r="G517" s="49"/>
      <c r="H517" s="13">
        <f t="shared" si="83"/>
        <v>501</v>
      </c>
      <c r="I517" s="33" t="str">
        <f t="shared" si="86"/>
        <v>-</v>
      </c>
      <c r="J517" s="38">
        <f>IF(H517&gt;Lease!$E$4,0,M516)</f>
        <v>0</v>
      </c>
      <c r="K517" s="38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38">
        <f t="shared" si="80"/>
        <v>0</v>
      </c>
      <c r="M517" s="38">
        <f t="shared" si="81"/>
        <v>0</v>
      </c>
      <c r="N517" s="50"/>
      <c r="O517" s="79">
        <v>237</v>
      </c>
      <c r="P517" s="80">
        <f t="shared" si="84"/>
        <v>225053</v>
      </c>
      <c r="Q517" s="82">
        <f t="shared" si="87"/>
        <v>0</v>
      </c>
      <c r="R517" s="82">
        <f>IF(S516&lt;1,0,-Lease!$K$4/Lease!$L$4)</f>
        <v>0</v>
      </c>
      <c r="S517" s="82">
        <f t="shared" si="88"/>
        <v>0</v>
      </c>
      <c r="AE517" s="5"/>
      <c r="AF517" s="6"/>
    </row>
    <row r="518" spans="1:32" x14ac:dyDescent="0.25">
      <c r="A518" s="46">
        <f t="shared" si="82"/>
        <v>502</v>
      </c>
      <c r="B518" s="54">
        <f t="shared" si="79"/>
        <v>0</v>
      </c>
      <c r="C518" s="47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3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48">
        <f t="shared" si="85"/>
        <v>0</v>
      </c>
      <c r="G518" s="49"/>
      <c r="H518" s="13">
        <f t="shared" si="83"/>
        <v>502</v>
      </c>
      <c r="I518" s="33" t="str">
        <f t="shared" si="86"/>
        <v>-</v>
      </c>
      <c r="J518" s="38">
        <f>IF(H518&gt;Lease!$E$4,0,M517)</f>
        <v>0</v>
      </c>
      <c r="K518" s="38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38">
        <f t="shared" si="80"/>
        <v>0</v>
      </c>
      <c r="M518" s="38">
        <f t="shared" si="81"/>
        <v>0</v>
      </c>
      <c r="N518" s="50"/>
      <c r="O518" s="79">
        <v>237</v>
      </c>
      <c r="P518" s="80">
        <f t="shared" si="84"/>
        <v>225418</v>
      </c>
      <c r="Q518" s="82">
        <f t="shared" si="87"/>
        <v>0</v>
      </c>
      <c r="R518" s="82">
        <f>IF(S517&lt;1,0,-Lease!$K$4/Lease!$L$4)</f>
        <v>0</v>
      </c>
      <c r="S518" s="82">
        <f t="shared" si="88"/>
        <v>0</v>
      </c>
      <c r="AE518" s="5"/>
      <c r="AF518" s="6"/>
    </row>
    <row r="519" spans="1:32" x14ac:dyDescent="0.25">
      <c r="A519" s="46">
        <f t="shared" si="82"/>
        <v>503</v>
      </c>
      <c r="B519" s="54">
        <f t="shared" si="79"/>
        <v>0</v>
      </c>
      <c r="C519" s="47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3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48">
        <f t="shared" si="85"/>
        <v>0</v>
      </c>
      <c r="G519" s="49"/>
      <c r="H519" s="13">
        <f t="shared" si="83"/>
        <v>503</v>
      </c>
      <c r="I519" s="33" t="str">
        <f t="shared" si="86"/>
        <v>-</v>
      </c>
      <c r="J519" s="38">
        <f>IF(H519&gt;Lease!$E$4,0,M518)</f>
        <v>0</v>
      </c>
      <c r="K519" s="38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38">
        <f t="shared" si="80"/>
        <v>0</v>
      </c>
      <c r="M519" s="38">
        <f t="shared" si="81"/>
        <v>0</v>
      </c>
      <c r="N519" s="50"/>
      <c r="O519" s="79">
        <v>237</v>
      </c>
      <c r="P519" s="80">
        <f t="shared" si="84"/>
        <v>225783</v>
      </c>
      <c r="Q519" s="82">
        <f t="shared" si="87"/>
        <v>0</v>
      </c>
      <c r="R519" s="82">
        <f>IF(S518&lt;1,0,-Lease!$K$4/Lease!$L$4)</f>
        <v>0</v>
      </c>
      <c r="S519" s="82">
        <f t="shared" si="88"/>
        <v>0</v>
      </c>
      <c r="AE519" s="5"/>
      <c r="AF519" s="6"/>
    </row>
    <row r="520" spans="1:32" x14ac:dyDescent="0.25">
      <c r="A520" s="46">
        <f t="shared" si="82"/>
        <v>504</v>
      </c>
      <c r="B520" s="54">
        <f t="shared" si="79"/>
        <v>0</v>
      </c>
      <c r="C520" s="47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3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48">
        <f t="shared" si="85"/>
        <v>0</v>
      </c>
      <c r="G520" s="49"/>
      <c r="H520" s="13">
        <f t="shared" si="83"/>
        <v>504</v>
      </c>
      <c r="I520" s="33" t="str">
        <f t="shared" si="86"/>
        <v>-</v>
      </c>
      <c r="J520" s="38">
        <f>IF(H520&gt;Lease!$E$4,0,M519)</f>
        <v>0</v>
      </c>
      <c r="K520" s="38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38">
        <f t="shared" si="80"/>
        <v>0</v>
      </c>
      <c r="M520" s="38">
        <f t="shared" si="81"/>
        <v>0</v>
      </c>
      <c r="N520" s="50"/>
      <c r="O520" s="79">
        <v>237</v>
      </c>
      <c r="P520" s="80">
        <f t="shared" si="84"/>
        <v>226148</v>
      </c>
      <c r="Q520" s="82">
        <f t="shared" si="87"/>
        <v>0</v>
      </c>
      <c r="R520" s="82">
        <f>IF(S519&lt;1,0,-Lease!$K$4/Lease!$L$4)</f>
        <v>0</v>
      </c>
      <c r="S520" s="82">
        <f t="shared" si="88"/>
        <v>0</v>
      </c>
      <c r="AE520" s="5"/>
      <c r="AF520" s="6"/>
    </row>
    <row r="521" spans="1:32" x14ac:dyDescent="0.25">
      <c r="A521" s="46">
        <f t="shared" si="82"/>
        <v>505</v>
      </c>
      <c r="B521" s="54">
        <f t="shared" si="79"/>
        <v>0</v>
      </c>
      <c r="C521" s="47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3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48">
        <f t="shared" si="85"/>
        <v>0</v>
      </c>
      <c r="G521" s="49"/>
      <c r="H521" s="13">
        <f t="shared" si="83"/>
        <v>505</v>
      </c>
      <c r="I521" s="33" t="str">
        <f t="shared" si="86"/>
        <v>-</v>
      </c>
      <c r="J521" s="38">
        <f>IF(H521&gt;Lease!$E$4,0,M520)</f>
        <v>0</v>
      </c>
      <c r="K521" s="38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38">
        <f t="shared" si="80"/>
        <v>0</v>
      </c>
      <c r="M521" s="38">
        <f t="shared" si="81"/>
        <v>0</v>
      </c>
      <c r="N521" s="50"/>
      <c r="O521" s="79">
        <v>237</v>
      </c>
      <c r="P521" s="80">
        <f t="shared" si="84"/>
        <v>226514</v>
      </c>
      <c r="Q521" s="82">
        <f t="shared" si="87"/>
        <v>0</v>
      </c>
      <c r="R521" s="82">
        <f>IF(S520&lt;1,0,-Lease!$K$4/Lease!$L$4)</f>
        <v>0</v>
      </c>
      <c r="S521" s="82">
        <f t="shared" si="88"/>
        <v>0</v>
      </c>
      <c r="AE521" s="5"/>
      <c r="AF521" s="6"/>
    </row>
    <row r="522" spans="1:32" x14ac:dyDescent="0.25">
      <c r="A522" s="46">
        <f t="shared" si="82"/>
        <v>506</v>
      </c>
      <c r="B522" s="54">
        <f t="shared" si="79"/>
        <v>0</v>
      </c>
      <c r="C522" s="47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3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48">
        <f t="shared" si="85"/>
        <v>0</v>
      </c>
      <c r="G522" s="49"/>
      <c r="H522" s="13">
        <f t="shared" si="83"/>
        <v>506</v>
      </c>
      <c r="I522" s="33" t="str">
        <f t="shared" si="86"/>
        <v>-</v>
      </c>
      <c r="J522" s="38">
        <f>IF(H522&gt;Lease!$E$4,0,M521)</f>
        <v>0</v>
      </c>
      <c r="K522" s="38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38">
        <f t="shared" si="80"/>
        <v>0</v>
      </c>
      <c r="M522" s="38">
        <f t="shared" si="81"/>
        <v>0</v>
      </c>
      <c r="N522" s="50"/>
      <c r="O522" s="79">
        <v>237</v>
      </c>
      <c r="P522" s="80">
        <f t="shared" si="84"/>
        <v>226879</v>
      </c>
      <c r="Q522" s="82">
        <f t="shared" si="87"/>
        <v>0</v>
      </c>
      <c r="R522" s="82">
        <f>IF(S521&lt;1,0,-Lease!$K$4/Lease!$L$4)</f>
        <v>0</v>
      </c>
      <c r="S522" s="82">
        <f t="shared" si="88"/>
        <v>0</v>
      </c>
      <c r="AE522" s="5"/>
      <c r="AF522" s="6"/>
    </row>
    <row r="523" spans="1:32" x14ac:dyDescent="0.25">
      <c r="A523" s="46">
        <f t="shared" si="82"/>
        <v>507</v>
      </c>
      <c r="B523" s="54">
        <f t="shared" si="79"/>
        <v>0</v>
      </c>
      <c r="C523" s="47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3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48">
        <f t="shared" si="85"/>
        <v>0</v>
      </c>
      <c r="G523" s="49"/>
      <c r="H523" s="13">
        <f t="shared" si="83"/>
        <v>507</v>
      </c>
      <c r="I523" s="33" t="str">
        <f t="shared" si="86"/>
        <v>-</v>
      </c>
      <c r="J523" s="38">
        <f>IF(H523&gt;Lease!$E$4,0,M522)</f>
        <v>0</v>
      </c>
      <c r="K523" s="38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38">
        <f t="shared" si="80"/>
        <v>0</v>
      </c>
      <c r="M523" s="38">
        <f t="shared" si="81"/>
        <v>0</v>
      </c>
      <c r="N523" s="50"/>
      <c r="O523" s="79">
        <v>237</v>
      </c>
      <c r="P523" s="80">
        <f t="shared" si="84"/>
        <v>227244</v>
      </c>
      <c r="Q523" s="82">
        <f t="shared" si="87"/>
        <v>0</v>
      </c>
      <c r="R523" s="82">
        <f>IF(S522&lt;1,0,-Lease!$K$4/Lease!$L$4)</f>
        <v>0</v>
      </c>
      <c r="S523" s="82">
        <f t="shared" si="88"/>
        <v>0</v>
      </c>
      <c r="AE523" s="5"/>
      <c r="AF523" s="6"/>
    </row>
    <row r="524" spans="1:32" x14ac:dyDescent="0.25">
      <c r="A524" s="46">
        <f t="shared" si="82"/>
        <v>508</v>
      </c>
      <c r="B524" s="54">
        <f t="shared" si="79"/>
        <v>0</v>
      </c>
      <c r="C524" s="47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3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48">
        <f t="shared" si="85"/>
        <v>0</v>
      </c>
      <c r="G524" s="49"/>
      <c r="H524" s="13">
        <f t="shared" si="83"/>
        <v>508</v>
      </c>
      <c r="I524" s="33" t="str">
        <f t="shared" si="86"/>
        <v>-</v>
      </c>
      <c r="J524" s="38">
        <f>IF(H524&gt;Lease!$E$4,0,M523)</f>
        <v>0</v>
      </c>
      <c r="K524" s="38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38">
        <f t="shared" si="80"/>
        <v>0</v>
      </c>
      <c r="M524" s="38">
        <f t="shared" si="81"/>
        <v>0</v>
      </c>
      <c r="N524" s="50"/>
      <c r="O524" s="79">
        <v>237</v>
      </c>
      <c r="P524" s="80">
        <f t="shared" si="84"/>
        <v>227609</v>
      </c>
      <c r="Q524" s="82">
        <f t="shared" si="87"/>
        <v>0</v>
      </c>
      <c r="R524" s="82">
        <f>IF(S523&lt;1,0,-Lease!$K$4/Lease!$L$4)</f>
        <v>0</v>
      </c>
      <c r="S524" s="82">
        <f t="shared" si="88"/>
        <v>0</v>
      </c>
      <c r="AE524" s="5"/>
      <c r="AF524" s="6"/>
    </row>
    <row r="525" spans="1:32" x14ac:dyDescent="0.25">
      <c r="A525" s="46">
        <f t="shared" si="82"/>
        <v>509</v>
      </c>
      <c r="B525" s="54">
        <f t="shared" si="79"/>
        <v>0</v>
      </c>
      <c r="C525" s="47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3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48">
        <f t="shared" si="85"/>
        <v>0</v>
      </c>
      <c r="G525" s="49"/>
      <c r="H525" s="13">
        <f t="shared" si="83"/>
        <v>509</v>
      </c>
      <c r="I525" s="33" t="str">
        <f t="shared" si="86"/>
        <v>-</v>
      </c>
      <c r="J525" s="38">
        <f>IF(H525&gt;Lease!$E$4,0,M524)</f>
        <v>0</v>
      </c>
      <c r="K525" s="38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38">
        <f t="shared" si="80"/>
        <v>0</v>
      </c>
      <c r="M525" s="38">
        <f t="shared" si="81"/>
        <v>0</v>
      </c>
      <c r="N525" s="50"/>
      <c r="O525" s="79">
        <v>237</v>
      </c>
      <c r="P525" s="80">
        <f t="shared" si="84"/>
        <v>227975</v>
      </c>
      <c r="Q525" s="82">
        <f t="shared" si="87"/>
        <v>0</v>
      </c>
      <c r="R525" s="82">
        <f>IF(S524&lt;1,0,-Lease!$K$4/Lease!$L$4)</f>
        <v>0</v>
      </c>
      <c r="S525" s="82">
        <f t="shared" si="88"/>
        <v>0</v>
      </c>
      <c r="AE525" s="5"/>
      <c r="AF525" s="6"/>
    </row>
    <row r="526" spans="1:32" x14ac:dyDescent="0.25">
      <c r="A526" s="46">
        <f t="shared" si="82"/>
        <v>510</v>
      </c>
      <c r="B526" s="54">
        <f t="shared" si="79"/>
        <v>0</v>
      </c>
      <c r="C526" s="47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3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48">
        <f t="shared" si="85"/>
        <v>0</v>
      </c>
      <c r="G526" s="49"/>
      <c r="H526" s="13">
        <f t="shared" si="83"/>
        <v>510</v>
      </c>
      <c r="I526" s="33" t="str">
        <f t="shared" si="86"/>
        <v>-</v>
      </c>
      <c r="J526" s="38">
        <f>IF(H526&gt;Lease!$E$4,0,M525)</f>
        <v>0</v>
      </c>
      <c r="K526" s="38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38">
        <f t="shared" si="80"/>
        <v>0</v>
      </c>
      <c r="M526" s="38">
        <f t="shared" si="81"/>
        <v>0</v>
      </c>
      <c r="N526" s="50"/>
      <c r="O526" s="79">
        <v>237</v>
      </c>
      <c r="P526" s="80">
        <f t="shared" si="84"/>
        <v>228340</v>
      </c>
      <c r="Q526" s="82">
        <f t="shared" si="87"/>
        <v>0</v>
      </c>
      <c r="R526" s="82">
        <f>IF(S525&lt;1,0,-Lease!$K$4/Lease!$L$4)</f>
        <v>0</v>
      </c>
      <c r="S526" s="82">
        <f t="shared" si="88"/>
        <v>0</v>
      </c>
      <c r="AE526" s="5"/>
      <c r="AF526" s="6"/>
    </row>
    <row r="527" spans="1:32" x14ac:dyDescent="0.25">
      <c r="A527" s="46">
        <f t="shared" si="82"/>
        <v>511</v>
      </c>
      <c r="B527" s="54">
        <f t="shared" si="79"/>
        <v>0</v>
      </c>
      <c r="C527" s="47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3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48">
        <f t="shared" si="85"/>
        <v>0</v>
      </c>
      <c r="G527" s="49"/>
      <c r="H527" s="13">
        <f t="shared" si="83"/>
        <v>511</v>
      </c>
      <c r="I527" s="33" t="str">
        <f t="shared" si="86"/>
        <v>-</v>
      </c>
      <c r="J527" s="38">
        <f>IF(H527&gt;Lease!$E$4,0,M526)</f>
        <v>0</v>
      </c>
      <c r="K527" s="38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38">
        <f t="shared" si="80"/>
        <v>0</v>
      </c>
      <c r="M527" s="38">
        <f t="shared" si="81"/>
        <v>0</v>
      </c>
      <c r="N527" s="50"/>
      <c r="O527" s="79">
        <v>237</v>
      </c>
      <c r="P527" s="80">
        <f t="shared" si="84"/>
        <v>228705</v>
      </c>
      <c r="Q527" s="82">
        <f t="shared" si="87"/>
        <v>0</v>
      </c>
      <c r="R527" s="82">
        <f>IF(S526&lt;1,0,-Lease!$K$4/Lease!$L$4)</f>
        <v>0</v>
      </c>
      <c r="S527" s="82">
        <f t="shared" si="88"/>
        <v>0</v>
      </c>
      <c r="AE527" s="5"/>
      <c r="AF527" s="6"/>
    </row>
    <row r="528" spans="1:32" x14ac:dyDescent="0.25">
      <c r="A528" s="46">
        <f t="shared" si="82"/>
        <v>512</v>
      </c>
      <c r="B528" s="54">
        <f t="shared" si="79"/>
        <v>0</v>
      </c>
      <c r="C528" s="47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3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48">
        <f t="shared" si="85"/>
        <v>0</v>
      </c>
      <c r="G528" s="49"/>
      <c r="H528" s="13">
        <f t="shared" si="83"/>
        <v>512</v>
      </c>
      <c r="I528" s="33" t="str">
        <f t="shared" si="86"/>
        <v>-</v>
      </c>
      <c r="J528" s="38">
        <f>IF(H528&gt;Lease!$E$4,0,M527)</f>
        <v>0</v>
      </c>
      <c r="K528" s="38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38">
        <f t="shared" si="80"/>
        <v>0</v>
      </c>
      <c r="M528" s="38">
        <f t="shared" si="81"/>
        <v>0</v>
      </c>
      <c r="N528" s="50"/>
      <c r="O528" s="79">
        <v>237</v>
      </c>
      <c r="P528" s="80">
        <f t="shared" si="84"/>
        <v>229070</v>
      </c>
      <c r="Q528" s="82">
        <f t="shared" si="87"/>
        <v>0</v>
      </c>
      <c r="R528" s="82">
        <f>IF(S527&lt;1,0,-Lease!$K$4/Lease!$L$4)</f>
        <v>0</v>
      </c>
      <c r="S528" s="82">
        <f t="shared" si="88"/>
        <v>0</v>
      </c>
      <c r="AE528" s="5"/>
      <c r="AF528" s="6"/>
    </row>
    <row r="529" spans="1:32" x14ac:dyDescent="0.25">
      <c r="A529" s="46">
        <f t="shared" si="82"/>
        <v>513</v>
      </c>
      <c r="B529" s="54">
        <f t="shared" si="79"/>
        <v>0</v>
      </c>
      <c r="C529" s="47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3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48">
        <f t="shared" si="85"/>
        <v>0</v>
      </c>
      <c r="G529" s="49"/>
      <c r="H529" s="13">
        <f t="shared" si="83"/>
        <v>513</v>
      </c>
      <c r="I529" s="33" t="str">
        <f t="shared" si="86"/>
        <v>-</v>
      </c>
      <c r="J529" s="38">
        <f>IF(H529&gt;Lease!$E$4,0,M528)</f>
        <v>0</v>
      </c>
      <c r="K529" s="38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38">
        <f t="shared" si="80"/>
        <v>0</v>
      </c>
      <c r="M529" s="38">
        <f t="shared" si="81"/>
        <v>0</v>
      </c>
      <c r="N529" s="50"/>
      <c r="O529" s="79">
        <v>237</v>
      </c>
      <c r="P529" s="80">
        <f t="shared" si="84"/>
        <v>229436</v>
      </c>
      <c r="Q529" s="82">
        <f t="shared" si="87"/>
        <v>0</v>
      </c>
      <c r="R529" s="82">
        <f>IF(S528&lt;1,0,-Lease!$K$4/Lease!$L$4)</f>
        <v>0</v>
      </c>
      <c r="S529" s="82">
        <f t="shared" si="88"/>
        <v>0</v>
      </c>
      <c r="AE529" s="5"/>
      <c r="AF529" s="6"/>
    </row>
    <row r="530" spans="1:32" x14ac:dyDescent="0.25">
      <c r="A530" s="46">
        <f t="shared" si="82"/>
        <v>514</v>
      </c>
      <c r="B530" s="54">
        <f t="shared" ref="B530:B593" si="89">IF(D530="-",0,YEAR(D530))</f>
        <v>0</v>
      </c>
      <c r="C530" s="47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3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48">
        <f t="shared" si="85"/>
        <v>0</v>
      </c>
      <c r="G530" s="49"/>
      <c r="H530" s="13">
        <f t="shared" si="83"/>
        <v>514</v>
      </c>
      <c r="I530" s="33" t="str">
        <f t="shared" si="86"/>
        <v>-</v>
      </c>
      <c r="J530" s="38">
        <f>IF(H530&gt;Lease!$E$4,0,M529)</f>
        <v>0</v>
      </c>
      <c r="K530" s="38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38">
        <f t="shared" ref="L530:L593" si="90">C530</f>
        <v>0</v>
      </c>
      <c r="M530" s="38">
        <f t="shared" ref="M530:M593" si="91">J530+K530-L530</f>
        <v>0</v>
      </c>
      <c r="N530" s="50"/>
      <c r="O530" s="79">
        <v>237</v>
      </c>
      <c r="P530" s="80">
        <f t="shared" si="84"/>
        <v>229801</v>
      </c>
      <c r="Q530" s="82">
        <f t="shared" si="87"/>
        <v>0</v>
      </c>
      <c r="R530" s="82">
        <f>IF(S529&lt;1,0,-Lease!$K$4/Lease!$L$4)</f>
        <v>0</v>
      </c>
      <c r="S530" s="82">
        <f t="shared" si="88"/>
        <v>0</v>
      </c>
      <c r="AE530" s="5"/>
      <c r="AF530" s="6"/>
    </row>
    <row r="531" spans="1:32" x14ac:dyDescent="0.25">
      <c r="A531" s="46">
        <f t="shared" ref="A531:A594" si="92">A530+1</f>
        <v>515</v>
      </c>
      <c r="B531" s="54">
        <f t="shared" si="89"/>
        <v>0</v>
      </c>
      <c r="C531" s="47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3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48">
        <f t="shared" si="85"/>
        <v>0</v>
      </c>
      <c r="G531" s="49"/>
      <c r="H531" s="13">
        <f t="shared" ref="H531:H594" si="93">H530+1</f>
        <v>515</v>
      </c>
      <c r="I531" s="33" t="str">
        <f t="shared" si="86"/>
        <v>-</v>
      </c>
      <c r="J531" s="38">
        <f>IF(H531&gt;Lease!$E$4,0,M530)</f>
        <v>0</v>
      </c>
      <c r="K531" s="38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38">
        <f t="shared" si="90"/>
        <v>0</v>
      </c>
      <c r="M531" s="38">
        <f t="shared" si="91"/>
        <v>0</v>
      </c>
      <c r="N531" s="50"/>
      <c r="O531" s="79">
        <v>237</v>
      </c>
      <c r="P531" s="80">
        <f t="shared" ref="P531:P594" si="94">DATE(YEAR(P530)+1,MONTH(P530),DAY(P530))</f>
        <v>230166</v>
      </c>
      <c r="Q531" s="82">
        <f t="shared" si="87"/>
        <v>0</v>
      </c>
      <c r="R531" s="82">
        <f>IF(S530&lt;1,0,-Lease!$K$4/Lease!$L$4)</f>
        <v>0</v>
      </c>
      <c r="S531" s="82">
        <f t="shared" si="88"/>
        <v>0</v>
      </c>
      <c r="AE531" s="5"/>
      <c r="AF531" s="6"/>
    </row>
    <row r="532" spans="1:32" x14ac:dyDescent="0.25">
      <c r="A532" s="46">
        <f t="shared" si="92"/>
        <v>516</v>
      </c>
      <c r="B532" s="54">
        <f t="shared" si="89"/>
        <v>0</v>
      </c>
      <c r="C532" s="47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3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48">
        <f t="shared" si="85"/>
        <v>0</v>
      </c>
      <c r="G532" s="49"/>
      <c r="H532" s="13">
        <f t="shared" si="93"/>
        <v>516</v>
      </c>
      <c r="I532" s="33" t="str">
        <f t="shared" si="86"/>
        <v>-</v>
      </c>
      <c r="J532" s="38">
        <f>IF(H532&gt;Lease!$E$4,0,M531)</f>
        <v>0</v>
      </c>
      <c r="K532" s="38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38">
        <f t="shared" si="90"/>
        <v>0</v>
      </c>
      <c r="M532" s="38">
        <f t="shared" si="91"/>
        <v>0</v>
      </c>
      <c r="N532" s="50"/>
      <c r="O532" s="79">
        <v>237</v>
      </c>
      <c r="P532" s="80">
        <f t="shared" si="94"/>
        <v>230531</v>
      </c>
      <c r="Q532" s="82">
        <f t="shared" si="87"/>
        <v>0</v>
      </c>
      <c r="R532" s="82">
        <f>IF(S531&lt;1,0,-Lease!$K$4/Lease!$L$4)</f>
        <v>0</v>
      </c>
      <c r="S532" s="82">
        <f t="shared" si="88"/>
        <v>0</v>
      </c>
      <c r="AE532" s="5"/>
      <c r="AF532" s="6"/>
    </row>
    <row r="533" spans="1:32" x14ac:dyDescent="0.25">
      <c r="A533" s="46">
        <f t="shared" si="92"/>
        <v>517</v>
      </c>
      <c r="B533" s="54">
        <f t="shared" si="89"/>
        <v>0</v>
      </c>
      <c r="C533" s="47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3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48">
        <f t="shared" si="85"/>
        <v>0</v>
      </c>
      <c r="G533" s="49"/>
      <c r="H533" s="13">
        <f t="shared" si="93"/>
        <v>517</v>
      </c>
      <c r="I533" s="33" t="str">
        <f t="shared" si="86"/>
        <v>-</v>
      </c>
      <c r="J533" s="38">
        <f>IF(H533&gt;Lease!$E$4,0,M532)</f>
        <v>0</v>
      </c>
      <c r="K533" s="38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38">
        <f t="shared" si="90"/>
        <v>0</v>
      </c>
      <c r="M533" s="38">
        <f t="shared" si="91"/>
        <v>0</v>
      </c>
      <c r="N533" s="50"/>
      <c r="O533" s="79">
        <v>237</v>
      </c>
      <c r="P533" s="80">
        <f t="shared" si="94"/>
        <v>230897</v>
      </c>
      <c r="Q533" s="82">
        <f t="shared" si="87"/>
        <v>0</v>
      </c>
      <c r="R533" s="82">
        <f>IF(S532&lt;1,0,-Lease!$K$4/Lease!$L$4)</f>
        <v>0</v>
      </c>
      <c r="S533" s="82">
        <f t="shared" si="88"/>
        <v>0</v>
      </c>
      <c r="AE533" s="5"/>
      <c r="AF533" s="6"/>
    </row>
    <row r="534" spans="1:32" x14ac:dyDescent="0.25">
      <c r="A534" s="46">
        <f t="shared" si="92"/>
        <v>518</v>
      </c>
      <c r="B534" s="54">
        <f t="shared" si="89"/>
        <v>0</v>
      </c>
      <c r="C534" s="47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3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48">
        <f t="shared" si="85"/>
        <v>0</v>
      </c>
      <c r="G534" s="49"/>
      <c r="H534" s="13">
        <f t="shared" si="93"/>
        <v>518</v>
      </c>
      <c r="I534" s="33" t="str">
        <f t="shared" si="86"/>
        <v>-</v>
      </c>
      <c r="J534" s="38">
        <f>IF(H534&gt;Lease!$E$4,0,M533)</f>
        <v>0</v>
      </c>
      <c r="K534" s="38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38">
        <f t="shared" si="90"/>
        <v>0</v>
      </c>
      <c r="M534" s="38">
        <f t="shared" si="91"/>
        <v>0</v>
      </c>
      <c r="N534" s="50"/>
      <c r="O534" s="79">
        <v>237</v>
      </c>
      <c r="P534" s="80">
        <f t="shared" si="94"/>
        <v>231262</v>
      </c>
      <c r="Q534" s="82">
        <f t="shared" si="87"/>
        <v>0</v>
      </c>
      <c r="R534" s="82">
        <f>IF(S533&lt;1,0,-Lease!$K$4/Lease!$L$4)</f>
        <v>0</v>
      </c>
      <c r="S534" s="82">
        <f t="shared" si="88"/>
        <v>0</v>
      </c>
      <c r="AE534" s="5"/>
      <c r="AF534" s="6"/>
    </row>
    <row r="535" spans="1:32" x14ac:dyDescent="0.25">
      <c r="A535" s="46">
        <f t="shared" si="92"/>
        <v>519</v>
      </c>
      <c r="B535" s="54">
        <f t="shared" si="89"/>
        <v>0</v>
      </c>
      <c r="C535" s="47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3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48">
        <f t="shared" si="85"/>
        <v>0</v>
      </c>
      <c r="G535" s="49"/>
      <c r="H535" s="13">
        <f t="shared" si="93"/>
        <v>519</v>
      </c>
      <c r="I535" s="33" t="str">
        <f t="shared" si="86"/>
        <v>-</v>
      </c>
      <c r="J535" s="38">
        <f>IF(H535&gt;Lease!$E$4,0,M534)</f>
        <v>0</v>
      </c>
      <c r="K535" s="38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38">
        <f t="shared" si="90"/>
        <v>0</v>
      </c>
      <c r="M535" s="38">
        <f t="shared" si="91"/>
        <v>0</v>
      </c>
      <c r="N535" s="50"/>
      <c r="O535" s="79">
        <v>237</v>
      </c>
      <c r="P535" s="80">
        <f t="shared" si="94"/>
        <v>231627</v>
      </c>
      <c r="Q535" s="82">
        <f t="shared" si="87"/>
        <v>0</v>
      </c>
      <c r="R535" s="82">
        <f>IF(S534&lt;1,0,-Lease!$K$4/Lease!$L$4)</f>
        <v>0</v>
      </c>
      <c r="S535" s="82">
        <f t="shared" si="88"/>
        <v>0</v>
      </c>
      <c r="AE535" s="5"/>
      <c r="AF535" s="6"/>
    </row>
    <row r="536" spans="1:32" x14ac:dyDescent="0.25">
      <c r="A536" s="46">
        <f t="shared" si="92"/>
        <v>520</v>
      </c>
      <c r="B536" s="54">
        <f t="shared" si="89"/>
        <v>0</v>
      </c>
      <c r="C536" s="47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3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48">
        <f t="shared" si="85"/>
        <v>0</v>
      </c>
      <c r="G536" s="49"/>
      <c r="H536" s="13">
        <f t="shared" si="93"/>
        <v>520</v>
      </c>
      <c r="I536" s="33" t="str">
        <f t="shared" si="86"/>
        <v>-</v>
      </c>
      <c r="J536" s="38">
        <f>IF(H536&gt;Lease!$E$4,0,M535)</f>
        <v>0</v>
      </c>
      <c r="K536" s="38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38">
        <f t="shared" si="90"/>
        <v>0</v>
      </c>
      <c r="M536" s="38">
        <f t="shared" si="91"/>
        <v>0</v>
      </c>
      <c r="N536" s="50"/>
      <c r="O536" s="79">
        <v>237</v>
      </c>
      <c r="P536" s="80">
        <f t="shared" si="94"/>
        <v>231992</v>
      </c>
      <c r="Q536" s="82">
        <f t="shared" si="87"/>
        <v>0</v>
      </c>
      <c r="R536" s="82">
        <f>IF(S535&lt;1,0,-Lease!$K$4/Lease!$L$4)</f>
        <v>0</v>
      </c>
      <c r="S536" s="82">
        <f t="shared" si="88"/>
        <v>0</v>
      </c>
      <c r="AE536" s="5"/>
      <c r="AF536" s="6"/>
    </row>
    <row r="537" spans="1:32" x14ac:dyDescent="0.25">
      <c r="A537" s="46">
        <f t="shared" si="92"/>
        <v>521</v>
      </c>
      <c r="B537" s="54">
        <f t="shared" si="89"/>
        <v>0</v>
      </c>
      <c r="C537" s="47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3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48">
        <f t="shared" si="85"/>
        <v>0</v>
      </c>
      <c r="G537" s="49"/>
      <c r="H537" s="13">
        <f t="shared" si="93"/>
        <v>521</v>
      </c>
      <c r="I537" s="33" t="str">
        <f t="shared" si="86"/>
        <v>-</v>
      </c>
      <c r="J537" s="38">
        <f>IF(H537&gt;Lease!$E$4,0,M536)</f>
        <v>0</v>
      </c>
      <c r="K537" s="38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38">
        <f t="shared" si="90"/>
        <v>0</v>
      </c>
      <c r="M537" s="38">
        <f t="shared" si="91"/>
        <v>0</v>
      </c>
      <c r="N537" s="50"/>
      <c r="O537" s="79">
        <v>237</v>
      </c>
      <c r="P537" s="80">
        <f t="shared" si="94"/>
        <v>232358</v>
      </c>
      <c r="Q537" s="82">
        <f t="shared" si="87"/>
        <v>0</v>
      </c>
      <c r="R537" s="82">
        <f>IF(S536&lt;1,0,-Lease!$K$4/Lease!$L$4)</f>
        <v>0</v>
      </c>
      <c r="S537" s="82">
        <f t="shared" si="88"/>
        <v>0</v>
      </c>
      <c r="AE537" s="5"/>
      <c r="AF537" s="6"/>
    </row>
    <row r="538" spans="1:32" x14ac:dyDescent="0.25">
      <c r="A538" s="46">
        <f t="shared" si="92"/>
        <v>522</v>
      </c>
      <c r="B538" s="54">
        <f t="shared" si="89"/>
        <v>0</v>
      </c>
      <c r="C538" s="47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3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48">
        <f t="shared" si="85"/>
        <v>0</v>
      </c>
      <c r="G538" s="49"/>
      <c r="H538" s="13">
        <f t="shared" si="93"/>
        <v>522</v>
      </c>
      <c r="I538" s="33" t="str">
        <f t="shared" si="86"/>
        <v>-</v>
      </c>
      <c r="J538" s="38">
        <f>IF(H538&gt;Lease!$E$4,0,M537)</f>
        <v>0</v>
      </c>
      <c r="K538" s="38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38">
        <f t="shared" si="90"/>
        <v>0</v>
      </c>
      <c r="M538" s="38">
        <f t="shared" si="91"/>
        <v>0</v>
      </c>
      <c r="N538" s="50"/>
      <c r="O538" s="79">
        <v>237</v>
      </c>
      <c r="P538" s="80">
        <f t="shared" si="94"/>
        <v>232723</v>
      </c>
      <c r="Q538" s="82">
        <f t="shared" si="87"/>
        <v>0</v>
      </c>
      <c r="R538" s="82">
        <f>IF(S537&lt;1,0,-Lease!$K$4/Lease!$L$4)</f>
        <v>0</v>
      </c>
      <c r="S538" s="82">
        <f t="shared" si="88"/>
        <v>0</v>
      </c>
      <c r="AE538" s="5"/>
      <c r="AF538" s="6"/>
    </row>
    <row r="539" spans="1:32" x14ac:dyDescent="0.25">
      <c r="A539" s="46">
        <f t="shared" si="92"/>
        <v>523</v>
      </c>
      <c r="B539" s="54">
        <f t="shared" si="89"/>
        <v>0</v>
      </c>
      <c r="C539" s="47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3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48">
        <f t="shared" si="85"/>
        <v>0</v>
      </c>
      <c r="G539" s="49"/>
      <c r="H539" s="13">
        <f t="shared" si="93"/>
        <v>523</v>
      </c>
      <c r="I539" s="33" t="str">
        <f t="shared" si="86"/>
        <v>-</v>
      </c>
      <c r="J539" s="38">
        <f>IF(H539&gt;Lease!$E$4,0,M538)</f>
        <v>0</v>
      </c>
      <c r="K539" s="38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38">
        <f t="shared" si="90"/>
        <v>0</v>
      </c>
      <c r="M539" s="38">
        <f t="shared" si="91"/>
        <v>0</v>
      </c>
      <c r="N539" s="50"/>
      <c r="O539" s="79">
        <v>237</v>
      </c>
      <c r="P539" s="80">
        <f t="shared" si="94"/>
        <v>233088</v>
      </c>
      <c r="Q539" s="82">
        <f t="shared" si="87"/>
        <v>0</v>
      </c>
      <c r="R539" s="82">
        <f>IF(S538&lt;1,0,-Lease!$K$4/Lease!$L$4)</f>
        <v>0</v>
      </c>
      <c r="S539" s="82">
        <f t="shared" si="88"/>
        <v>0</v>
      </c>
      <c r="AE539" s="5"/>
      <c r="AF539" s="6"/>
    </row>
    <row r="540" spans="1:32" x14ac:dyDescent="0.25">
      <c r="A540" s="46">
        <f t="shared" si="92"/>
        <v>524</v>
      </c>
      <c r="B540" s="54">
        <f t="shared" si="89"/>
        <v>0</v>
      </c>
      <c r="C540" s="47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3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48">
        <f t="shared" si="85"/>
        <v>0</v>
      </c>
      <c r="G540" s="49"/>
      <c r="H540" s="13">
        <f t="shared" si="93"/>
        <v>524</v>
      </c>
      <c r="I540" s="33" t="str">
        <f t="shared" si="86"/>
        <v>-</v>
      </c>
      <c r="J540" s="38">
        <f>IF(H540&gt;Lease!$E$4,0,M539)</f>
        <v>0</v>
      </c>
      <c r="K540" s="38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38">
        <f t="shared" si="90"/>
        <v>0</v>
      </c>
      <c r="M540" s="38">
        <f t="shared" si="91"/>
        <v>0</v>
      </c>
      <c r="N540" s="50"/>
      <c r="O540" s="79">
        <v>237</v>
      </c>
      <c r="P540" s="80">
        <f t="shared" si="94"/>
        <v>233453</v>
      </c>
      <c r="Q540" s="82">
        <f t="shared" si="87"/>
        <v>0</v>
      </c>
      <c r="R540" s="82">
        <f>IF(S539&lt;1,0,-Lease!$K$4/Lease!$L$4)</f>
        <v>0</v>
      </c>
      <c r="S540" s="82">
        <f t="shared" si="88"/>
        <v>0</v>
      </c>
      <c r="AE540" s="5"/>
      <c r="AF540" s="6"/>
    </row>
    <row r="541" spans="1:32" x14ac:dyDescent="0.25">
      <c r="A541" s="46">
        <f t="shared" si="92"/>
        <v>525</v>
      </c>
      <c r="B541" s="54">
        <f t="shared" si="89"/>
        <v>0</v>
      </c>
      <c r="C541" s="47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3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48">
        <f t="shared" si="85"/>
        <v>0</v>
      </c>
      <c r="G541" s="49"/>
      <c r="H541" s="13">
        <f t="shared" si="93"/>
        <v>525</v>
      </c>
      <c r="I541" s="33" t="str">
        <f t="shared" si="86"/>
        <v>-</v>
      </c>
      <c r="J541" s="38">
        <f>IF(H541&gt;Lease!$E$4,0,M540)</f>
        <v>0</v>
      </c>
      <c r="K541" s="38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38">
        <f t="shared" si="90"/>
        <v>0</v>
      </c>
      <c r="M541" s="38">
        <f t="shared" si="91"/>
        <v>0</v>
      </c>
      <c r="N541" s="50"/>
      <c r="O541" s="79">
        <v>237</v>
      </c>
      <c r="P541" s="80">
        <f t="shared" si="94"/>
        <v>233819</v>
      </c>
      <c r="Q541" s="82">
        <f t="shared" si="87"/>
        <v>0</v>
      </c>
      <c r="R541" s="82">
        <f>IF(S540&lt;1,0,-Lease!$K$4/Lease!$L$4)</f>
        <v>0</v>
      </c>
      <c r="S541" s="82">
        <f t="shared" si="88"/>
        <v>0</v>
      </c>
      <c r="AE541" s="5"/>
      <c r="AF541" s="6"/>
    </row>
    <row r="542" spans="1:32" x14ac:dyDescent="0.25">
      <c r="A542" s="46">
        <f t="shared" si="92"/>
        <v>526</v>
      </c>
      <c r="B542" s="54">
        <f t="shared" si="89"/>
        <v>0</v>
      </c>
      <c r="C542" s="47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3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48">
        <f t="shared" si="85"/>
        <v>0</v>
      </c>
      <c r="G542" s="49"/>
      <c r="H542" s="13">
        <f t="shared" si="93"/>
        <v>526</v>
      </c>
      <c r="I542" s="33" t="str">
        <f t="shared" si="86"/>
        <v>-</v>
      </c>
      <c r="J542" s="38">
        <f>IF(H542&gt;Lease!$E$4,0,M541)</f>
        <v>0</v>
      </c>
      <c r="K542" s="38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38">
        <f t="shared" si="90"/>
        <v>0</v>
      </c>
      <c r="M542" s="38">
        <f t="shared" si="91"/>
        <v>0</v>
      </c>
      <c r="N542" s="50"/>
      <c r="O542" s="79">
        <v>237</v>
      </c>
      <c r="P542" s="80">
        <f t="shared" si="94"/>
        <v>234184</v>
      </c>
      <c r="Q542" s="82">
        <f t="shared" si="87"/>
        <v>0</v>
      </c>
      <c r="R542" s="82">
        <f>IF(S541&lt;1,0,-Lease!$K$4/Lease!$L$4)</f>
        <v>0</v>
      </c>
      <c r="S542" s="82">
        <f t="shared" si="88"/>
        <v>0</v>
      </c>
      <c r="AE542" s="5"/>
      <c r="AF542" s="6"/>
    </row>
    <row r="543" spans="1:32" x14ac:dyDescent="0.25">
      <c r="A543" s="46">
        <f t="shared" si="92"/>
        <v>527</v>
      </c>
      <c r="B543" s="54">
        <f t="shared" si="89"/>
        <v>0</v>
      </c>
      <c r="C543" s="47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3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48">
        <f t="shared" si="85"/>
        <v>0</v>
      </c>
      <c r="G543" s="49"/>
      <c r="H543" s="13">
        <f t="shared" si="93"/>
        <v>527</v>
      </c>
      <c r="I543" s="33" t="str">
        <f t="shared" si="86"/>
        <v>-</v>
      </c>
      <c r="J543" s="38">
        <f>IF(H543&gt;Lease!$E$4,0,M542)</f>
        <v>0</v>
      </c>
      <c r="K543" s="38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38">
        <f t="shared" si="90"/>
        <v>0</v>
      </c>
      <c r="M543" s="38">
        <f t="shared" si="91"/>
        <v>0</v>
      </c>
      <c r="N543" s="50"/>
      <c r="O543" s="79">
        <v>237</v>
      </c>
      <c r="P543" s="80">
        <f t="shared" si="94"/>
        <v>234549</v>
      </c>
      <c r="Q543" s="82">
        <f t="shared" si="87"/>
        <v>0</v>
      </c>
      <c r="R543" s="82">
        <f>IF(S542&lt;1,0,-Lease!$K$4/Lease!$L$4)</f>
        <v>0</v>
      </c>
      <c r="S543" s="82">
        <f t="shared" si="88"/>
        <v>0</v>
      </c>
      <c r="AE543" s="5"/>
      <c r="AF543" s="6"/>
    </row>
    <row r="544" spans="1:32" x14ac:dyDescent="0.25">
      <c r="A544" s="46">
        <f t="shared" si="92"/>
        <v>528</v>
      </c>
      <c r="B544" s="54">
        <f t="shared" si="89"/>
        <v>0</v>
      </c>
      <c r="C544" s="47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3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48">
        <f t="shared" si="85"/>
        <v>0</v>
      </c>
      <c r="G544" s="49"/>
      <c r="H544" s="13">
        <f t="shared" si="93"/>
        <v>528</v>
      </c>
      <c r="I544" s="33" t="str">
        <f t="shared" si="86"/>
        <v>-</v>
      </c>
      <c r="J544" s="38">
        <f>IF(H544&gt;Lease!$E$4,0,M543)</f>
        <v>0</v>
      </c>
      <c r="K544" s="38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38">
        <f t="shared" si="90"/>
        <v>0</v>
      </c>
      <c r="M544" s="38">
        <f t="shared" si="91"/>
        <v>0</v>
      </c>
      <c r="N544" s="50"/>
      <c r="O544" s="79">
        <v>237</v>
      </c>
      <c r="P544" s="80">
        <f t="shared" si="94"/>
        <v>234914</v>
      </c>
      <c r="Q544" s="82">
        <f t="shared" si="87"/>
        <v>0</v>
      </c>
      <c r="R544" s="82">
        <f>IF(S543&lt;1,0,-Lease!$K$4/Lease!$L$4)</f>
        <v>0</v>
      </c>
      <c r="S544" s="82">
        <f t="shared" si="88"/>
        <v>0</v>
      </c>
      <c r="AE544" s="5"/>
      <c r="AF544" s="6"/>
    </row>
    <row r="545" spans="1:32" x14ac:dyDescent="0.25">
      <c r="A545" s="46">
        <f t="shared" si="92"/>
        <v>529</v>
      </c>
      <c r="B545" s="54">
        <f t="shared" si="89"/>
        <v>0</v>
      </c>
      <c r="C545" s="47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3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48">
        <f t="shared" si="85"/>
        <v>0</v>
      </c>
      <c r="G545" s="49"/>
      <c r="H545" s="13">
        <f t="shared" si="93"/>
        <v>529</v>
      </c>
      <c r="I545" s="33" t="str">
        <f t="shared" si="86"/>
        <v>-</v>
      </c>
      <c r="J545" s="38">
        <f>IF(H545&gt;Lease!$E$4,0,M544)</f>
        <v>0</v>
      </c>
      <c r="K545" s="38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38">
        <f t="shared" si="90"/>
        <v>0</v>
      </c>
      <c r="M545" s="38">
        <f t="shared" si="91"/>
        <v>0</v>
      </c>
      <c r="N545" s="50"/>
      <c r="O545" s="79">
        <v>237</v>
      </c>
      <c r="P545" s="80">
        <f t="shared" si="94"/>
        <v>235280</v>
      </c>
      <c r="Q545" s="82">
        <f t="shared" si="87"/>
        <v>0</v>
      </c>
      <c r="R545" s="82">
        <f>IF(S544&lt;1,0,-Lease!$K$4/Lease!$L$4)</f>
        <v>0</v>
      </c>
      <c r="S545" s="82">
        <f t="shared" si="88"/>
        <v>0</v>
      </c>
      <c r="AE545" s="5"/>
      <c r="AF545" s="6"/>
    </row>
    <row r="546" spans="1:32" x14ac:dyDescent="0.25">
      <c r="A546" s="46">
        <f t="shared" si="92"/>
        <v>530</v>
      </c>
      <c r="B546" s="54">
        <f t="shared" si="89"/>
        <v>0</v>
      </c>
      <c r="C546" s="47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3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48">
        <f t="shared" si="85"/>
        <v>0</v>
      </c>
      <c r="G546" s="49"/>
      <c r="H546" s="13">
        <f t="shared" si="93"/>
        <v>530</v>
      </c>
      <c r="I546" s="33" t="str">
        <f t="shared" si="86"/>
        <v>-</v>
      </c>
      <c r="J546" s="38">
        <f>IF(H546&gt;Lease!$E$4,0,M545)</f>
        <v>0</v>
      </c>
      <c r="K546" s="38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38">
        <f t="shared" si="90"/>
        <v>0</v>
      </c>
      <c r="M546" s="38">
        <f t="shared" si="91"/>
        <v>0</v>
      </c>
      <c r="N546" s="50"/>
      <c r="O546" s="79">
        <v>237</v>
      </c>
      <c r="P546" s="80">
        <f t="shared" si="94"/>
        <v>235645</v>
      </c>
      <c r="Q546" s="82">
        <f t="shared" si="87"/>
        <v>0</v>
      </c>
      <c r="R546" s="82">
        <f>IF(S545&lt;1,0,-Lease!$K$4/Lease!$L$4)</f>
        <v>0</v>
      </c>
      <c r="S546" s="82">
        <f t="shared" si="88"/>
        <v>0</v>
      </c>
      <c r="AE546" s="5"/>
      <c r="AF546" s="6"/>
    </row>
    <row r="547" spans="1:32" x14ac:dyDescent="0.25">
      <c r="A547" s="46">
        <f t="shared" si="92"/>
        <v>531</v>
      </c>
      <c r="B547" s="54">
        <f t="shared" si="89"/>
        <v>0</v>
      </c>
      <c r="C547" s="47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3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48">
        <f t="shared" si="85"/>
        <v>0</v>
      </c>
      <c r="G547" s="49"/>
      <c r="H547" s="13">
        <f t="shared" si="93"/>
        <v>531</v>
      </c>
      <c r="I547" s="33" t="str">
        <f t="shared" si="86"/>
        <v>-</v>
      </c>
      <c r="J547" s="38">
        <f>IF(H547&gt;Lease!$E$4,0,M546)</f>
        <v>0</v>
      </c>
      <c r="K547" s="38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38">
        <f t="shared" si="90"/>
        <v>0</v>
      </c>
      <c r="M547" s="38">
        <f t="shared" si="91"/>
        <v>0</v>
      </c>
      <c r="N547" s="50"/>
      <c r="O547" s="79">
        <v>237</v>
      </c>
      <c r="P547" s="80">
        <f t="shared" si="94"/>
        <v>236010</v>
      </c>
      <c r="Q547" s="82">
        <f t="shared" si="87"/>
        <v>0</v>
      </c>
      <c r="R547" s="82">
        <f>IF(S546&lt;1,0,-Lease!$K$4/Lease!$L$4)</f>
        <v>0</v>
      </c>
      <c r="S547" s="82">
        <f t="shared" si="88"/>
        <v>0</v>
      </c>
      <c r="AE547" s="5"/>
      <c r="AF547" s="6"/>
    </row>
    <row r="548" spans="1:32" x14ac:dyDescent="0.25">
      <c r="A548" s="46">
        <f t="shared" si="92"/>
        <v>532</v>
      </c>
      <c r="B548" s="54">
        <f t="shared" si="89"/>
        <v>0</v>
      </c>
      <c r="C548" s="47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3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48">
        <f t="shared" si="85"/>
        <v>0</v>
      </c>
      <c r="G548" s="49"/>
      <c r="H548" s="13">
        <f t="shared" si="93"/>
        <v>532</v>
      </c>
      <c r="I548" s="33" t="str">
        <f t="shared" si="86"/>
        <v>-</v>
      </c>
      <c r="J548" s="38">
        <f>IF(H548&gt;Lease!$E$4,0,M547)</f>
        <v>0</v>
      </c>
      <c r="K548" s="38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38">
        <f t="shared" si="90"/>
        <v>0</v>
      </c>
      <c r="M548" s="38">
        <f t="shared" si="91"/>
        <v>0</v>
      </c>
      <c r="N548" s="50"/>
      <c r="O548" s="79">
        <v>237</v>
      </c>
      <c r="P548" s="80">
        <f t="shared" si="94"/>
        <v>236375</v>
      </c>
      <c r="Q548" s="82">
        <f t="shared" si="87"/>
        <v>0</v>
      </c>
      <c r="R548" s="82">
        <f>IF(S547&lt;1,0,-Lease!$K$4/Lease!$L$4)</f>
        <v>0</v>
      </c>
      <c r="S548" s="82">
        <f t="shared" si="88"/>
        <v>0</v>
      </c>
      <c r="AE548" s="5"/>
      <c r="AF548" s="6"/>
    </row>
    <row r="549" spans="1:32" x14ac:dyDescent="0.25">
      <c r="A549" s="46">
        <f t="shared" si="92"/>
        <v>533</v>
      </c>
      <c r="B549" s="54">
        <f t="shared" si="89"/>
        <v>0</v>
      </c>
      <c r="C549" s="47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3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48">
        <f t="shared" si="85"/>
        <v>0</v>
      </c>
      <c r="G549" s="49"/>
      <c r="H549" s="13">
        <f t="shared" si="93"/>
        <v>533</v>
      </c>
      <c r="I549" s="33" t="str">
        <f t="shared" si="86"/>
        <v>-</v>
      </c>
      <c r="J549" s="38">
        <f>IF(H549&gt;Lease!$E$4,0,M548)</f>
        <v>0</v>
      </c>
      <c r="K549" s="38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38">
        <f t="shared" si="90"/>
        <v>0</v>
      </c>
      <c r="M549" s="38">
        <f t="shared" si="91"/>
        <v>0</v>
      </c>
      <c r="N549" s="50"/>
      <c r="O549" s="79">
        <v>237</v>
      </c>
      <c r="P549" s="80">
        <f t="shared" si="94"/>
        <v>236741</v>
      </c>
      <c r="Q549" s="82">
        <f t="shared" si="87"/>
        <v>0</v>
      </c>
      <c r="R549" s="82">
        <f>IF(S548&lt;1,0,-Lease!$K$4/Lease!$L$4)</f>
        <v>0</v>
      </c>
      <c r="S549" s="82">
        <f t="shared" si="88"/>
        <v>0</v>
      </c>
      <c r="AE549" s="5"/>
      <c r="AF549" s="6"/>
    </row>
    <row r="550" spans="1:32" x14ac:dyDescent="0.25">
      <c r="A550" s="46">
        <f t="shared" si="92"/>
        <v>534</v>
      </c>
      <c r="B550" s="54">
        <f t="shared" si="89"/>
        <v>0</v>
      </c>
      <c r="C550" s="47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3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48">
        <f t="shared" si="85"/>
        <v>0</v>
      </c>
      <c r="G550" s="49"/>
      <c r="H550" s="13">
        <f t="shared" si="93"/>
        <v>534</v>
      </c>
      <c r="I550" s="33" t="str">
        <f t="shared" si="86"/>
        <v>-</v>
      </c>
      <c r="J550" s="38">
        <f>IF(H550&gt;Lease!$E$4,0,M549)</f>
        <v>0</v>
      </c>
      <c r="K550" s="38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38">
        <f t="shared" si="90"/>
        <v>0</v>
      </c>
      <c r="M550" s="38">
        <f t="shared" si="91"/>
        <v>0</v>
      </c>
      <c r="N550" s="50"/>
      <c r="O550" s="79">
        <v>237</v>
      </c>
      <c r="P550" s="80">
        <f t="shared" si="94"/>
        <v>237106</v>
      </c>
      <c r="Q550" s="82">
        <f t="shared" si="87"/>
        <v>0</v>
      </c>
      <c r="R550" s="82">
        <f>IF(S549&lt;1,0,-Lease!$K$4/Lease!$L$4)</f>
        <v>0</v>
      </c>
      <c r="S550" s="82">
        <f t="shared" si="88"/>
        <v>0</v>
      </c>
      <c r="AE550" s="5"/>
      <c r="AF550" s="6"/>
    </row>
    <row r="551" spans="1:32" x14ac:dyDescent="0.25">
      <c r="A551" s="46">
        <f t="shared" si="92"/>
        <v>535</v>
      </c>
      <c r="B551" s="54">
        <f t="shared" si="89"/>
        <v>0</v>
      </c>
      <c r="C551" s="47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3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48">
        <f t="shared" si="85"/>
        <v>0</v>
      </c>
      <c r="G551" s="49"/>
      <c r="H551" s="13">
        <f t="shared" si="93"/>
        <v>535</v>
      </c>
      <c r="I551" s="33" t="str">
        <f t="shared" si="86"/>
        <v>-</v>
      </c>
      <c r="J551" s="38">
        <f>IF(H551&gt;Lease!$E$4,0,M550)</f>
        <v>0</v>
      </c>
      <c r="K551" s="38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38">
        <f t="shared" si="90"/>
        <v>0</v>
      </c>
      <c r="M551" s="38">
        <f t="shared" si="91"/>
        <v>0</v>
      </c>
      <c r="N551" s="50"/>
      <c r="O551" s="79">
        <v>237</v>
      </c>
      <c r="P551" s="80">
        <f t="shared" si="94"/>
        <v>237471</v>
      </c>
      <c r="Q551" s="82">
        <f t="shared" si="87"/>
        <v>0</v>
      </c>
      <c r="R551" s="82">
        <f>IF(S550&lt;1,0,-Lease!$K$4/Lease!$L$4)</f>
        <v>0</v>
      </c>
      <c r="S551" s="82">
        <f t="shared" si="88"/>
        <v>0</v>
      </c>
      <c r="AE551" s="5"/>
      <c r="AF551" s="6"/>
    </row>
    <row r="552" spans="1:32" x14ac:dyDescent="0.25">
      <c r="A552" s="46">
        <f t="shared" si="92"/>
        <v>536</v>
      </c>
      <c r="B552" s="54">
        <f t="shared" si="89"/>
        <v>0</v>
      </c>
      <c r="C552" s="47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3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48">
        <f t="shared" si="85"/>
        <v>0</v>
      </c>
      <c r="G552" s="49"/>
      <c r="H552" s="13">
        <f t="shared" si="93"/>
        <v>536</v>
      </c>
      <c r="I552" s="33" t="str">
        <f t="shared" si="86"/>
        <v>-</v>
      </c>
      <c r="J552" s="38">
        <f>IF(H552&gt;Lease!$E$4,0,M551)</f>
        <v>0</v>
      </c>
      <c r="K552" s="38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38">
        <f t="shared" si="90"/>
        <v>0</v>
      </c>
      <c r="M552" s="38">
        <f t="shared" si="91"/>
        <v>0</v>
      </c>
      <c r="N552" s="50"/>
      <c r="O552" s="79">
        <v>237</v>
      </c>
      <c r="P552" s="80">
        <f t="shared" si="94"/>
        <v>237836</v>
      </c>
      <c r="Q552" s="82">
        <f t="shared" si="87"/>
        <v>0</v>
      </c>
      <c r="R552" s="82">
        <f>IF(S551&lt;1,0,-Lease!$K$4/Lease!$L$4)</f>
        <v>0</v>
      </c>
      <c r="S552" s="82">
        <f t="shared" si="88"/>
        <v>0</v>
      </c>
      <c r="AE552" s="5"/>
      <c r="AF552" s="6"/>
    </row>
    <row r="553" spans="1:32" x14ac:dyDescent="0.25">
      <c r="A553" s="46">
        <f t="shared" si="92"/>
        <v>537</v>
      </c>
      <c r="B553" s="54">
        <f t="shared" si="89"/>
        <v>0</v>
      </c>
      <c r="C553" s="47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3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48">
        <f t="shared" si="85"/>
        <v>0</v>
      </c>
      <c r="G553" s="49"/>
      <c r="H553" s="13">
        <f t="shared" si="93"/>
        <v>537</v>
      </c>
      <c r="I553" s="33" t="str">
        <f t="shared" si="86"/>
        <v>-</v>
      </c>
      <c r="J553" s="38">
        <f>IF(H553&gt;Lease!$E$4,0,M552)</f>
        <v>0</v>
      </c>
      <c r="K553" s="38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38">
        <f t="shared" si="90"/>
        <v>0</v>
      </c>
      <c r="M553" s="38">
        <f t="shared" si="91"/>
        <v>0</v>
      </c>
      <c r="N553" s="50"/>
      <c r="O553" s="79">
        <v>237</v>
      </c>
      <c r="P553" s="80">
        <f t="shared" si="94"/>
        <v>238202</v>
      </c>
      <c r="Q553" s="82">
        <f t="shared" si="87"/>
        <v>0</v>
      </c>
      <c r="R553" s="82">
        <f>IF(S552&lt;1,0,-Lease!$K$4/Lease!$L$4)</f>
        <v>0</v>
      </c>
      <c r="S553" s="82">
        <f t="shared" si="88"/>
        <v>0</v>
      </c>
      <c r="AE553" s="5"/>
      <c r="AF553" s="6"/>
    </row>
    <row r="554" spans="1:32" x14ac:dyDescent="0.25">
      <c r="A554" s="46">
        <f t="shared" si="92"/>
        <v>538</v>
      </c>
      <c r="B554" s="54">
        <f t="shared" si="89"/>
        <v>0</v>
      </c>
      <c r="C554" s="47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3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48">
        <f t="shared" si="85"/>
        <v>0</v>
      </c>
      <c r="G554" s="49"/>
      <c r="H554" s="13">
        <f t="shared" si="93"/>
        <v>538</v>
      </c>
      <c r="I554" s="33" t="str">
        <f t="shared" si="86"/>
        <v>-</v>
      </c>
      <c r="J554" s="38">
        <f>IF(H554&gt;Lease!$E$4,0,M553)</f>
        <v>0</v>
      </c>
      <c r="K554" s="38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38">
        <f t="shared" si="90"/>
        <v>0</v>
      </c>
      <c r="M554" s="38">
        <f t="shared" si="91"/>
        <v>0</v>
      </c>
      <c r="N554" s="50"/>
      <c r="O554" s="79">
        <v>237</v>
      </c>
      <c r="P554" s="80">
        <f t="shared" si="94"/>
        <v>238567</v>
      </c>
      <c r="Q554" s="82">
        <f t="shared" si="87"/>
        <v>0</v>
      </c>
      <c r="R554" s="82">
        <f>IF(S553&lt;1,0,-Lease!$K$4/Lease!$L$4)</f>
        <v>0</v>
      </c>
      <c r="S554" s="82">
        <f t="shared" si="88"/>
        <v>0</v>
      </c>
      <c r="AE554" s="5"/>
      <c r="AF554" s="6"/>
    </row>
    <row r="555" spans="1:32" x14ac:dyDescent="0.25">
      <c r="A555" s="46">
        <f t="shared" si="92"/>
        <v>539</v>
      </c>
      <c r="B555" s="54">
        <f t="shared" si="89"/>
        <v>0</v>
      </c>
      <c r="C555" s="47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3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48">
        <f t="shared" si="85"/>
        <v>0</v>
      </c>
      <c r="G555" s="49"/>
      <c r="H555" s="13">
        <f t="shared" si="93"/>
        <v>539</v>
      </c>
      <c r="I555" s="33" t="str">
        <f t="shared" si="86"/>
        <v>-</v>
      </c>
      <c r="J555" s="38">
        <f>IF(H555&gt;Lease!$E$4,0,M554)</f>
        <v>0</v>
      </c>
      <c r="K555" s="38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38">
        <f t="shared" si="90"/>
        <v>0</v>
      </c>
      <c r="M555" s="38">
        <f t="shared" si="91"/>
        <v>0</v>
      </c>
      <c r="N555" s="50"/>
      <c r="O555" s="79">
        <v>237</v>
      </c>
      <c r="P555" s="80">
        <f t="shared" si="94"/>
        <v>238932</v>
      </c>
      <c r="Q555" s="82">
        <f t="shared" si="87"/>
        <v>0</v>
      </c>
      <c r="R555" s="82">
        <f>IF(S554&lt;1,0,-Lease!$K$4/Lease!$L$4)</f>
        <v>0</v>
      </c>
      <c r="S555" s="82">
        <f t="shared" si="88"/>
        <v>0</v>
      </c>
      <c r="AE555" s="5"/>
      <c r="AF555" s="6"/>
    </row>
    <row r="556" spans="1:32" x14ac:dyDescent="0.25">
      <c r="A556" s="46">
        <f t="shared" si="92"/>
        <v>540</v>
      </c>
      <c r="B556" s="54">
        <f t="shared" si="89"/>
        <v>0</v>
      </c>
      <c r="C556" s="47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3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48">
        <f t="shared" si="85"/>
        <v>0</v>
      </c>
      <c r="G556" s="49"/>
      <c r="H556" s="13">
        <f t="shared" si="93"/>
        <v>540</v>
      </c>
      <c r="I556" s="33" t="str">
        <f t="shared" si="86"/>
        <v>-</v>
      </c>
      <c r="J556" s="38">
        <f>IF(H556&gt;Lease!$E$4,0,M555)</f>
        <v>0</v>
      </c>
      <c r="K556" s="38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38">
        <f t="shared" si="90"/>
        <v>0</v>
      </c>
      <c r="M556" s="38">
        <f t="shared" si="91"/>
        <v>0</v>
      </c>
      <c r="N556" s="50"/>
      <c r="O556" s="79">
        <v>237</v>
      </c>
      <c r="P556" s="80">
        <f t="shared" si="94"/>
        <v>239297</v>
      </c>
      <c r="Q556" s="82">
        <f t="shared" si="87"/>
        <v>0</v>
      </c>
      <c r="R556" s="82">
        <f>IF(S555&lt;1,0,-Lease!$K$4/Lease!$L$4)</f>
        <v>0</v>
      </c>
      <c r="S556" s="82">
        <f t="shared" si="88"/>
        <v>0</v>
      </c>
      <c r="AE556" s="5"/>
      <c r="AF556" s="6"/>
    </row>
    <row r="557" spans="1:32" x14ac:dyDescent="0.25">
      <c r="A557" s="46">
        <f t="shared" si="92"/>
        <v>541</v>
      </c>
      <c r="B557" s="54">
        <f t="shared" si="89"/>
        <v>0</v>
      </c>
      <c r="C557" s="47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3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48">
        <f t="shared" si="85"/>
        <v>0</v>
      </c>
      <c r="G557" s="49"/>
      <c r="H557" s="13">
        <f t="shared" si="93"/>
        <v>541</v>
      </c>
      <c r="I557" s="33" t="str">
        <f t="shared" si="86"/>
        <v>-</v>
      </c>
      <c r="J557" s="38">
        <f>IF(H557&gt;Lease!$E$4,0,M556)</f>
        <v>0</v>
      </c>
      <c r="K557" s="38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38">
        <f t="shared" si="90"/>
        <v>0</v>
      </c>
      <c r="M557" s="38">
        <f t="shared" si="91"/>
        <v>0</v>
      </c>
      <c r="N557" s="50"/>
      <c r="O557" s="79">
        <v>237</v>
      </c>
      <c r="P557" s="80">
        <f t="shared" si="94"/>
        <v>239663</v>
      </c>
      <c r="Q557" s="82">
        <f t="shared" si="87"/>
        <v>0</v>
      </c>
      <c r="R557" s="82">
        <f>IF(S556&lt;1,0,-Lease!$K$4/Lease!$L$4)</f>
        <v>0</v>
      </c>
      <c r="S557" s="82">
        <f t="shared" si="88"/>
        <v>0</v>
      </c>
      <c r="AE557" s="5"/>
      <c r="AF557" s="6"/>
    </row>
    <row r="558" spans="1:32" x14ac:dyDescent="0.25">
      <c r="A558" s="46">
        <f t="shared" si="92"/>
        <v>542</v>
      </c>
      <c r="B558" s="54">
        <f t="shared" si="89"/>
        <v>0</v>
      </c>
      <c r="C558" s="47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3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48">
        <f t="shared" si="85"/>
        <v>0</v>
      </c>
      <c r="G558" s="49"/>
      <c r="H558" s="13">
        <f t="shared" si="93"/>
        <v>542</v>
      </c>
      <c r="I558" s="33" t="str">
        <f t="shared" si="86"/>
        <v>-</v>
      </c>
      <c r="J558" s="38">
        <f>IF(H558&gt;Lease!$E$4,0,M557)</f>
        <v>0</v>
      </c>
      <c r="K558" s="38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38">
        <f t="shared" si="90"/>
        <v>0</v>
      </c>
      <c r="M558" s="38">
        <f t="shared" si="91"/>
        <v>0</v>
      </c>
      <c r="N558" s="50"/>
      <c r="O558" s="79">
        <v>237</v>
      </c>
      <c r="P558" s="80">
        <f t="shared" si="94"/>
        <v>240028</v>
      </c>
      <c r="Q558" s="82">
        <f t="shared" si="87"/>
        <v>0</v>
      </c>
      <c r="R558" s="82">
        <f>IF(S557&lt;1,0,-Lease!$K$4/Lease!$L$4)</f>
        <v>0</v>
      </c>
      <c r="S558" s="82">
        <f t="shared" si="88"/>
        <v>0</v>
      </c>
      <c r="AE558" s="5"/>
      <c r="AF558" s="6"/>
    </row>
    <row r="559" spans="1:32" x14ac:dyDescent="0.25">
      <c r="A559" s="46">
        <f t="shared" si="92"/>
        <v>543</v>
      </c>
      <c r="B559" s="54">
        <f t="shared" si="89"/>
        <v>0</v>
      </c>
      <c r="C559" s="47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3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48">
        <f t="shared" si="85"/>
        <v>0</v>
      </c>
      <c r="G559" s="49"/>
      <c r="H559" s="13">
        <f t="shared" si="93"/>
        <v>543</v>
      </c>
      <c r="I559" s="33" t="str">
        <f t="shared" si="86"/>
        <v>-</v>
      </c>
      <c r="J559" s="38">
        <f>IF(H559&gt;Lease!$E$4,0,M558)</f>
        <v>0</v>
      </c>
      <c r="K559" s="38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38">
        <f t="shared" si="90"/>
        <v>0</v>
      </c>
      <c r="M559" s="38">
        <f t="shared" si="91"/>
        <v>0</v>
      </c>
      <c r="N559" s="50"/>
      <c r="O559" s="79">
        <v>237</v>
      </c>
      <c r="P559" s="80">
        <f t="shared" si="94"/>
        <v>240393</v>
      </c>
      <c r="Q559" s="82">
        <f t="shared" si="87"/>
        <v>0</v>
      </c>
      <c r="R559" s="82">
        <f>IF(S558&lt;1,0,-Lease!$K$4/Lease!$L$4)</f>
        <v>0</v>
      </c>
      <c r="S559" s="82">
        <f t="shared" si="88"/>
        <v>0</v>
      </c>
      <c r="AE559" s="5"/>
      <c r="AF559" s="6"/>
    </row>
    <row r="560" spans="1:32" x14ac:dyDescent="0.25">
      <c r="A560" s="46">
        <f t="shared" si="92"/>
        <v>544</v>
      </c>
      <c r="B560" s="54">
        <f t="shared" si="89"/>
        <v>0</v>
      </c>
      <c r="C560" s="47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3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48">
        <f t="shared" si="85"/>
        <v>0</v>
      </c>
      <c r="G560" s="49"/>
      <c r="H560" s="13">
        <f t="shared" si="93"/>
        <v>544</v>
      </c>
      <c r="I560" s="33" t="str">
        <f t="shared" si="86"/>
        <v>-</v>
      </c>
      <c r="J560" s="38">
        <f>IF(H560&gt;Lease!$E$4,0,M559)</f>
        <v>0</v>
      </c>
      <c r="K560" s="38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38">
        <f t="shared" si="90"/>
        <v>0</v>
      </c>
      <c r="M560" s="38">
        <f t="shared" si="91"/>
        <v>0</v>
      </c>
      <c r="N560" s="50"/>
      <c r="O560" s="79">
        <v>237</v>
      </c>
      <c r="P560" s="80">
        <f t="shared" si="94"/>
        <v>240758</v>
      </c>
      <c r="Q560" s="82">
        <f t="shared" si="87"/>
        <v>0</v>
      </c>
      <c r="R560" s="82">
        <f>IF(S559&lt;1,0,-Lease!$K$4/Lease!$L$4)</f>
        <v>0</v>
      </c>
      <c r="S560" s="82">
        <f t="shared" si="88"/>
        <v>0</v>
      </c>
      <c r="AE560" s="5"/>
      <c r="AF560" s="6"/>
    </row>
    <row r="561" spans="1:32" x14ac:dyDescent="0.25">
      <c r="A561" s="46">
        <f t="shared" si="92"/>
        <v>545</v>
      </c>
      <c r="B561" s="54">
        <f t="shared" si="89"/>
        <v>0</v>
      </c>
      <c r="C561" s="47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3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48">
        <f t="shared" si="85"/>
        <v>0</v>
      </c>
      <c r="G561" s="49"/>
      <c r="H561" s="13">
        <f t="shared" si="93"/>
        <v>545</v>
      </c>
      <c r="I561" s="33" t="str">
        <f t="shared" si="86"/>
        <v>-</v>
      </c>
      <c r="J561" s="38">
        <f>IF(H561&gt;Lease!$E$4,0,M560)</f>
        <v>0</v>
      </c>
      <c r="K561" s="38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38">
        <f t="shared" si="90"/>
        <v>0</v>
      </c>
      <c r="M561" s="38">
        <f t="shared" si="91"/>
        <v>0</v>
      </c>
      <c r="N561" s="50"/>
      <c r="O561" s="79">
        <v>237</v>
      </c>
      <c r="P561" s="80">
        <f t="shared" si="94"/>
        <v>241124</v>
      </c>
      <c r="Q561" s="82">
        <f t="shared" si="87"/>
        <v>0</v>
      </c>
      <c r="R561" s="82">
        <f>IF(S560&lt;1,0,-Lease!$K$4/Lease!$L$4)</f>
        <v>0</v>
      </c>
      <c r="S561" s="82">
        <f t="shared" si="88"/>
        <v>0</v>
      </c>
      <c r="AE561" s="5"/>
      <c r="AF561" s="6"/>
    </row>
    <row r="562" spans="1:32" x14ac:dyDescent="0.25">
      <c r="A562" s="46">
        <f t="shared" si="92"/>
        <v>546</v>
      </c>
      <c r="B562" s="54">
        <f t="shared" si="89"/>
        <v>0</v>
      </c>
      <c r="C562" s="47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3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48">
        <f t="shared" si="85"/>
        <v>0</v>
      </c>
      <c r="G562" s="49"/>
      <c r="H562" s="13">
        <f t="shared" si="93"/>
        <v>546</v>
      </c>
      <c r="I562" s="33" t="str">
        <f t="shared" si="86"/>
        <v>-</v>
      </c>
      <c r="J562" s="38">
        <f>IF(H562&gt;Lease!$E$4,0,M561)</f>
        <v>0</v>
      </c>
      <c r="K562" s="38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38">
        <f t="shared" si="90"/>
        <v>0</v>
      </c>
      <c r="M562" s="38">
        <f t="shared" si="91"/>
        <v>0</v>
      </c>
      <c r="N562" s="50"/>
      <c r="O562" s="79">
        <v>237</v>
      </c>
      <c r="P562" s="80">
        <f t="shared" si="94"/>
        <v>241489</v>
      </c>
      <c r="Q562" s="82">
        <f t="shared" si="87"/>
        <v>0</v>
      </c>
      <c r="R562" s="82">
        <f>IF(S561&lt;1,0,-Lease!$K$4/Lease!$L$4)</f>
        <v>0</v>
      </c>
      <c r="S562" s="82">
        <f t="shared" si="88"/>
        <v>0</v>
      </c>
      <c r="AE562" s="5"/>
      <c r="AF562" s="6"/>
    </row>
    <row r="563" spans="1:32" x14ac:dyDescent="0.25">
      <c r="A563" s="46">
        <f t="shared" si="92"/>
        <v>547</v>
      </c>
      <c r="B563" s="54">
        <f t="shared" si="89"/>
        <v>0</v>
      </c>
      <c r="C563" s="47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3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48">
        <f t="shared" si="85"/>
        <v>0</v>
      </c>
      <c r="G563" s="49"/>
      <c r="H563" s="13">
        <f t="shared" si="93"/>
        <v>547</v>
      </c>
      <c r="I563" s="33" t="str">
        <f t="shared" si="86"/>
        <v>-</v>
      </c>
      <c r="J563" s="38">
        <f>IF(H563&gt;Lease!$E$4,0,M562)</f>
        <v>0</v>
      </c>
      <c r="K563" s="38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38">
        <f t="shared" si="90"/>
        <v>0</v>
      </c>
      <c r="M563" s="38">
        <f t="shared" si="91"/>
        <v>0</v>
      </c>
      <c r="N563" s="50"/>
      <c r="O563" s="79">
        <v>237</v>
      </c>
      <c r="P563" s="80">
        <f t="shared" si="94"/>
        <v>241854</v>
      </c>
      <c r="Q563" s="82">
        <f t="shared" si="87"/>
        <v>0</v>
      </c>
      <c r="R563" s="82">
        <f>IF(S562&lt;1,0,-Lease!$K$4/Lease!$L$4)</f>
        <v>0</v>
      </c>
      <c r="S563" s="82">
        <f t="shared" si="88"/>
        <v>0</v>
      </c>
      <c r="AE563" s="5"/>
      <c r="AF563" s="6"/>
    </row>
    <row r="564" spans="1:32" x14ac:dyDescent="0.25">
      <c r="A564" s="46">
        <f t="shared" si="92"/>
        <v>548</v>
      </c>
      <c r="B564" s="54">
        <f t="shared" si="89"/>
        <v>0</v>
      </c>
      <c r="C564" s="47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3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48">
        <f t="shared" si="85"/>
        <v>0</v>
      </c>
      <c r="G564" s="49"/>
      <c r="H564" s="13">
        <f t="shared" si="93"/>
        <v>548</v>
      </c>
      <c r="I564" s="33" t="str">
        <f t="shared" si="86"/>
        <v>-</v>
      </c>
      <c r="J564" s="38">
        <f>IF(H564&gt;Lease!$E$4,0,M563)</f>
        <v>0</v>
      </c>
      <c r="K564" s="38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38">
        <f t="shared" si="90"/>
        <v>0</v>
      </c>
      <c r="M564" s="38">
        <f t="shared" si="91"/>
        <v>0</v>
      </c>
      <c r="N564" s="50"/>
      <c r="O564" s="79">
        <v>237</v>
      </c>
      <c r="P564" s="80">
        <f t="shared" si="94"/>
        <v>242219</v>
      </c>
      <c r="Q564" s="82">
        <f t="shared" si="87"/>
        <v>0</v>
      </c>
      <c r="R564" s="82">
        <f>IF(S563&lt;1,0,-Lease!$K$4/Lease!$L$4)</f>
        <v>0</v>
      </c>
      <c r="S564" s="82">
        <f t="shared" si="88"/>
        <v>0</v>
      </c>
      <c r="AE564" s="5"/>
      <c r="AF564" s="6"/>
    </row>
    <row r="565" spans="1:32" x14ac:dyDescent="0.25">
      <c r="A565" s="46">
        <f t="shared" si="92"/>
        <v>549</v>
      </c>
      <c r="B565" s="54">
        <f t="shared" si="89"/>
        <v>0</v>
      </c>
      <c r="C565" s="47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3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48">
        <f t="shared" si="85"/>
        <v>0</v>
      </c>
      <c r="G565" s="49"/>
      <c r="H565" s="13">
        <f t="shared" si="93"/>
        <v>549</v>
      </c>
      <c r="I565" s="33" t="str">
        <f t="shared" si="86"/>
        <v>-</v>
      </c>
      <c r="J565" s="38">
        <f>IF(H565&gt;Lease!$E$4,0,M564)</f>
        <v>0</v>
      </c>
      <c r="K565" s="38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38">
        <f t="shared" si="90"/>
        <v>0</v>
      </c>
      <c r="M565" s="38">
        <f t="shared" si="91"/>
        <v>0</v>
      </c>
      <c r="N565" s="50"/>
      <c r="O565" s="79">
        <v>237</v>
      </c>
      <c r="P565" s="80">
        <f t="shared" si="94"/>
        <v>242585</v>
      </c>
      <c r="Q565" s="82">
        <f t="shared" si="87"/>
        <v>0</v>
      </c>
      <c r="R565" s="82">
        <f>IF(S564&lt;1,0,-Lease!$K$4/Lease!$L$4)</f>
        <v>0</v>
      </c>
      <c r="S565" s="82">
        <f t="shared" si="88"/>
        <v>0</v>
      </c>
      <c r="AE565" s="5"/>
      <c r="AF565" s="6"/>
    </row>
    <row r="566" spans="1:32" x14ac:dyDescent="0.25">
      <c r="A566" s="46">
        <f t="shared" si="92"/>
        <v>550</v>
      </c>
      <c r="B566" s="54">
        <f t="shared" si="89"/>
        <v>0</v>
      </c>
      <c r="C566" s="47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3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48">
        <f t="shared" si="85"/>
        <v>0</v>
      </c>
      <c r="G566" s="49"/>
      <c r="H566" s="13">
        <f t="shared" si="93"/>
        <v>550</v>
      </c>
      <c r="I566" s="33" t="str">
        <f t="shared" si="86"/>
        <v>-</v>
      </c>
      <c r="J566" s="38">
        <f>IF(H566&gt;Lease!$E$4,0,M565)</f>
        <v>0</v>
      </c>
      <c r="K566" s="38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38">
        <f t="shared" si="90"/>
        <v>0</v>
      </c>
      <c r="M566" s="38">
        <f t="shared" si="91"/>
        <v>0</v>
      </c>
      <c r="N566" s="50"/>
      <c r="O566" s="79">
        <v>237</v>
      </c>
      <c r="P566" s="80">
        <f t="shared" si="94"/>
        <v>242950</v>
      </c>
      <c r="Q566" s="82">
        <f t="shared" si="87"/>
        <v>0</v>
      </c>
      <c r="R566" s="82">
        <f>IF(S565&lt;1,0,-Lease!$K$4/Lease!$L$4)</f>
        <v>0</v>
      </c>
      <c r="S566" s="82">
        <f t="shared" si="88"/>
        <v>0</v>
      </c>
      <c r="AE566" s="5"/>
      <c r="AF566" s="6"/>
    </row>
    <row r="567" spans="1:32" x14ac:dyDescent="0.25">
      <c r="A567" s="46">
        <f t="shared" si="92"/>
        <v>551</v>
      </c>
      <c r="B567" s="54">
        <f t="shared" si="89"/>
        <v>0</v>
      </c>
      <c r="C567" s="47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3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48">
        <f t="shared" si="85"/>
        <v>0</v>
      </c>
      <c r="G567" s="49"/>
      <c r="H567" s="13">
        <f t="shared" si="93"/>
        <v>551</v>
      </c>
      <c r="I567" s="33" t="str">
        <f t="shared" si="86"/>
        <v>-</v>
      </c>
      <c r="J567" s="38">
        <f>IF(H567&gt;Lease!$E$4,0,M566)</f>
        <v>0</v>
      </c>
      <c r="K567" s="38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38">
        <f t="shared" si="90"/>
        <v>0</v>
      </c>
      <c r="M567" s="38">
        <f t="shared" si="91"/>
        <v>0</v>
      </c>
      <c r="N567" s="50"/>
      <c r="O567" s="79">
        <v>237</v>
      </c>
      <c r="P567" s="80">
        <f t="shared" si="94"/>
        <v>243315</v>
      </c>
      <c r="Q567" s="82">
        <f t="shared" si="87"/>
        <v>0</v>
      </c>
      <c r="R567" s="82">
        <f>IF(S566&lt;1,0,-Lease!$K$4/Lease!$L$4)</f>
        <v>0</v>
      </c>
      <c r="S567" s="82">
        <f t="shared" si="88"/>
        <v>0</v>
      </c>
      <c r="AE567" s="5"/>
      <c r="AF567" s="6"/>
    </row>
    <row r="568" spans="1:32" x14ac:dyDescent="0.25">
      <c r="A568" s="46">
        <f t="shared" si="92"/>
        <v>552</v>
      </c>
      <c r="B568" s="54">
        <f t="shared" si="89"/>
        <v>0</v>
      </c>
      <c r="C568" s="47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3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48">
        <f t="shared" si="85"/>
        <v>0</v>
      </c>
      <c r="G568" s="49"/>
      <c r="H568" s="13">
        <f t="shared" si="93"/>
        <v>552</v>
      </c>
      <c r="I568" s="33" t="str">
        <f t="shared" si="86"/>
        <v>-</v>
      </c>
      <c r="J568" s="38">
        <f>IF(H568&gt;Lease!$E$4,0,M567)</f>
        <v>0</v>
      </c>
      <c r="K568" s="38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38">
        <f t="shared" si="90"/>
        <v>0</v>
      </c>
      <c r="M568" s="38">
        <f t="shared" si="91"/>
        <v>0</v>
      </c>
      <c r="N568" s="50"/>
      <c r="O568" s="79">
        <v>237</v>
      </c>
      <c r="P568" s="80">
        <f t="shared" si="94"/>
        <v>243680</v>
      </c>
      <c r="Q568" s="82">
        <f t="shared" si="87"/>
        <v>0</v>
      </c>
      <c r="R568" s="82">
        <f>IF(S567&lt;1,0,-Lease!$K$4/Lease!$L$4)</f>
        <v>0</v>
      </c>
      <c r="S568" s="82">
        <f t="shared" si="88"/>
        <v>0</v>
      </c>
      <c r="AE568" s="5"/>
      <c r="AF568" s="6"/>
    </row>
    <row r="569" spans="1:32" x14ac:dyDescent="0.25">
      <c r="A569" s="46">
        <f t="shared" si="92"/>
        <v>553</v>
      </c>
      <c r="B569" s="54">
        <f t="shared" si="89"/>
        <v>0</v>
      </c>
      <c r="C569" s="47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3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48">
        <f t="shared" si="85"/>
        <v>0</v>
      </c>
      <c r="G569" s="49"/>
      <c r="H569" s="13">
        <f t="shared" si="93"/>
        <v>553</v>
      </c>
      <c r="I569" s="33" t="str">
        <f t="shared" si="86"/>
        <v>-</v>
      </c>
      <c r="J569" s="38">
        <f>IF(H569&gt;Lease!$E$4,0,M568)</f>
        <v>0</v>
      </c>
      <c r="K569" s="38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38">
        <f t="shared" si="90"/>
        <v>0</v>
      </c>
      <c r="M569" s="38">
        <f t="shared" si="91"/>
        <v>0</v>
      </c>
      <c r="N569" s="50"/>
      <c r="O569" s="79">
        <v>237</v>
      </c>
      <c r="P569" s="80">
        <f t="shared" si="94"/>
        <v>244046</v>
      </c>
      <c r="Q569" s="82">
        <f t="shared" si="87"/>
        <v>0</v>
      </c>
      <c r="R569" s="82">
        <f>IF(S568&lt;1,0,-Lease!$K$4/Lease!$L$4)</f>
        <v>0</v>
      </c>
      <c r="S569" s="82">
        <f t="shared" si="88"/>
        <v>0</v>
      </c>
      <c r="AE569" s="5"/>
      <c r="AF569" s="6"/>
    </row>
    <row r="570" spans="1:32" x14ac:dyDescent="0.25">
      <c r="A570" s="46">
        <f t="shared" si="92"/>
        <v>554</v>
      </c>
      <c r="B570" s="54">
        <f t="shared" si="89"/>
        <v>0</v>
      </c>
      <c r="C570" s="47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3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48">
        <f t="shared" si="85"/>
        <v>0</v>
      </c>
      <c r="G570" s="49"/>
      <c r="H570" s="13">
        <f t="shared" si="93"/>
        <v>554</v>
      </c>
      <c r="I570" s="33" t="str">
        <f t="shared" si="86"/>
        <v>-</v>
      </c>
      <c r="J570" s="38">
        <f>IF(H570&gt;Lease!$E$4,0,M569)</f>
        <v>0</v>
      </c>
      <c r="K570" s="38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38">
        <f t="shared" si="90"/>
        <v>0</v>
      </c>
      <c r="M570" s="38">
        <f t="shared" si="91"/>
        <v>0</v>
      </c>
      <c r="N570" s="50"/>
      <c r="O570" s="79">
        <v>237</v>
      </c>
      <c r="P570" s="80">
        <f t="shared" si="94"/>
        <v>244411</v>
      </c>
      <c r="Q570" s="82">
        <f t="shared" si="87"/>
        <v>0</v>
      </c>
      <c r="R570" s="82">
        <f>IF(S569&lt;1,0,-Lease!$K$4/Lease!$L$4)</f>
        <v>0</v>
      </c>
      <c r="S570" s="82">
        <f t="shared" si="88"/>
        <v>0</v>
      </c>
      <c r="AE570" s="5"/>
      <c r="AF570" s="6"/>
    </row>
    <row r="571" spans="1:32" x14ac:dyDescent="0.25">
      <c r="A571" s="46">
        <f t="shared" si="92"/>
        <v>555</v>
      </c>
      <c r="B571" s="54">
        <f t="shared" si="89"/>
        <v>0</v>
      </c>
      <c r="C571" s="47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3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48">
        <f t="shared" si="85"/>
        <v>0</v>
      </c>
      <c r="G571" s="49"/>
      <c r="H571" s="13">
        <f t="shared" si="93"/>
        <v>555</v>
      </c>
      <c r="I571" s="33" t="str">
        <f t="shared" si="86"/>
        <v>-</v>
      </c>
      <c r="J571" s="38">
        <f>IF(H571&gt;Lease!$E$4,0,M570)</f>
        <v>0</v>
      </c>
      <c r="K571" s="38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38">
        <f t="shared" si="90"/>
        <v>0</v>
      </c>
      <c r="M571" s="38">
        <f t="shared" si="91"/>
        <v>0</v>
      </c>
      <c r="N571" s="50"/>
      <c r="O571" s="79">
        <v>237</v>
      </c>
      <c r="P571" s="80">
        <f t="shared" si="94"/>
        <v>244776</v>
      </c>
      <c r="Q571" s="82">
        <f t="shared" si="87"/>
        <v>0</v>
      </c>
      <c r="R571" s="82">
        <f>IF(S570&lt;1,0,-Lease!$K$4/Lease!$L$4)</f>
        <v>0</v>
      </c>
      <c r="S571" s="82">
        <f t="shared" si="88"/>
        <v>0</v>
      </c>
      <c r="AE571" s="5"/>
      <c r="AF571" s="6"/>
    </row>
    <row r="572" spans="1:32" x14ac:dyDescent="0.25">
      <c r="A572" s="46">
        <f t="shared" si="92"/>
        <v>556</v>
      </c>
      <c r="B572" s="54">
        <f t="shared" si="89"/>
        <v>0</v>
      </c>
      <c r="C572" s="47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3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48">
        <f t="shared" si="85"/>
        <v>0</v>
      </c>
      <c r="G572" s="49"/>
      <c r="H572" s="13">
        <f t="shared" si="93"/>
        <v>556</v>
      </c>
      <c r="I572" s="33" t="str">
        <f t="shared" si="86"/>
        <v>-</v>
      </c>
      <c r="J572" s="38">
        <f>IF(H572&gt;Lease!$E$4,0,M571)</f>
        <v>0</v>
      </c>
      <c r="K572" s="38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38">
        <f t="shared" si="90"/>
        <v>0</v>
      </c>
      <c r="M572" s="38">
        <f t="shared" si="91"/>
        <v>0</v>
      </c>
      <c r="N572" s="50"/>
      <c r="O572" s="79">
        <v>237</v>
      </c>
      <c r="P572" s="80">
        <f t="shared" si="94"/>
        <v>245141</v>
      </c>
      <c r="Q572" s="82">
        <f t="shared" si="87"/>
        <v>0</v>
      </c>
      <c r="R572" s="82">
        <f>IF(S571&lt;1,0,-Lease!$K$4/Lease!$L$4)</f>
        <v>0</v>
      </c>
      <c r="S572" s="82">
        <f t="shared" si="88"/>
        <v>0</v>
      </c>
      <c r="AE572" s="5"/>
      <c r="AF572" s="6"/>
    </row>
    <row r="573" spans="1:32" x14ac:dyDescent="0.25">
      <c r="A573" s="46">
        <f t="shared" si="92"/>
        <v>557</v>
      </c>
      <c r="B573" s="54">
        <f t="shared" si="89"/>
        <v>0</v>
      </c>
      <c r="C573" s="47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3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48">
        <f t="shared" si="85"/>
        <v>0</v>
      </c>
      <c r="G573" s="49"/>
      <c r="H573" s="13">
        <f t="shared" si="93"/>
        <v>557</v>
      </c>
      <c r="I573" s="33" t="str">
        <f t="shared" si="86"/>
        <v>-</v>
      </c>
      <c r="J573" s="38">
        <f>IF(H573&gt;Lease!$E$4,0,M572)</f>
        <v>0</v>
      </c>
      <c r="K573" s="38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38">
        <f t="shared" si="90"/>
        <v>0</v>
      </c>
      <c r="M573" s="38">
        <f t="shared" si="91"/>
        <v>0</v>
      </c>
      <c r="N573" s="50"/>
      <c r="O573" s="79">
        <v>237</v>
      </c>
      <c r="P573" s="80">
        <f t="shared" si="94"/>
        <v>245507</v>
      </c>
      <c r="Q573" s="82">
        <f t="shared" si="87"/>
        <v>0</v>
      </c>
      <c r="R573" s="82">
        <f>IF(S572&lt;1,0,-Lease!$K$4/Lease!$L$4)</f>
        <v>0</v>
      </c>
      <c r="S573" s="82">
        <f t="shared" si="88"/>
        <v>0</v>
      </c>
      <c r="AE573" s="5"/>
      <c r="AF573" s="6"/>
    </row>
    <row r="574" spans="1:32" x14ac:dyDescent="0.25">
      <c r="A574" s="46">
        <f t="shared" si="92"/>
        <v>558</v>
      </c>
      <c r="B574" s="54">
        <f t="shared" si="89"/>
        <v>0</v>
      </c>
      <c r="C574" s="47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3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48">
        <f t="shared" ref="F574:F620" si="95">C574*E574</f>
        <v>0</v>
      </c>
      <c r="G574" s="49"/>
      <c r="H574" s="13">
        <f t="shared" si="93"/>
        <v>558</v>
      </c>
      <c r="I574" s="33" t="str">
        <f t="shared" ref="I574:I620" si="96">D574</f>
        <v>-</v>
      </c>
      <c r="J574" s="38">
        <f>IF(H574&gt;Lease!$E$4,0,M573)</f>
        <v>0</v>
      </c>
      <c r="K574" s="38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38">
        <f t="shared" si="90"/>
        <v>0</v>
      </c>
      <c r="M574" s="38">
        <f t="shared" si="91"/>
        <v>0</v>
      </c>
      <c r="N574" s="50"/>
      <c r="O574" s="79">
        <v>237</v>
      </c>
      <c r="P574" s="80">
        <f t="shared" si="94"/>
        <v>245872</v>
      </c>
      <c r="Q574" s="82">
        <f t="shared" ref="Q574:Q620" si="97">S573</f>
        <v>0</v>
      </c>
      <c r="R574" s="82">
        <f>IF(S573&lt;1,0,-Lease!$K$4/Lease!$L$4)</f>
        <v>0</v>
      </c>
      <c r="S574" s="82">
        <f t="shared" ref="S574:S620" si="98">IF(S573&lt;1,0,SUM(Q574:R574))</f>
        <v>0</v>
      </c>
      <c r="AE574" s="5"/>
      <c r="AF574" s="6"/>
    </row>
    <row r="575" spans="1:32" x14ac:dyDescent="0.25">
      <c r="A575" s="46">
        <f t="shared" si="92"/>
        <v>559</v>
      </c>
      <c r="B575" s="54">
        <f t="shared" si="89"/>
        <v>0</v>
      </c>
      <c r="C575" s="47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3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48">
        <f t="shared" si="95"/>
        <v>0</v>
      </c>
      <c r="G575" s="49"/>
      <c r="H575" s="13">
        <f t="shared" si="93"/>
        <v>559</v>
      </c>
      <c r="I575" s="33" t="str">
        <f t="shared" si="96"/>
        <v>-</v>
      </c>
      <c r="J575" s="38">
        <f>IF(H575&gt;Lease!$E$4,0,M574)</f>
        <v>0</v>
      </c>
      <c r="K575" s="38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38">
        <f t="shared" si="90"/>
        <v>0</v>
      </c>
      <c r="M575" s="38">
        <f t="shared" si="91"/>
        <v>0</v>
      </c>
      <c r="N575" s="50"/>
      <c r="O575" s="79">
        <v>237</v>
      </c>
      <c r="P575" s="80">
        <f t="shared" si="94"/>
        <v>246237</v>
      </c>
      <c r="Q575" s="82">
        <f t="shared" si="97"/>
        <v>0</v>
      </c>
      <c r="R575" s="82">
        <f>IF(S574&lt;1,0,-Lease!$K$4/Lease!$L$4)</f>
        <v>0</v>
      </c>
      <c r="S575" s="82">
        <f t="shared" si="98"/>
        <v>0</v>
      </c>
      <c r="AE575" s="5"/>
      <c r="AF575" s="6"/>
    </row>
    <row r="576" spans="1:32" x14ac:dyDescent="0.25">
      <c r="A576" s="46">
        <f t="shared" si="92"/>
        <v>560</v>
      </c>
      <c r="B576" s="54">
        <f t="shared" si="89"/>
        <v>0</v>
      </c>
      <c r="C576" s="47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3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48">
        <f t="shared" si="95"/>
        <v>0</v>
      </c>
      <c r="G576" s="49"/>
      <c r="H576" s="13">
        <f t="shared" si="93"/>
        <v>560</v>
      </c>
      <c r="I576" s="33" t="str">
        <f t="shared" si="96"/>
        <v>-</v>
      </c>
      <c r="J576" s="38">
        <f>IF(H576&gt;Lease!$E$4,0,M575)</f>
        <v>0</v>
      </c>
      <c r="K576" s="38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38">
        <f t="shared" si="90"/>
        <v>0</v>
      </c>
      <c r="M576" s="38">
        <f t="shared" si="91"/>
        <v>0</v>
      </c>
      <c r="N576" s="50"/>
      <c r="O576" s="79">
        <v>237</v>
      </c>
      <c r="P576" s="80">
        <f t="shared" si="94"/>
        <v>246602</v>
      </c>
      <c r="Q576" s="82">
        <f t="shared" si="97"/>
        <v>0</v>
      </c>
      <c r="R576" s="82">
        <f>IF(S575&lt;1,0,-Lease!$K$4/Lease!$L$4)</f>
        <v>0</v>
      </c>
      <c r="S576" s="82">
        <f t="shared" si="98"/>
        <v>0</v>
      </c>
      <c r="AE576" s="5"/>
      <c r="AF576" s="6"/>
    </row>
    <row r="577" spans="1:32" x14ac:dyDescent="0.25">
      <c r="A577" s="46">
        <f t="shared" si="92"/>
        <v>561</v>
      </c>
      <c r="B577" s="54">
        <f t="shared" si="89"/>
        <v>0</v>
      </c>
      <c r="C577" s="47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3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48">
        <f t="shared" si="95"/>
        <v>0</v>
      </c>
      <c r="G577" s="49"/>
      <c r="H577" s="13">
        <f t="shared" si="93"/>
        <v>561</v>
      </c>
      <c r="I577" s="33" t="str">
        <f t="shared" si="96"/>
        <v>-</v>
      </c>
      <c r="J577" s="38">
        <f>IF(H577&gt;Lease!$E$4,0,M576)</f>
        <v>0</v>
      </c>
      <c r="K577" s="38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38">
        <f t="shared" si="90"/>
        <v>0</v>
      </c>
      <c r="M577" s="38">
        <f t="shared" si="91"/>
        <v>0</v>
      </c>
      <c r="N577" s="50"/>
      <c r="O577" s="79">
        <v>237</v>
      </c>
      <c r="P577" s="80">
        <f t="shared" si="94"/>
        <v>246968</v>
      </c>
      <c r="Q577" s="82">
        <f t="shared" si="97"/>
        <v>0</v>
      </c>
      <c r="R577" s="82">
        <f>IF(S576&lt;1,0,-Lease!$K$4/Lease!$L$4)</f>
        <v>0</v>
      </c>
      <c r="S577" s="82">
        <f t="shared" si="98"/>
        <v>0</v>
      </c>
      <c r="AE577" s="5"/>
      <c r="AF577" s="6"/>
    </row>
    <row r="578" spans="1:32" x14ac:dyDescent="0.25">
      <c r="A578" s="46">
        <f t="shared" si="92"/>
        <v>562</v>
      </c>
      <c r="B578" s="54">
        <f t="shared" si="89"/>
        <v>0</v>
      </c>
      <c r="C578" s="47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3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48">
        <f t="shared" si="95"/>
        <v>0</v>
      </c>
      <c r="G578" s="49"/>
      <c r="H578" s="13">
        <f t="shared" si="93"/>
        <v>562</v>
      </c>
      <c r="I578" s="33" t="str">
        <f t="shared" si="96"/>
        <v>-</v>
      </c>
      <c r="J578" s="38">
        <f>IF(H578&gt;Lease!$E$4,0,M577)</f>
        <v>0</v>
      </c>
      <c r="K578" s="38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38">
        <f t="shared" si="90"/>
        <v>0</v>
      </c>
      <c r="M578" s="38">
        <f t="shared" si="91"/>
        <v>0</v>
      </c>
      <c r="N578" s="50"/>
      <c r="O578" s="79">
        <v>237</v>
      </c>
      <c r="P578" s="80">
        <f t="shared" si="94"/>
        <v>247333</v>
      </c>
      <c r="Q578" s="82">
        <f t="shared" si="97"/>
        <v>0</v>
      </c>
      <c r="R578" s="82">
        <f>IF(S577&lt;1,0,-Lease!$K$4/Lease!$L$4)</f>
        <v>0</v>
      </c>
      <c r="S578" s="82">
        <f t="shared" si="98"/>
        <v>0</v>
      </c>
      <c r="AE578" s="5"/>
      <c r="AF578" s="6"/>
    </row>
    <row r="579" spans="1:32" x14ac:dyDescent="0.25">
      <c r="A579" s="46">
        <f t="shared" si="92"/>
        <v>563</v>
      </c>
      <c r="B579" s="54">
        <f t="shared" si="89"/>
        <v>0</v>
      </c>
      <c r="C579" s="47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3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48">
        <f t="shared" si="95"/>
        <v>0</v>
      </c>
      <c r="G579" s="49"/>
      <c r="H579" s="13">
        <f t="shared" si="93"/>
        <v>563</v>
      </c>
      <c r="I579" s="33" t="str">
        <f t="shared" si="96"/>
        <v>-</v>
      </c>
      <c r="J579" s="38">
        <f>IF(H579&gt;Lease!$E$4,0,M578)</f>
        <v>0</v>
      </c>
      <c r="K579" s="38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38">
        <f t="shared" si="90"/>
        <v>0</v>
      </c>
      <c r="M579" s="38">
        <f t="shared" si="91"/>
        <v>0</v>
      </c>
      <c r="N579" s="50"/>
      <c r="O579" s="79">
        <v>237</v>
      </c>
      <c r="P579" s="80">
        <f t="shared" si="94"/>
        <v>247698</v>
      </c>
      <c r="Q579" s="82">
        <f t="shared" si="97"/>
        <v>0</v>
      </c>
      <c r="R579" s="82">
        <f>IF(S578&lt;1,0,-Lease!$K$4/Lease!$L$4)</f>
        <v>0</v>
      </c>
      <c r="S579" s="82">
        <f t="shared" si="98"/>
        <v>0</v>
      </c>
      <c r="AE579" s="5"/>
      <c r="AF579" s="6"/>
    </row>
    <row r="580" spans="1:32" x14ac:dyDescent="0.25">
      <c r="A580" s="46">
        <f t="shared" si="92"/>
        <v>564</v>
      </c>
      <c r="B580" s="54">
        <f t="shared" si="89"/>
        <v>0</v>
      </c>
      <c r="C580" s="47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3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48">
        <f t="shared" si="95"/>
        <v>0</v>
      </c>
      <c r="G580" s="49"/>
      <c r="H580" s="13">
        <f t="shared" si="93"/>
        <v>564</v>
      </c>
      <c r="I580" s="33" t="str">
        <f t="shared" si="96"/>
        <v>-</v>
      </c>
      <c r="J580" s="38">
        <f>IF(H580&gt;Lease!$E$4,0,M579)</f>
        <v>0</v>
      </c>
      <c r="K580" s="38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38">
        <f t="shared" si="90"/>
        <v>0</v>
      </c>
      <c r="M580" s="38">
        <f t="shared" si="91"/>
        <v>0</v>
      </c>
      <c r="N580" s="50"/>
      <c r="O580" s="79">
        <v>237</v>
      </c>
      <c r="P580" s="80">
        <f t="shared" si="94"/>
        <v>248063</v>
      </c>
      <c r="Q580" s="82">
        <f t="shared" si="97"/>
        <v>0</v>
      </c>
      <c r="R580" s="82">
        <f>IF(S579&lt;1,0,-Lease!$K$4/Lease!$L$4)</f>
        <v>0</v>
      </c>
      <c r="S580" s="82">
        <f t="shared" si="98"/>
        <v>0</v>
      </c>
      <c r="AE580" s="5"/>
      <c r="AF580" s="6"/>
    </row>
    <row r="581" spans="1:32" x14ac:dyDescent="0.25">
      <c r="A581" s="46">
        <f t="shared" si="92"/>
        <v>565</v>
      </c>
      <c r="B581" s="54">
        <f t="shared" si="89"/>
        <v>0</v>
      </c>
      <c r="C581" s="47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3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48">
        <f t="shared" si="95"/>
        <v>0</v>
      </c>
      <c r="G581" s="49"/>
      <c r="H581" s="13">
        <f t="shared" si="93"/>
        <v>565</v>
      </c>
      <c r="I581" s="33" t="str">
        <f t="shared" si="96"/>
        <v>-</v>
      </c>
      <c r="J581" s="38">
        <f>IF(H581&gt;Lease!$E$4,0,M580)</f>
        <v>0</v>
      </c>
      <c r="K581" s="38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38">
        <f t="shared" si="90"/>
        <v>0</v>
      </c>
      <c r="M581" s="38">
        <f t="shared" si="91"/>
        <v>0</v>
      </c>
      <c r="N581" s="50"/>
      <c r="O581" s="79">
        <v>237</v>
      </c>
      <c r="P581" s="80">
        <f t="shared" si="94"/>
        <v>248429</v>
      </c>
      <c r="Q581" s="82">
        <f t="shared" si="97"/>
        <v>0</v>
      </c>
      <c r="R581" s="82">
        <f>IF(S580&lt;1,0,-Lease!$K$4/Lease!$L$4)</f>
        <v>0</v>
      </c>
      <c r="S581" s="82">
        <f t="shared" si="98"/>
        <v>0</v>
      </c>
      <c r="AE581" s="5"/>
      <c r="AF581" s="6"/>
    </row>
    <row r="582" spans="1:32" x14ac:dyDescent="0.25">
      <c r="A582" s="46">
        <f t="shared" si="92"/>
        <v>566</v>
      </c>
      <c r="B582" s="54">
        <f t="shared" si="89"/>
        <v>0</v>
      </c>
      <c r="C582" s="47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3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48">
        <f t="shared" si="95"/>
        <v>0</v>
      </c>
      <c r="G582" s="49"/>
      <c r="H582" s="13">
        <f t="shared" si="93"/>
        <v>566</v>
      </c>
      <c r="I582" s="33" t="str">
        <f t="shared" si="96"/>
        <v>-</v>
      </c>
      <c r="J582" s="38">
        <f>IF(H582&gt;Lease!$E$4,0,M581)</f>
        <v>0</v>
      </c>
      <c r="K582" s="38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38">
        <f t="shared" si="90"/>
        <v>0</v>
      </c>
      <c r="M582" s="38">
        <f t="shared" si="91"/>
        <v>0</v>
      </c>
      <c r="N582" s="50"/>
      <c r="O582" s="79">
        <v>237</v>
      </c>
      <c r="P582" s="80">
        <f t="shared" si="94"/>
        <v>248794</v>
      </c>
      <c r="Q582" s="82">
        <f t="shared" si="97"/>
        <v>0</v>
      </c>
      <c r="R582" s="82">
        <f>IF(S581&lt;1,0,-Lease!$K$4/Lease!$L$4)</f>
        <v>0</v>
      </c>
      <c r="S582" s="82">
        <f t="shared" si="98"/>
        <v>0</v>
      </c>
      <c r="AE582" s="5"/>
      <c r="AF582" s="6"/>
    </row>
    <row r="583" spans="1:32" x14ac:dyDescent="0.25">
      <c r="A583" s="46">
        <f t="shared" si="92"/>
        <v>567</v>
      </c>
      <c r="B583" s="54">
        <f t="shared" si="89"/>
        <v>0</v>
      </c>
      <c r="C583" s="47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3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48">
        <f t="shared" si="95"/>
        <v>0</v>
      </c>
      <c r="G583" s="49"/>
      <c r="H583" s="13">
        <f t="shared" si="93"/>
        <v>567</v>
      </c>
      <c r="I583" s="33" t="str">
        <f t="shared" si="96"/>
        <v>-</v>
      </c>
      <c r="J583" s="38">
        <f>IF(H583&gt;Lease!$E$4,0,M582)</f>
        <v>0</v>
      </c>
      <c r="K583" s="38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38">
        <f t="shared" si="90"/>
        <v>0</v>
      </c>
      <c r="M583" s="38">
        <f t="shared" si="91"/>
        <v>0</v>
      </c>
      <c r="N583" s="50"/>
      <c r="O583" s="79">
        <v>237</v>
      </c>
      <c r="P583" s="80">
        <f t="shared" si="94"/>
        <v>249159</v>
      </c>
      <c r="Q583" s="82">
        <f t="shared" si="97"/>
        <v>0</v>
      </c>
      <c r="R583" s="82">
        <f>IF(S582&lt;1,0,-Lease!$K$4/Lease!$L$4)</f>
        <v>0</v>
      </c>
      <c r="S583" s="82">
        <f t="shared" si="98"/>
        <v>0</v>
      </c>
      <c r="AE583" s="5"/>
      <c r="AF583" s="6"/>
    </row>
    <row r="584" spans="1:32" x14ac:dyDescent="0.25">
      <c r="A584" s="46">
        <f t="shared" si="92"/>
        <v>568</v>
      </c>
      <c r="B584" s="54">
        <f t="shared" si="89"/>
        <v>0</v>
      </c>
      <c r="C584" s="47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3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48">
        <f t="shared" si="95"/>
        <v>0</v>
      </c>
      <c r="G584" s="49"/>
      <c r="H584" s="13">
        <f t="shared" si="93"/>
        <v>568</v>
      </c>
      <c r="I584" s="33" t="str">
        <f t="shared" si="96"/>
        <v>-</v>
      </c>
      <c r="J584" s="38">
        <f>IF(H584&gt;Lease!$E$4,0,M583)</f>
        <v>0</v>
      </c>
      <c r="K584" s="38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38">
        <f t="shared" si="90"/>
        <v>0</v>
      </c>
      <c r="M584" s="38">
        <f t="shared" si="91"/>
        <v>0</v>
      </c>
      <c r="N584" s="50"/>
      <c r="O584" s="79">
        <v>237</v>
      </c>
      <c r="P584" s="80">
        <f t="shared" si="94"/>
        <v>249524</v>
      </c>
      <c r="Q584" s="82">
        <f t="shared" si="97"/>
        <v>0</v>
      </c>
      <c r="R584" s="82">
        <f>IF(S583&lt;1,0,-Lease!$K$4/Lease!$L$4)</f>
        <v>0</v>
      </c>
      <c r="S584" s="82">
        <f t="shared" si="98"/>
        <v>0</v>
      </c>
      <c r="AE584" s="5"/>
      <c r="AF584" s="6"/>
    </row>
    <row r="585" spans="1:32" x14ac:dyDescent="0.25">
      <c r="A585" s="46">
        <f t="shared" si="92"/>
        <v>569</v>
      </c>
      <c r="B585" s="54">
        <f t="shared" si="89"/>
        <v>0</v>
      </c>
      <c r="C585" s="47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3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48">
        <f t="shared" si="95"/>
        <v>0</v>
      </c>
      <c r="G585" s="49"/>
      <c r="H585" s="13">
        <f t="shared" si="93"/>
        <v>569</v>
      </c>
      <c r="I585" s="33" t="str">
        <f t="shared" si="96"/>
        <v>-</v>
      </c>
      <c r="J585" s="38">
        <f>IF(H585&gt;Lease!$E$4,0,M584)</f>
        <v>0</v>
      </c>
      <c r="K585" s="38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38">
        <f t="shared" si="90"/>
        <v>0</v>
      </c>
      <c r="M585" s="38">
        <f t="shared" si="91"/>
        <v>0</v>
      </c>
      <c r="N585" s="50"/>
      <c r="O585" s="79">
        <v>237</v>
      </c>
      <c r="P585" s="80">
        <f t="shared" si="94"/>
        <v>249890</v>
      </c>
      <c r="Q585" s="82">
        <f t="shared" si="97"/>
        <v>0</v>
      </c>
      <c r="R585" s="82">
        <f>IF(S584&lt;1,0,-Lease!$K$4/Lease!$L$4)</f>
        <v>0</v>
      </c>
      <c r="S585" s="82">
        <f t="shared" si="98"/>
        <v>0</v>
      </c>
      <c r="AE585" s="5"/>
      <c r="AF585" s="6"/>
    </row>
    <row r="586" spans="1:32" x14ac:dyDescent="0.25">
      <c r="A586" s="46">
        <f t="shared" si="92"/>
        <v>570</v>
      </c>
      <c r="B586" s="54">
        <f t="shared" si="89"/>
        <v>0</v>
      </c>
      <c r="C586" s="47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3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48">
        <f t="shared" si="95"/>
        <v>0</v>
      </c>
      <c r="G586" s="49"/>
      <c r="H586" s="13">
        <f t="shared" si="93"/>
        <v>570</v>
      </c>
      <c r="I586" s="33" t="str">
        <f t="shared" si="96"/>
        <v>-</v>
      </c>
      <c r="J586" s="38">
        <f>IF(H586&gt;Lease!$E$4,0,M585)</f>
        <v>0</v>
      </c>
      <c r="K586" s="38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38">
        <f t="shared" si="90"/>
        <v>0</v>
      </c>
      <c r="M586" s="38">
        <f t="shared" si="91"/>
        <v>0</v>
      </c>
      <c r="N586" s="50"/>
      <c r="O586" s="79">
        <v>237</v>
      </c>
      <c r="P586" s="80">
        <f t="shared" si="94"/>
        <v>250255</v>
      </c>
      <c r="Q586" s="82">
        <f t="shared" si="97"/>
        <v>0</v>
      </c>
      <c r="R586" s="82">
        <f>IF(S585&lt;1,0,-Lease!$K$4/Lease!$L$4)</f>
        <v>0</v>
      </c>
      <c r="S586" s="82">
        <f t="shared" si="98"/>
        <v>0</v>
      </c>
      <c r="AE586" s="5"/>
      <c r="AF586" s="6"/>
    </row>
    <row r="587" spans="1:32" x14ac:dyDescent="0.25">
      <c r="A587" s="46">
        <f t="shared" si="92"/>
        <v>571</v>
      </c>
      <c r="B587" s="54">
        <f t="shared" si="89"/>
        <v>0</v>
      </c>
      <c r="C587" s="47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3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48">
        <f t="shared" si="95"/>
        <v>0</v>
      </c>
      <c r="G587" s="49"/>
      <c r="H587" s="13">
        <f t="shared" si="93"/>
        <v>571</v>
      </c>
      <c r="I587" s="33" t="str">
        <f t="shared" si="96"/>
        <v>-</v>
      </c>
      <c r="J587" s="38">
        <f>IF(H587&gt;Lease!$E$4,0,M586)</f>
        <v>0</v>
      </c>
      <c r="K587" s="38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38">
        <f t="shared" si="90"/>
        <v>0</v>
      </c>
      <c r="M587" s="38">
        <f t="shared" si="91"/>
        <v>0</v>
      </c>
      <c r="N587" s="50"/>
      <c r="O587" s="79">
        <v>237</v>
      </c>
      <c r="P587" s="80">
        <f t="shared" si="94"/>
        <v>250620</v>
      </c>
      <c r="Q587" s="82">
        <f t="shared" si="97"/>
        <v>0</v>
      </c>
      <c r="R587" s="82">
        <f>IF(S586&lt;1,0,-Lease!$K$4/Lease!$L$4)</f>
        <v>0</v>
      </c>
      <c r="S587" s="82">
        <f t="shared" si="98"/>
        <v>0</v>
      </c>
      <c r="AE587" s="5"/>
      <c r="AF587" s="6"/>
    </row>
    <row r="588" spans="1:32" x14ac:dyDescent="0.25">
      <c r="A588" s="46">
        <f t="shared" si="92"/>
        <v>572</v>
      </c>
      <c r="B588" s="54">
        <f t="shared" si="89"/>
        <v>0</v>
      </c>
      <c r="C588" s="47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3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48">
        <f t="shared" si="95"/>
        <v>0</v>
      </c>
      <c r="G588" s="49"/>
      <c r="H588" s="13">
        <f t="shared" si="93"/>
        <v>572</v>
      </c>
      <c r="I588" s="33" t="str">
        <f t="shared" si="96"/>
        <v>-</v>
      </c>
      <c r="J588" s="38">
        <f>IF(H588&gt;Lease!$E$4,0,M587)</f>
        <v>0</v>
      </c>
      <c r="K588" s="38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38">
        <f t="shared" si="90"/>
        <v>0</v>
      </c>
      <c r="M588" s="38">
        <f t="shared" si="91"/>
        <v>0</v>
      </c>
      <c r="N588" s="50"/>
      <c r="O588" s="79">
        <v>237</v>
      </c>
      <c r="P588" s="80">
        <f t="shared" si="94"/>
        <v>250985</v>
      </c>
      <c r="Q588" s="82">
        <f t="shared" si="97"/>
        <v>0</v>
      </c>
      <c r="R588" s="82">
        <f>IF(S587&lt;1,0,-Lease!$K$4/Lease!$L$4)</f>
        <v>0</v>
      </c>
      <c r="S588" s="82">
        <f t="shared" si="98"/>
        <v>0</v>
      </c>
      <c r="AE588" s="5"/>
      <c r="AF588" s="6"/>
    </row>
    <row r="589" spans="1:32" x14ac:dyDescent="0.25">
      <c r="A589" s="46">
        <f t="shared" si="92"/>
        <v>573</v>
      </c>
      <c r="B589" s="54">
        <f t="shared" si="89"/>
        <v>0</v>
      </c>
      <c r="C589" s="47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3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48">
        <f t="shared" si="95"/>
        <v>0</v>
      </c>
      <c r="G589" s="49"/>
      <c r="H589" s="13">
        <f t="shared" si="93"/>
        <v>573</v>
      </c>
      <c r="I589" s="33" t="str">
        <f t="shared" si="96"/>
        <v>-</v>
      </c>
      <c r="J589" s="38">
        <f>IF(H589&gt;Lease!$E$4,0,M588)</f>
        <v>0</v>
      </c>
      <c r="K589" s="38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38">
        <f t="shared" si="90"/>
        <v>0</v>
      </c>
      <c r="M589" s="38">
        <f t="shared" si="91"/>
        <v>0</v>
      </c>
      <c r="N589" s="50"/>
      <c r="O589" s="79">
        <v>237</v>
      </c>
      <c r="P589" s="80">
        <f t="shared" si="94"/>
        <v>251351</v>
      </c>
      <c r="Q589" s="82">
        <f t="shared" si="97"/>
        <v>0</v>
      </c>
      <c r="R589" s="82">
        <f>IF(S588&lt;1,0,-Lease!$K$4/Lease!$L$4)</f>
        <v>0</v>
      </c>
      <c r="S589" s="82">
        <f t="shared" si="98"/>
        <v>0</v>
      </c>
      <c r="AE589" s="5"/>
      <c r="AF589" s="6"/>
    </row>
    <row r="590" spans="1:32" x14ac:dyDescent="0.25">
      <c r="A590" s="46">
        <f t="shared" si="92"/>
        <v>574</v>
      </c>
      <c r="B590" s="54">
        <f t="shared" si="89"/>
        <v>0</v>
      </c>
      <c r="C590" s="47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3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48">
        <f t="shared" si="95"/>
        <v>0</v>
      </c>
      <c r="G590" s="49"/>
      <c r="H590" s="13">
        <f t="shared" si="93"/>
        <v>574</v>
      </c>
      <c r="I590" s="33" t="str">
        <f t="shared" si="96"/>
        <v>-</v>
      </c>
      <c r="J590" s="38">
        <f>IF(H590&gt;Lease!$E$4,0,M589)</f>
        <v>0</v>
      </c>
      <c r="K590" s="38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38">
        <f t="shared" si="90"/>
        <v>0</v>
      </c>
      <c r="M590" s="38">
        <f t="shared" si="91"/>
        <v>0</v>
      </c>
      <c r="N590" s="50"/>
      <c r="O590" s="79">
        <v>237</v>
      </c>
      <c r="P590" s="80">
        <f t="shared" si="94"/>
        <v>251716</v>
      </c>
      <c r="Q590" s="82">
        <f t="shared" si="97"/>
        <v>0</v>
      </c>
      <c r="R590" s="82">
        <f>IF(S589&lt;1,0,-Lease!$K$4/Lease!$L$4)</f>
        <v>0</v>
      </c>
      <c r="S590" s="82">
        <f t="shared" si="98"/>
        <v>0</v>
      </c>
      <c r="AE590" s="5"/>
      <c r="AF590" s="6"/>
    </row>
    <row r="591" spans="1:32" x14ac:dyDescent="0.25">
      <c r="A591" s="46">
        <f t="shared" si="92"/>
        <v>575</v>
      </c>
      <c r="B591" s="54">
        <f t="shared" si="89"/>
        <v>0</v>
      </c>
      <c r="C591" s="47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3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48">
        <f t="shared" si="95"/>
        <v>0</v>
      </c>
      <c r="G591" s="49"/>
      <c r="H591" s="13">
        <f t="shared" si="93"/>
        <v>575</v>
      </c>
      <c r="I591" s="33" t="str">
        <f t="shared" si="96"/>
        <v>-</v>
      </c>
      <c r="J591" s="38">
        <f>IF(H591&gt;Lease!$E$4,0,M590)</f>
        <v>0</v>
      </c>
      <c r="K591" s="38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38">
        <f t="shared" si="90"/>
        <v>0</v>
      </c>
      <c r="M591" s="38">
        <f t="shared" si="91"/>
        <v>0</v>
      </c>
      <c r="N591" s="50"/>
      <c r="O591" s="79">
        <v>237</v>
      </c>
      <c r="P591" s="80">
        <f t="shared" si="94"/>
        <v>252081</v>
      </c>
      <c r="Q591" s="82">
        <f t="shared" si="97"/>
        <v>0</v>
      </c>
      <c r="R591" s="82">
        <f>IF(S590&lt;1,0,-Lease!$K$4/Lease!$L$4)</f>
        <v>0</v>
      </c>
      <c r="S591" s="82">
        <f t="shared" si="98"/>
        <v>0</v>
      </c>
      <c r="AE591" s="5"/>
      <c r="AF591" s="6"/>
    </row>
    <row r="592" spans="1:32" x14ac:dyDescent="0.25">
      <c r="A592" s="46">
        <f t="shared" si="92"/>
        <v>576</v>
      </c>
      <c r="B592" s="54">
        <f t="shared" si="89"/>
        <v>0</v>
      </c>
      <c r="C592" s="47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3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48">
        <f t="shared" si="95"/>
        <v>0</v>
      </c>
      <c r="G592" s="49"/>
      <c r="H592" s="13">
        <f t="shared" si="93"/>
        <v>576</v>
      </c>
      <c r="I592" s="33" t="str">
        <f t="shared" si="96"/>
        <v>-</v>
      </c>
      <c r="J592" s="38">
        <f>IF(H592&gt;Lease!$E$4,0,M591)</f>
        <v>0</v>
      </c>
      <c r="K592" s="38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38">
        <f t="shared" si="90"/>
        <v>0</v>
      </c>
      <c r="M592" s="38">
        <f t="shared" si="91"/>
        <v>0</v>
      </c>
      <c r="N592" s="50"/>
      <c r="O592" s="79">
        <v>237</v>
      </c>
      <c r="P592" s="80">
        <f t="shared" si="94"/>
        <v>252446</v>
      </c>
      <c r="Q592" s="82">
        <f t="shared" si="97"/>
        <v>0</v>
      </c>
      <c r="R592" s="82">
        <f>IF(S591&lt;1,0,-Lease!$K$4/Lease!$L$4)</f>
        <v>0</v>
      </c>
      <c r="S592" s="82">
        <f t="shared" si="98"/>
        <v>0</v>
      </c>
      <c r="AE592" s="5"/>
      <c r="AF592" s="6"/>
    </row>
    <row r="593" spans="1:32" x14ac:dyDescent="0.25">
      <c r="A593" s="46">
        <f t="shared" si="92"/>
        <v>577</v>
      </c>
      <c r="B593" s="54">
        <f t="shared" si="89"/>
        <v>0</v>
      </c>
      <c r="C593" s="47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3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48">
        <f t="shared" si="95"/>
        <v>0</v>
      </c>
      <c r="G593" s="49"/>
      <c r="H593" s="13">
        <f t="shared" si="93"/>
        <v>577</v>
      </c>
      <c r="I593" s="33" t="str">
        <f t="shared" si="96"/>
        <v>-</v>
      </c>
      <c r="J593" s="38">
        <f>IF(H593&gt;Lease!$E$4,0,M592)</f>
        <v>0</v>
      </c>
      <c r="K593" s="38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38">
        <f t="shared" si="90"/>
        <v>0</v>
      </c>
      <c r="M593" s="38">
        <f t="shared" si="91"/>
        <v>0</v>
      </c>
      <c r="N593" s="50"/>
      <c r="O593" s="79">
        <v>237</v>
      </c>
      <c r="P593" s="80">
        <f t="shared" si="94"/>
        <v>252812</v>
      </c>
      <c r="Q593" s="82">
        <f t="shared" si="97"/>
        <v>0</v>
      </c>
      <c r="R593" s="82">
        <f>IF(S592&lt;1,0,-Lease!$K$4/Lease!$L$4)</f>
        <v>0</v>
      </c>
      <c r="S593" s="82">
        <f t="shared" si="98"/>
        <v>0</v>
      </c>
      <c r="AE593" s="5"/>
      <c r="AF593" s="6"/>
    </row>
    <row r="594" spans="1:32" x14ac:dyDescent="0.25">
      <c r="A594" s="46">
        <f t="shared" si="92"/>
        <v>578</v>
      </c>
      <c r="B594" s="54">
        <f t="shared" ref="B594:B657" si="99">IF(D594="-",0,YEAR(D594))</f>
        <v>0</v>
      </c>
      <c r="C594" s="47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3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48">
        <f t="shared" si="95"/>
        <v>0</v>
      </c>
      <c r="G594" s="49"/>
      <c r="H594" s="13">
        <f t="shared" si="93"/>
        <v>578</v>
      </c>
      <c r="I594" s="33" t="str">
        <f t="shared" si="96"/>
        <v>-</v>
      </c>
      <c r="J594" s="38">
        <f>IF(H594&gt;Lease!$E$4,0,M593)</f>
        <v>0</v>
      </c>
      <c r="K594" s="38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38">
        <f t="shared" ref="L594:L657" si="100">C594</f>
        <v>0</v>
      </c>
      <c r="M594" s="38">
        <f t="shared" ref="M594:M657" si="101">J594+K594-L594</f>
        <v>0</v>
      </c>
      <c r="N594" s="50"/>
      <c r="O594" s="79">
        <v>237</v>
      </c>
      <c r="P594" s="80">
        <f t="shared" si="94"/>
        <v>253177</v>
      </c>
      <c r="Q594" s="82">
        <f t="shared" si="97"/>
        <v>0</v>
      </c>
      <c r="R594" s="82">
        <f>IF(S593&lt;1,0,-Lease!$K$4/Lease!$L$4)</f>
        <v>0</v>
      </c>
      <c r="S594" s="82">
        <f t="shared" si="98"/>
        <v>0</v>
      </c>
      <c r="AE594" s="5"/>
      <c r="AF594" s="6"/>
    </row>
    <row r="595" spans="1:32" x14ac:dyDescent="0.25">
      <c r="A595" s="46">
        <f t="shared" ref="A595:A658" si="102">A594+1</f>
        <v>579</v>
      </c>
      <c r="B595" s="54">
        <f t="shared" si="99"/>
        <v>0</v>
      </c>
      <c r="C595" s="47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3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48">
        <f t="shared" si="95"/>
        <v>0</v>
      </c>
      <c r="G595" s="49"/>
      <c r="H595" s="13">
        <f t="shared" ref="H595:H658" si="103">H594+1</f>
        <v>579</v>
      </c>
      <c r="I595" s="33" t="str">
        <f t="shared" si="96"/>
        <v>-</v>
      </c>
      <c r="J595" s="38">
        <f>IF(H595&gt;Lease!$E$4,0,M594)</f>
        <v>0</v>
      </c>
      <c r="K595" s="38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38">
        <f t="shared" si="100"/>
        <v>0</v>
      </c>
      <c r="M595" s="38">
        <f t="shared" si="101"/>
        <v>0</v>
      </c>
      <c r="N595" s="50"/>
      <c r="O595" s="79">
        <v>237</v>
      </c>
      <c r="P595" s="80">
        <f t="shared" ref="P595:P658" si="104">DATE(YEAR(P594)+1,MONTH(P594),DAY(P594))</f>
        <v>253542</v>
      </c>
      <c r="Q595" s="82">
        <f t="shared" si="97"/>
        <v>0</v>
      </c>
      <c r="R595" s="82">
        <f>IF(S594&lt;1,0,-Lease!$K$4/Lease!$L$4)</f>
        <v>0</v>
      </c>
      <c r="S595" s="82">
        <f t="shared" si="98"/>
        <v>0</v>
      </c>
      <c r="AE595" s="5"/>
      <c r="AF595" s="6"/>
    </row>
    <row r="596" spans="1:32" x14ac:dyDescent="0.25">
      <c r="A596" s="46">
        <f t="shared" si="102"/>
        <v>580</v>
      </c>
      <c r="B596" s="54">
        <f t="shared" si="99"/>
        <v>0</v>
      </c>
      <c r="C596" s="47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3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48">
        <f t="shared" si="95"/>
        <v>0</v>
      </c>
      <c r="G596" s="49"/>
      <c r="H596" s="13">
        <f t="shared" si="103"/>
        <v>580</v>
      </c>
      <c r="I596" s="33" t="str">
        <f t="shared" si="96"/>
        <v>-</v>
      </c>
      <c r="J596" s="38">
        <f>IF(H596&gt;Lease!$E$4,0,M595)</f>
        <v>0</v>
      </c>
      <c r="K596" s="38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38">
        <f t="shared" si="100"/>
        <v>0</v>
      </c>
      <c r="M596" s="38">
        <f t="shared" si="101"/>
        <v>0</v>
      </c>
      <c r="N596" s="50"/>
      <c r="O596" s="79">
        <v>237</v>
      </c>
      <c r="P596" s="80">
        <f t="shared" si="104"/>
        <v>253907</v>
      </c>
      <c r="Q596" s="82">
        <f t="shared" si="97"/>
        <v>0</v>
      </c>
      <c r="R596" s="82">
        <f>IF(S595&lt;1,0,-Lease!$K$4/Lease!$L$4)</f>
        <v>0</v>
      </c>
      <c r="S596" s="82">
        <f t="shared" si="98"/>
        <v>0</v>
      </c>
      <c r="AE596" s="5"/>
      <c r="AF596" s="6"/>
    </row>
    <row r="597" spans="1:32" x14ac:dyDescent="0.25">
      <c r="A597" s="46">
        <f t="shared" si="102"/>
        <v>581</v>
      </c>
      <c r="B597" s="54">
        <f t="shared" si="99"/>
        <v>0</v>
      </c>
      <c r="C597" s="47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3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48">
        <f t="shared" si="95"/>
        <v>0</v>
      </c>
      <c r="G597" s="49"/>
      <c r="H597" s="13">
        <f t="shared" si="103"/>
        <v>581</v>
      </c>
      <c r="I597" s="33" t="str">
        <f t="shared" si="96"/>
        <v>-</v>
      </c>
      <c r="J597" s="38">
        <f>IF(H597&gt;Lease!$E$4,0,M596)</f>
        <v>0</v>
      </c>
      <c r="K597" s="38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38">
        <f t="shared" si="100"/>
        <v>0</v>
      </c>
      <c r="M597" s="38">
        <f t="shared" si="101"/>
        <v>0</v>
      </c>
      <c r="N597" s="50"/>
      <c r="O597" s="79">
        <v>237</v>
      </c>
      <c r="P597" s="80">
        <f t="shared" si="104"/>
        <v>254273</v>
      </c>
      <c r="Q597" s="82">
        <f t="shared" si="97"/>
        <v>0</v>
      </c>
      <c r="R597" s="82">
        <f>IF(S596&lt;1,0,-Lease!$K$4/Lease!$L$4)</f>
        <v>0</v>
      </c>
      <c r="S597" s="82">
        <f t="shared" si="98"/>
        <v>0</v>
      </c>
      <c r="AE597" s="5"/>
      <c r="AF597" s="6"/>
    </row>
    <row r="598" spans="1:32" x14ac:dyDescent="0.25">
      <c r="A598" s="46">
        <f t="shared" si="102"/>
        <v>582</v>
      </c>
      <c r="B598" s="54">
        <f t="shared" si="99"/>
        <v>0</v>
      </c>
      <c r="C598" s="47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3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48">
        <f t="shared" si="95"/>
        <v>0</v>
      </c>
      <c r="G598" s="49"/>
      <c r="H598" s="13">
        <f t="shared" si="103"/>
        <v>582</v>
      </c>
      <c r="I598" s="33" t="str">
        <f t="shared" si="96"/>
        <v>-</v>
      </c>
      <c r="J598" s="38">
        <f>IF(H598&gt;Lease!$E$4,0,M597)</f>
        <v>0</v>
      </c>
      <c r="K598" s="38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38">
        <f t="shared" si="100"/>
        <v>0</v>
      </c>
      <c r="M598" s="38">
        <f t="shared" si="101"/>
        <v>0</v>
      </c>
      <c r="N598" s="50"/>
      <c r="O598" s="79">
        <v>237</v>
      </c>
      <c r="P598" s="80">
        <f t="shared" si="104"/>
        <v>254638</v>
      </c>
      <c r="Q598" s="82">
        <f t="shared" si="97"/>
        <v>0</v>
      </c>
      <c r="R598" s="82">
        <f>IF(S597&lt;1,0,-Lease!$K$4/Lease!$L$4)</f>
        <v>0</v>
      </c>
      <c r="S598" s="82">
        <f t="shared" si="98"/>
        <v>0</v>
      </c>
      <c r="AE598" s="5"/>
      <c r="AF598" s="6"/>
    </row>
    <row r="599" spans="1:32" x14ac:dyDescent="0.25">
      <c r="A599" s="46">
        <f t="shared" si="102"/>
        <v>583</v>
      </c>
      <c r="B599" s="54">
        <f t="shared" si="99"/>
        <v>0</v>
      </c>
      <c r="C599" s="47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3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48">
        <f t="shared" si="95"/>
        <v>0</v>
      </c>
      <c r="G599" s="49"/>
      <c r="H599" s="13">
        <f t="shared" si="103"/>
        <v>583</v>
      </c>
      <c r="I599" s="33" t="str">
        <f t="shared" si="96"/>
        <v>-</v>
      </c>
      <c r="J599" s="38">
        <f>IF(H599&gt;Lease!$E$4,0,M598)</f>
        <v>0</v>
      </c>
      <c r="K599" s="38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38">
        <f t="shared" si="100"/>
        <v>0</v>
      </c>
      <c r="M599" s="38">
        <f t="shared" si="101"/>
        <v>0</v>
      </c>
      <c r="N599" s="50"/>
      <c r="O599" s="79">
        <v>237</v>
      </c>
      <c r="P599" s="80">
        <f t="shared" si="104"/>
        <v>255003</v>
      </c>
      <c r="Q599" s="82">
        <f t="shared" si="97"/>
        <v>0</v>
      </c>
      <c r="R599" s="82">
        <f>IF(S598&lt;1,0,-Lease!$K$4/Lease!$L$4)</f>
        <v>0</v>
      </c>
      <c r="S599" s="82">
        <f t="shared" si="98"/>
        <v>0</v>
      </c>
      <c r="AE599" s="5"/>
      <c r="AF599" s="6"/>
    </row>
    <row r="600" spans="1:32" x14ac:dyDescent="0.25">
      <c r="A600" s="46">
        <f t="shared" si="102"/>
        <v>584</v>
      </c>
      <c r="B600" s="54">
        <f t="shared" si="99"/>
        <v>0</v>
      </c>
      <c r="C600" s="47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3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48">
        <f t="shared" si="95"/>
        <v>0</v>
      </c>
      <c r="G600" s="49"/>
      <c r="H600" s="13">
        <f t="shared" si="103"/>
        <v>584</v>
      </c>
      <c r="I600" s="33" t="str">
        <f t="shared" si="96"/>
        <v>-</v>
      </c>
      <c r="J600" s="38">
        <f>IF(H600&gt;Lease!$E$4,0,M599)</f>
        <v>0</v>
      </c>
      <c r="K600" s="38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38">
        <f t="shared" si="100"/>
        <v>0</v>
      </c>
      <c r="M600" s="38">
        <f t="shared" si="101"/>
        <v>0</v>
      </c>
      <c r="N600" s="50"/>
      <c r="O600" s="79">
        <v>237</v>
      </c>
      <c r="P600" s="80">
        <f t="shared" si="104"/>
        <v>255368</v>
      </c>
      <c r="Q600" s="82">
        <f t="shared" si="97"/>
        <v>0</v>
      </c>
      <c r="R600" s="82">
        <f>IF(S599&lt;1,0,-Lease!$K$4/Lease!$L$4)</f>
        <v>0</v>
      </c>
      <c r="S600" s="82">
        <f t="shared" si="98"/>
        <v>0</v>
      </c>
      <c r="AE600" s="5"/>
      <c r="AF600" s="6"/>
    </row>
    <row r="601" spans="1:32" x14ac:dyDescent="0.25">
      <c r="A601" s="46">
        <f t="shared" si="102"/>
        <v>585</v>
      </c>
      <c r="B601" s="54">
        <f t="shared" si="99"/>
        <v>0</v>
      </c>
      <c r="C601" s="47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3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48">
        <f t="shared" si="95"/>
        <v>0</v>
      </c>
      <c r="G601" s="49"/>
      <c r="H601" s="13">
        <f t="shared" si="103"/>
        <v>585</v>
      </c>
      <c r="I601" s="33" t="str">
        <f t="shared" si="96"/>
        <v>-</v>
      </c>
      <c r="J601" s="38">
        <f>IF(H601&gt;Lease!$E$4,0,M600)</f>
        <v>0</v>
      </c>
      <c r="K601" s="38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38">
        <f t="shared" si="100"/>
        <v>0</v>
      </c>
      <c r="M601" s="38">
        <f t="shared" si="101"/>
        <v>0</v>
      </c>
      <c r="N601" s="50"/>
      <c r="O601" s="79">
        <v>237</v>
      </c>
      <c r="P601" s="80">
        <f t="shared" si="104"/>
        <v>255733</v>
      </c>
      <c r="Q601" s="82">
        <f t="shared" si="97"/>
        <v>0</v>
      </c>
      <c r="R601" s="82">
        <f>IF(S600&lt;1,0,-Lease!$K$4/Lease!$L$4)</f>
        <v>0</v>
      </c>
      <c r="S601" s="82">
        <f t="shared" si="98"/>
        <v>0</v>
      </c>
      <c r="AE601" s="5"/>
      <c r="AF601" s="6"/>
    </row>
    <row r="602" spans="1:32" x14ac:dyDescent="0.25">
      <c r="A602" s="46">
        <f t="shared" si="102"/>
        <v>586</v>
      </c>
      <c r="B602" s="54">
        <f t="shared" si="99"/>
        <v>0</v>
      </c>
      <c r="C602" s="47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3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48">
        <f t="shared" si="95"/>
        <v>0</v>
      </c>
      <c r="G602" s="49"/>
      <c r="H602" s="13">
        <f t="shared" si="103"/>
        <v>586</v>
      </c>
      <c r="I602" s="33" t="str">
        <f t="shared" si="96"/>
        <v>-</v>
      </c>
      <c r="J602" s="38">
        <f>IF(H602&gt;Lease!$E$4,0,M601)</f>
        <v>0</v>
      </c>
      <c r="K602" s="38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38">
        <f t="shared" si="100"/>
        <v>0</v>
      </c>
      <c r="M602" s="38">
        <f t="shared" si="101"/>
        <v>0</v>
      </c>
      <c r="N602" s="50"/>
      <c r="O602" s="79">
        <v>237</v>
      </c>
      <c r="P602" s="80">
        <f t="shared" si="104"/>
        <v>256098</v>
      </c>
      <c r="Q602" s="82">
        <f t="shared" si="97"/>
        <v>0</v>
      </c>
      <c r="R602" s="82">
        <f>IF(S601&lt;1,0,-Lease!$K$4/Lease!$L$4)</f>
        <v>0</v>
      </c>
      <c r="S602" s="82">
        <f t="shared" si="98"/>
        <v>0</v>
      </c>
      <c r="AE602" s="5"/>
      <c r="AF602" s="6"/>
    </row>
    <row r="603" spans="1:32" x14ac:dyDescent="0.25">
      <c r="A603" s="46">
        <f t="shared" si="102"/>
        <v>587</v>
      </c>
      <c r="B603" s="54">
        <f t="shared" si="99"/>
        <v>0</v>
      </c>
      <c r="C603" s="47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3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48">
        <f t="shared" si="95"/>
        <v>0</v>
      </c>
      <c r="G603" s="49"/>
      <c r="H603" s="13">
        <f t="shared" si="103"/>
        <v>587</v>
      </c>
      <c r="I603" s="33" t="str">
        <f t="shared" si="96"/>
        <v>-</v>
      </c>
      <c r="J603" s="38">
        <f>IF(H603&gt;Lease!$E$4,0,M602)</f>
        <v>0</v>
      </c>
      <c r="K603" s="38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38">
        <f t="shared" si="100"/>
        <v>0</v>
      </c>
      <c r="M603" s="38">
        <f t="shared" si="101"/>
        <v>0</v>
      </c>
      <c r="N603" s="50"/>
      <c r="O603" s="79">
        <v>237</v>
      </c>
      <c r="P603" s="80">
        <f t="shared" si="104"/>
        <v>256463</v>
      </c>
      <c r="Q603" s="82">
        <f t="shared" si="97"/>
        <v>0</v>
      </c>
      <c r="R603" s="82">
        <f>IF(S602&lt;1,0,-Lease!$K$4/Lease!$L$4)</f>
        <v>0</v>
      </c>
      <c r="S603" s="82">
        <f t="shared" si="98"/>
        <v>0</v>
      </c>
      <c r="AE603" s="5"/>
      <c r="AF603" s="6"/>
    </row>
    <row r="604" spans="1:32" x14ac:dyDescent="0.25">
      <c r="A604" s="46">
        <f t="shared" si="102"/>
        <v>588</v>
      </c>
      <c r="B604" s="54">
        <f t="shared" si="99"/>
        <v>0</v>
      </c>
      <c r="C604" s="47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3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48">
        <f t="shared" si="95"/>
        <v>0</v>
      </c>
      <c r="G604" s="49"/>
      <c r="H604" s="13">
        <f t="shared" si="103"/>
        <v>588</v>
      </c>
      <c r="I604" s="33" t="str">
        <f t="shared" si="96"/>
        <v>-</v>
      </c>
      <c r="J604" s="38">
        <f>IF(H604&gt;Lease!$E$4,0,M603)</f>
        <v>0</v>
      </c>
      <c r="K604" s="38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38">
        <f t="shared" si="100"/>
        <v>0</v>
      </c>
      <c r="M604" s="38">
        <f t="shared" si="101"/>
        <v>0</v>
      </c>
      <c r="N604" s="50"/>
      <c r="O604" s="79">
        <v>237</v>
      </c>
      <c r="P604" s="80">
        <f t="shared" si="104"/>
        <v>256828</v>
      </c>
      <c r="Q604" s="82">
        <f t="shared" si="97"/>
        <v>0</v>
      </c>
      <c r="R604" s="82">
        <f>IF(S603&lt;1,0,-Lease!$K$4/Lease!$L$4)</f>
        <v>0</v>
      </c>
      <c r="S604" s="82">
        <f t="shared" si="98"/>
        <v>0</v>
      </c>
      <c r="AE604" s="5"/>
      <c r="AF604" s="6"/>
    </row>
    <row r="605" spans="1:32" x14ac:dyDescent="0.25">
      <c r="A605" s="46">
        <f t="shared" si="102"/>
        <v>589</v>
      </c>
      <c r="B605" s="54">
        <f t="shared" si="99"/>
        <v>0</v>
      </c>
      <c r="C605" s="47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3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48">
        <f t="shared" si="95"/>
        <v>0</v>
      </c>
      <c r="G605" s="49"/>
      <c r="H605" s="13">
        <f t="shared" si="103"/>
        <v>589</v>
      </c>
      <c r="I605" s="33" t="str">
        <f t="shared" si="96"/>
        <v>-</v>
      </c>
      <c r="J605" s="38">
        <f>IF(H605&gt;Lease!$E$4,0,M604)</f>
        <v>0</v>
      </c>
      <c r="K605" s="38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38">
        <f t="shared" si="100"/>
        <v>0</v>
      </c>
      <c r="M605" s="38">
        <f t="shared" si="101"/>
        <v>0</v>
      </c>
      <c r="N605" s="50"/>
      <c r="O605" s="79">
        <v>237</v>
      </c>
      <c r="P605" s="80">
        <f t="shared" si="104"/>
        <v>257194</v>
      </c>
      <c r="Q605" s="82">
        <f t="shared" si="97"/>
        <v>0</v>
      </c>
      <c r="R605" s="82">
        <f>IF(S604&lt;1,0,-Lease!$K$4/Lease!$L$4)</f>
        <v>0</v>
      </c>
      <c r="S605" s="82">
        <f t="shared" si="98"/>
        <v>0</v>
      </c>
      <c r="AE605" s="5"/>
      <c r="AF605" s="6"/>
    </row>
    <row r="606" spans="1:32" x14ac:dyDescent="0.25">
      <c r="A606" s="46">
        <f t="shared" si="102"/>
        <v>590</v>
      </c>
      <c r="B606" s="54">
        <f t="shared" si="99"/>
        <v>0</v>
      </c>
      <c r="C606" s="47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3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48">
        <f t="shared" si="95"/>
        <v>0</v>
      </c>
      <c r="G606" s="49"/>
      <c r="H606" s="13">
        <f t="shared" si="103"/>
        <v>590</v>
      </c>
      <c r="I606" s="33" t="str">
        <f t="shared" si="96"/>
        <v>-</v>
      </c>
      <c r="J606" s="38">
        <f>IF(H606&gt;Lease!$E$4,0,M605)</f>
        <v>0</v>
      </c>
      <c r="K606" s="38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38">
        <f t="shared" si="100"/>
        <v>0</v>
      </c>
      <c r="M606" s="38">
        <f t="shared" si="101"/>
        <v>0</v>
      </c>
      <c r="N606" s="50"/>
      <c r="O606" s="79">
        <v>237</v>
      </c>
      <c r="P606" s="80">
        <f t="shared" si="104"/>
        <v>257559</v>
      </c>
      <c r="Q606" s="82">
        <f t="shared" si="97"/>
        <v>0</v>
      </c>
      <c r="R606" s="82">
        <f>IF(S605&lt;1,0,-Lease!$K$4/Lease!$L$4)</f>
        <v>0</v>
      </c>
      <c r="S606" s="82">
        <f t="shared" si="98"/>
        <v>0</v>
      </c>
      <c r="AE606" s="5"/>
      <c r="AF606" s="6"/>
    </row>
    <row r="607" spans="1:32" x14ac:dyDescent="0.25">
      <c r="A607" s="46">
        <f t="shared" si="102"/>
        <v>591</v>
      </c>
      <c r="B607" s="54">
        <f t="shared" si="99"/>
        <v>0</v>
      </c>
      <c r="C607" s="47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3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48">
        <f t="shared" si="95"/>
        <v>0</v>
      </c>
      <c r="G607" s="49"/>
      <c r="H607" s="13">
        <f t="shared" si="103"/>
        <v>591</v>
      </c>
      <c r="I607" s="33" t="str">
        <f t="shared" si="96"/>
        <v>-</v>
      </c>
      <c r="J607" s="38">
        <f>IF(H607&gt;Lease!$E$4,0,M606)</f>
        <v>0</v>
      </c>
      <c r="K607" s="38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38">
        <f t="shared" si="100"/>
        <v>0</v>
      </c>
      <c r="M607" s="38">
        <f t="shared" si="101"/>
        <v>0</v>
      </c>
      <c r="N607" s="50"/>
      <c r="O607" s="79">
        <v>237</v>
      </c>
      <c r="P607" s="80">
        <f t="shared" si="104"/>
        <v>257924</v>
      </c>
      <c r="Q607" s="82">
        <f t="shared" si="97"/>
        <v>0</v>
      </c>
      <c r="R607" s="82">
        <f>IF(S606&lt;1,0,-Lease!$K$4/Lease!$L$4)</f>
        <v>0</v>
      </c>
      <c r="S607" s="82">
        <f t="shared" si="98"/>
        <v>0</v>
      </c>
      <c r="AE607" s="5"/>
      <c r="AF607" s="6"/>
    </row>
    <row r="608" spans="1:32" x14ac:dyDescent="0.25">
      <c r="A608" s="46">
        <f t="shared" si="102"/>
        <v>592</v>
      </c>
      <c r="B608" s="54">
        <f t="shared" si="99"/>
        <v>0</v>
      </c>
      <c r="C608" s="47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3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48">
        <f t="shared" si="95"/>
        <v>0</v>
      </c>
      <c r="G608" s="49"/>
      <c r="H608" s="13">
        <f t="shared" si="103"/>
        <v>592</v>
      </c>
      <c r="I608" s="33" t="str">
        <f t="shared" si="96"/>
        <v>-</v>
      </c>
      <c r="J608" s="38">
        <f>IF(H608&gt;Lease!$E$4,0,M607)</f>
        <v>0</v>
      </c>
      <c r="K608" s="38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38">
        <f t="shared" si="100"/>
        <v>0</v>
      </c>
      <c r="M608" s="38">
        <f t="shared" si="101"/>
        <v>0</v>
      </c>
      <c r="N608" s="50"/>
      <c r="O608" s="79">
        <v>237</v>
      </c>
      <c r="P608" s="80">
        <f t="shared" si="104"/>
        <v>258289</v>
      </c>
      <c r="Q608" s="82">
        <f t="shared" si="97"/>
        <v>0</v>
      </c>
      <c r="R608" s="82">
        <f>IF(S607&lt;1,0,-Lease!$K$4/Lease!$L$4)</f>
        <v>0</v>
      </c>
      <c r="S608" s="82">
        <f t="shared" si="98"/>
        <v>0</v>
      </c>
      <c r="AE608" s="5"/>
      <c r="AF608" s="6"/>
    </row>
    <row r="609" spans="1:32" x14ac:dyDescent="0.25">
      <c r="A609" s="46">
        <f t="shared" si="102"/>
        <v>593</v>
      </c>
      <c r="B609" s="54">
        <f t="shared" si="99"/>
        <v>0</v>
      </c>
      <c r="C609" s="47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3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48">
        <f t="shared" si="95"/>
        <v>0</v>
      </c>
      <c r="G609" s="49"/>
      <c r="H609" s="13">
        <f t="shared" si="103"/>
        <v>593</v>
      </c>
      <c r="I609" s="33" t="str">
        <f t="shared" si="96"/>
        <v>-</v>
      </c>
      <c r="J609" s="38">
        <f>IF(H609&gt;Lease!$E$4,0,M608)</f>
        <v>0</v>
      </c>
      <c r="K609" s="38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38">
        <f t="shared" si="100"/>
        <v>0</v>
      </c>
      <c r="M609" s="38">
        <f t="shared" si="101"/>
        <v>0</v>
      </c>
      <c r="N609" s="50"/>
      <c r="O609" s="79">
        <v>237</v>
      </c>
      <c r="P609" s="80">
        <f t="shared" si="104"/>
        <v>258655</v>
      </c>
      <c r="Q609" s="82">
        <f t="shared" si="97"/>
        <v>0</v>
      </c>
      <c r="R609" s="82">
        <f>IF(S608&lt;1,0,-Lease!$K$4/Lease!$L$4)</f>
        <v>0</v>
      </c>
      <c r="S609" s="82">
        <f t="shared" si="98"/>
        <v>0</v>
      </c>
      <c r="AE609" s="5"/>
      <c r="AF609" s="6"/>
    </row>
    <row r="610" spans="1:32" x14ac:dyDescent="0.25">
      <c r="A610" s="46">
        <f t="shared" si="102"/>
        <v>594</v>
      </c>
      <c r="B610" s="54">
        <f t="shared" si="99"/>
        <v>0</v>
      </c>
      <c r="C610" s="47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3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48">
        <f t="shared" si="95"/>
        <v>0</v>
      </c>
      <c r="G610" s="49"/>
      <c r="H610" s="13">
        <f t="shared" si="103"/>
        <v>594</v>
      </c>
      <c r="I610" s="33" t="str">
        <f t="shared" si="96"/>
        <v>-</v>
      </c>
      <c r="J610" s="38">
        <f>IF(H610&gt;Lease!$E$4,0,M609)</f>
        <v>0</v>
      </c>
      <c r="K610" s="38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38">
        <f t="shared" si="100"/>
        <v>0</v>
      </c>
      <c r="M610" s="38">
        <f t="shared" si="101"/>
        <v>0</v>
      </c>
      <c r="N610" s="50"/>
      <c r="O610" s="79">
        <v>237</v>
      </c>
      <c r="P610" s="80">
        <f t="shared" si="104"/>
        <v>259020</v>
      </c>
      <c r="Q610" s="82">
        <f t="shared" si="97"/>
        <v>0</v>
      </c>
      <c r="R610" s="82">
        <f>IF(S609&lt;1,0,-Lease!$K$4/Lease!$L$4)</f>
        <v>0</v>
      </c>
      <c r="S610" s="82">
        <f t="shared" si="98"/>
        <v>0</v>
      </c>
      <c r="AE610" s="5"/>
      <c r="AF610" s="6"/>
    </row>
    <row r="611" spans="1:32" x14ac:dyDescent="0.25">
      <c r="A611" s="46">
        <f t="shared" si="102"/>
        <v>595</v>
      </c>
      <c r="B611" s="54">
        <f t="shared" si="99"/>
        <v>0</v>
      </c>
      <c r="C611" s="47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3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48">
        <f t="shared" si="95"/>
        <v>0</v>
      </c>
      <c r="G611" s="49"/>
      <c r="H611" s="13">
        <f t="shared" si="103"/>
        <v>595</v>
      </c>
      <c r="I611" s="33" t="str">
        <f t="shared" si="96"/>
        <v>-</v>
      </c>
      <c r="J611" s="38">
        <f>IF(H611&gt;Lease!$E$4,0,M610)</f>
        <v>0</v>
      </c>
      <c r="K611" s="38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38">
        <f t="shared" si="100"/>
        <v>0</v>
      </c>
      <c r="M611" s="38">
        <f t="shared" si="101"/>
        <v>0</v>
      </c>
      <c r="N611" s="50"/>
      <c r="O611" s="79">
        <v>237</v>
      </c>
      <c r="P611" s="80">
        <f t="shared" si="104"/>
        <v>259385</v>
      </c>
      <c r="Q611" s="82">
        <f t="shared" si="97"/>
        <v>0</v>
      </c>
      <c r="R611" s="82">
        <f>IF(S610&lt;1,0,-Lease!$K$4/Lease!$L$4)</f>
        <v>0</v>
      </c>
      <c r="S611" s="82">
        <f t="shared" si="98"/>
        <v>0</v>
      </c>
      <c r="AE611" s="5"/>
      <c r="AF611" s="6"/>
    </row>
    <row r="612" spans="1:32" x14ac:dyDescent="0.25">
      <c r="A612" s="46">
        <f t="shared" si="102"/>
        <v>596</v>
      </c>
      <c r="B612" s="54">
        <f t="shared" si="99"/>
        <v>0</v>
      </c>
      <c r="C612" s="47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3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48">
        <f t="shared" si="95"/>
        <v>0</v>
      </c>
      <c r="G612" s="49"/>
      <c r="H612" s="13">
        <f t="shared" si="103"/>
        <v>596</v>
      </c>
      <c r="I612" s="33" t="str">
        <f t="shared" si="96"/>
        <v>-</v>
      </c>
      <c r="J612" s="38">
        <f>IF(H612&gt;Lease!$E$4,0,M611)</f>
        <v>0</v>
      </c>
      <c r="K612" s="38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38">
        <f t="shared" si="100"/>
        <v>0</v>
      </c>
      <c r="M612" s="38">
        <f t="shared" si="101"/>
        <v>0</v>
      </c>
      <c r="N612" s="50"/>
      <c r="O612" s="79">
        <v>237</v>
      </c>
      <c r="P612" s="80">
        <f t="shared" si="104"/>
        <v>259750</v>
      </c>
      <c r="Q612" s="82">
        <f t="shared" si="97"/>
        <v>0</v>
      </c>
      <c r="R612" s="82">
        <f>IF(S611&lt;1,0,-Lease!$K$4/Lease!$L$4)</f>
        <v>0</v>
      </c>
      <c r="S612" s="82">
        <f t="shared" si="98"/>
        <v>0</v>
      </c>
      <c r="AE612" s="5"/>
      <c r="AF612" s="6"/>
    </row>
    <row r="613" spans="1:32" x14ac:dyDescent="0.25">
      <c r="A613" s="46">
        <f t="shared" si="102"/>
        <v>597</v>
      </c>
      <c r="B613" s="54">
        <f t="shared" si="99"/>
        <v>0</v>
      </c>
      <c r="C613" s="47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3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48">
        <f t="shared" si="95"/>
        <v>0</v>
      </c>
      <c r="G613" s="49"/>
      <c r="H613" s="13">
        <f t="shared" si="103"/>
        <v>597</v>
      </c>
      <c r="I613" s="33" t="str">
        <f t="shared" si="96"/>
        <v>-</v>
      </c>
      <c r="J613" s="38">
        <f>IF(H613&gt;Lease!$E$4,0,M612)</f>
        <v>0</v>
      </c>
      <c r="K613" s="38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38">
        <f t="shared" si="100"/>
        <v>0</v>
      </c>
      <c r="M613" s="38">
        <f t="shared" si="101"/>
        <v>0</v>
      </c>
      <c r="N613" s="50"/>
      <c r="O613" s="79">
        <v>237</v>
      </c>
      <c r="P613" s="80">
        <f t="shared" si="104"/>
        <v>260116</v>
      </c>
      <c r="Q613" s="82">
        <f t="shared" si="97"/>
        <v>0</v>
      </c>
      <c r="R613" s="82">
        <f>IF(S612&lt;1,0,-Lease!$K$4/Lease!$L$4)</f>
        <v>0</v>
      </c>
      <c r="S613" s="82">
        <f t="shared" si="98"/>
        <v>0</v>
      </c>
      <c r="AE613" s="5"/>
      <c r="AF613" s="6"/>
    </row>
    <row r="614" spans="1:32" x14ac:dyDescent="0.25">
      <c r="A614" s="46">
        <f t="shared" si="102"/>
        <v>598</v>
      </c>
      <c r="B614" s="54">
        <f t="shared" si="99"/>
        <v>0</v>
      </c>
      <c r="C614" s="47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3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48">
        <f t="shared" si="95"/>
        <v>0</v>
      </c>
      <c r="G614" s="49"/>
      <c r="H614" s="13">
        <f t="shared" si="103"/>
        <v>598</v>
      </c>
      <c r="I614" s="33" t="str">
        <f t="shared" si="96"/>
        <v>-</v>
      </c>
      <c r="J614" s="38">
        <f>IF(H614&gt;Lease!$E$4,0,M613)</f>
        <v>0</v>
      </c>
      <c r="K614" s="38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38">
        <f t="shared" si="100"/>
        <v>0</v>
      </c>
      <c r="M614" s="38">
        <f t="shared" si="101"/>
        <v>0</v>
      </c>
      <c r="N614" s="50"/>
      <c r="O614" s="79">
        <v>237</v>
      </c>
      <c r="P614" s="80">
        <f t="shared" si="104"/>
        <v>260481</v>
      </c>
      <c r="Q614" s="82">
        <f t="shared" si="97"/>
        <v>0</v>
      </c>
      <c r="R614" s="82">
        <f>IF(S613&lt;1,0,-Lease!$K$4/Lease!$L$4)</f>
        <v>0</v>
      </c>
      <c r="S614" s="82">
        <f t="shared" si="98"/>
        <v>0</v>
      </c>
      <c r="AE614" s="5"/>
      <c r="AF614" s="6"/>
    </row>
    <row r="615" spans="1:32" x14ac:dyDescent="0.25">
      <c r="A615" s="46">
        <f t="shared" si="102"/>
        <v>599</v>
      </c>
      <c r="B615" s="54">
        <f t="shared" si="99"/>
        <v>0</v>
      </c>
      <c r="C615" s="47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3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48">
        <f t="shared" si="95"/>
        <v>0</v>
      </c>
      <c r="G615" s="49"/>
      <c r="H615" s="13">
        <f t="shared" si="103"/>
        <v>599</v>
      </c>
      <c r="I615" s="33" t="str">
        <f t="shared" si="96"/>
        <v>-</v>
      </c>
      <c r="J615" s="38">
        <f>IF(H615&gt;Lease!$E$4,0,M614)</f>
        <v>0</v>
      </c>
      <c r="K615" s="38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38">
        <f t="shared" si="100"/>
        <v>0</v>
      </c>
      <c r="M615" s="38">
        <f t="shared" si="101"/>
        <v>0</v>
      </c>
      <c r="N615" s="50"/>
      <c r="O615" s="79">
        <v>237</v>
      </c>
      <c r="P615" s="80">
        <f t="shared" si="104"/>
        <v>260846</v>
      </c>
      <c r="Q615" s="82">
        <f t="shared" si="97"/>
        <v>0</v>
      </c>
      <c r="R615" s="82">
        <f>IF(S614&lt;1,0,-Lease!$K$4/Lease!$L$4)</f>
        <v>0</v>
      </c>
      <c r="S615" s="82">
        <f t="shared" si="98"/>
        <v>0</v>
      </c>
      <c r="AE615" s="5"/>
      <c r="AF615" s="6"/>
    </row>
    <row r="616" spans="1:32" x14ac:dyDescent="0.25">
      <c r="A616" s="46">
        <f t="shared" si="102"/>
        <v>600</v>
      </c>
      <c r="B616" s="54">
        <f t="shared" si="99"/>
        <v>0</v>
      </c>
      <c r="C616" s="47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3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48">
        <f t="shared" si="95"/>
        <v>0</v>
      </c>
      <c r="G616" s="49"/>
      <c r="H616" s="13">
        <f t="shared" si="103"/>
        <v>600</v>
      </c>
      <c r="I616" s="33" t="str">
        <f t="shared" si="96"/>
        <v>-</v>
      </c>
      <c r="J616" s="38">
        <f>IF(H616&gt;Lease!$E$4,0,M615)</f>
        <v>0</v>
      </c>
      <c r="K616" s="38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38">
        <f t="shared" si="100"/>
        <v>0</v>
      </c>
      <c r="M616" s="38">
        <f t="shared" si="101"/>
        <v>0</v>
      </c>
      <c r="N616" s="50"/>
      <c r="O616" s="79">
        <v>237</v>
      </c>
      <c r="P616" s="80">
        <f t="shared" si="104"/>
        <v>261211</v>
      </c>
      <c r="Q616" s="82">
        <f t="shared" si="97"/>
        <v>0</v>
      </c>
      <c r="R616" s="82">
        <f>IF(S615&lt;1,0,-Lease!$K$4/Lease!$L$4)</f>
        <v>0</v>
      </c>
      <c r="S616" s="82">
        <f t="shared" si="98"/>
        <v>0</v>
      </c>
      <c r="AE616" s="5"/>
      <c r="AF616" s="6"/>
    </row>
    <row r="617" spans="1:32" x14ac:dyDescent="0.25">
      <c r="A617" s="46">
        <f t="shared" si="102"/>
        <v>601</v>
      </c>
      <c r="B617" s="54">
        <f t="shared" si="99"/>
        <v>0</v>
      </c>
      <c r="C617" s="47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3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48">
        <f t="shared" si="95"/>
        <v>0</v>
      </c>
      <c r="G617" s="49"/>
      <c r="H617" s="13">
        <f t="shared" si="103"/>
        <v>601</v>
      </c>
      <c r="I617" s="33" t="str">
        <f t="shared" si="96"/>
        <v>-</v>
      </c>
      <c r="J617" s="38">
        <f>IF(H617&gt;Lease!$E$4,0,M616)</f>
        <v>0</v>
      </c>
      <c r="K617" s="38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38">
        <f t="shared" si="100"/>
        <v>0</v>
      </c>
      <c r="M617" s="38">
        <f t="shared" si="101"/>
        <v>0</v>
      </c>
      <c r="N617" s="50"/>
      <c r="O617" s="79">
        <v>237</v>
      </c>
      <c r="P617" s="80">
        <f t="shared" si="104"/>
        <v>261577</v>
      </c>
      <c r="Q617" s="82">
        <f t="shared" si="97"/>
        <v>0</v>
      </c>
      <c r="R617" s="82">
        <f>IF(S616&lt;1,0,-Lease!$K$4/Lease!$L$4)</f>
        <v>0</v>
      </c>
      <c r="S617" s="82">
        <f t="shared" si="98"/>
        <v>0</v>
      </c>
      <c r="AE617" s="5"/>
      <c r="AF617" s="6"/>
    </row>
    <row r="618" spans="1:32" x14ac:dyDescent="0.25">
      <c r="A618" s="46">
        <f t="shared" si="102"/>
        <v>602</v>
      </c>
      <c r="B618" s="54">
        <f t="shared" si="99"/>
        <v>0</v>
      </c>
      <c r="C618" s="47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3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48">
        <f t="shared" si="95"/>
        <v>0</v>
      </c>
      <c r="G618" s="49"/>
      <c r="H618" s="13">
        <f t="shared" si="103"/>
        <v>602</v>
      </c>
      <c r="I618" s="33" t="str">
        <f t="shared" si="96"/>
        <v>-</v>
      </c>
      <c r="J618" s="38">
        <f>IF(H618&gt;Lease!$E$4,0,M617)</f>
        <v>0</v>
      </c>
      <c r="K618" s="38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38">
        <f t="shared" si="100"/>
        <v>0</v>
      </c>
      <c r="M618" s="38">
        <f t="shared" si="101"/>
        <v>0</v>
      </c>
      <c r="N618" s="50"/>
      <c r="O618" s="79">
        <v>237</v>
      </c>
      <c r="P618" s="80">
        <f t="shared" si="104"/>
        <v>261942</v>
      </c>
      <c r="Q618" s="82">
        <f t="shared" si="97"/>
        <v>0</v>
      </c>
      <c r="R618" s="82">
        <f>IF(S617&lt;1,0,-Lease!$K$4/Lease!$L$4)</f>
        <v>0</v>
      </c>
      <c r="S618" s="82">
        <f t="shared" si="98"/>
        <v>0</v>
      </c>
      <c r="AE618" s="5"/>
      <c r="AF618" s="6"/>
    </row>
    <row r="619" spans="1:32" x14ac:dyDescent="0.25">
      <c r="A619" s="46">
        <f t="shared" si="102"/>
        <v>603</v>
      </c>
      <c r="B619" s="54">
        <f t="shared" si="99"/>
        <v>0</v>
      </c>
      <c r="C619" s="47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3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48">
        <f t="shared" si="95"/>
        <v>0</v>
      </c>
      <c r="G619" s="49"/>
      <c r="H619" s="13">
        <f t="shared" si="103"/>
        <v>603</v>
      </c>
      <c r="I619" s="33" t="str">
        <f t="shared" si="96"/>
        <v>-</v>
      </c>
      <c r="J619" s="38">
        <f>IF(H619&gt;Lease!$E$4,0,M618)</f>
        <v>0</v>
      </c>
      <c r="K619" s="38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38">
        <f t="shared" si="100"/>
        <v>0</v>
      </c>
      <c r="M619" s="38">
        <f t="shared" si="101"/>
        <v>0</v>
      </c>
      <c r="N619" s="50"/>
      <c r="O619" s="79">
        <v>237</v>
      </c>
      <c r="P619" s="80">
        <f t="shared" si="104"/>
        <v>262307</v>
      </c>
      <c r="Q619" s="82">
        <f t="shared" si="97"/>
        <v>0</v>
      </c>
      <c r="R619" s="82">
        <f>IF(S618&lt;1,0,-Lease!$K$4/Lease!$L$4)</f>
        <v>0</v>
      </c>
      <c r="S619" s="82">
        <f t="shared" si="98"/>
        <v>0</v>
      </c>
      <c r="AE619" s="5"/>
      <c r="AF619" s="6"/>
    </row>
    <row r="620" spans="1:32" x14ac:dyDescent="0.25">
      <c r="A620" s="46">
        <f t="shared" si="102"/>
        <v>604</v>
      </c>
      <c r="B620" s="54">
        <f t="shared" si="99"/>
        <v>0</v>
      </c>
      <c r="C620" s="47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3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48">
        <f t="shared" si="95"/>
        <v>0</v>
      </c>
      <c r="G620" s="49"/>
      <c r="H620" s="13">
        <f t="shared" si="103"/>
        <v>604</v>
      </c>
      <c r="I620" s="33" t="str">
        <f t="shared" si="96"/>
        <v>-</v>
      </c>
      <c r="J620" s="38">
        <f>IF(H620&gt;Lease!$E$4,0,M619)</f>
        <v>0</v>
      </c>
      <c r="K620" s="38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38">
        <f t="shared" si="100"/>
        <v>0</v>
      </c>
      <c r="M620" s="38">
        <f t="shared" si="101"/>
        <v>0</v>
      </c>
      <c r="N620" s="50"/>
      <c r="O620" s="79">
        <v>237</v>
      </c>
      <c r="P620" s="80">
        <f t="shared" si="104"/>
        <v>262672</v>
      </c>
      <c r="Q620" s="82">
        <f t="shared" si="97"/>
        <v>0</v>
      </c>
      <c r="R620" s="82">
        <f>IF(S619&lt;1,0,-Lease!$K$4/Lease!$L$4)</f>
        <v>0</v>
      </c>
      <c r="S620" s="82">
        <f t="shared" si="98"/>
        <v>0</v>
      </c>
      <c r="AE620" s="5"/>
      <c r="AF620" s="6"/>
    </row>
    <row r="621" spans="1:32" x14ac:dyDescent="0.25">
      <c r="A621" s="46">
        <f t="shared" si="102"/>
        <v>605</v>
      </c>
      <c r="B621" s="54">
        <f t="shared" si="99"/>
        <v>0</v>
      </c>
      <c r="C621" s="47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3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48">
        <f t="shared" ref="F621:F684" si="105">C621*E621</f>
        <v>0</v>
      </c>
      <c r="G621" s="49"/>
      <c r="H621" s="13">
        <f t="shared" si="103"/>
        <v>605</v>
      </c>
      <c r="I621" s="33" t="str">
        <f t="shared" ref="I621:I684" si="106">D621</f>
        <v>-</v>
      </c>
      <c r="J621" s="38">
        <f>IF(H621&gt;Lease!$E$4,0,M620)</f>
        <v>0</v>
      </c>
      <c r="K621" s="38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38">
        <f t="shared" si="100"/>
        <v>0</v>
      </c>
      <c r="M621" s="38">
        <f t="shared" si="101"/>
        <v>0</v>
      </c>
      <c r="N621" s="50"/>
      <c r="O621" s="79">
        <v>237</v>
      </c>
      <c r="P621" s="80">
        <f t="shared" si="104"/>
        <v>263038</v>
      </c>
      <c r="Q621" s="82">
        <f t="shared" ref="Q621:Q684" si="107">S620</f>
        <v>0</v>
      </c>
      <c r="R621" s="82">
        <f>IF(S620&lt;1,0,-Lease!$K$4/Lease!$L$4)</f>
        <v>0</v>
      </c>
      <c r="S621" s="82">
        <f t="shared" ref="S621:S684" si="108">IF(S620&lt;1,0,SUM(Q621:R621))</f>
        <v>0</v>
      </c>
      <c r="AE621" s="5"/>
      <c r="AF621" s="6"/>
    </row>
    <row r="622" spans="1:32" x14ac:dyDescent="0.25">
      <c r="A622" s="46">
        <f t="shared" si="102"/>
        <v>606</v>
      </c>
      <c r="B622" s="54">
        <f t="shared" si="99"/>
        <v>0</v>
      </c>
      <c r="C622" s="47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3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48">
        <f t="shared" si="105"/>
        <v>0</v>
      </c>
      <c r="G622" s="49"/>
      <c r="H622" s="13">
        <f t="shared" si="103"/>
        <v>606</v>
      </c>
      <c r="I622" s="33" t="str">
        <f t="shared" si="106"/>
        <v>-</v>
      </c>
      <c r="J622" s="38">
        <f>IF(H622&gt;Lease!$E$4,0,M621)</f>
        <v>0</v>
      </c>
      <c r="K622" s="38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38">
        <f t="shared" si="100"/>
        <v>0</v>
      </c>
      <c r="M622" s="38">
        <f t="shared" si="101"/>
        <v>0</v>
      </c>
      <c r="N622" s="50"/>
      <c r="O622" s="79">
        <v>237</v>
      </c>
      <c r="P622" s="80">
        <f t="shared" si="104"/>
        <v>263403</v>
      </c>
      <c r="Q622" s="82">
        <f t="shared" si="107"/>
        <v>0</v>
      </c>
      <c r="R622" s="82">
        <f>IF(S621&lt;1,0,-Lease!$K$4/Lease!$L$4)</f>
        <v>0</v>
      </c>
      <c r="S622" s="82">
        <f t="shared" si="108"/>
        <v>0</v>
      </c>
      <c r="AE622" s="5"/>
      <c r="AF622" s="6"/>
    </row>
    <row r="623" spans="1:32" x14ac:dyDescent="0.25">
      <c r="A623" s="46">
        <f t="shared" si="102"/>
        <v>607</v>
      </c>
      <c r="B623" s="54">
        <f t="shared" si="99"/>
        <v>0</v>
      </c>
      <c r="C623" s="47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3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48">
        <f t="shared" si="105"/>
        <v>0</v>
      </c>
      <c r="G623" s="49"/>
      <c r="H623" s="13">
        <f t="shared" si="103"/>
        <v>607</v>
      </c>
      <c r="I623" s="33" t="str">
        <f t="shared" si="106"/>
        <v>-</v>
      </c>
      <c r="J623" s="38">
        <f>IF(H623&gt;Lease!$E$4,0,M622)</f>
        <v>0</v>
      </c>
      <c r="K623" s="38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38">
        <f t="shared" si="100"/>
        <v>0</v>
      </c>
      <c r="M623" s="38">
        <f t="shared" si="101"/>
        <v>0</v>
      </c>
      <c r="N623" s="50"/>
      <c r="O623" s="79">
        <v>237</v>
      </c>
      <c r="P623" s="80">
        <f t="shared" si="104"/>
        <v>263768</v>
      </c>
      <c r="Q623" s="82">
        <f t="shared" si="107"/>
        <v>0</v>
      </c>
      <c r="R623" s="82">
        <f>IF(S622&lt;1,0,-Lease!$K$4/Lease!$L$4)</f>
        <v>0</v>
      </c>
      <c r="S623" s="82">
        <f t="shared" si="108"/>
        <v>0</v>
      </c>
      <c r="AE623" s="5"/>
      <c r="AF623" s="6"/>
    </row>
    <row r="624" spans="1:32" x14ac:dyDescent="0.25">
      <c r="A624" s="46">
        <f t="shared" si="102"/>
        <v>608</v>
      </c>
      <c r="B624" s="54">
        <f t="shared" si="99"/>
        <v>0</v>
      </c>
      <c r="C624" s="47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3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48">
        <f t="shared" si="105"/>
        <v>0</v>
      </c>
      <c r="G624" s="49"/>
      <c r="H624" s="13">
        <f t="shared" si="103"/>
        <v>608</v>
      </c>
      <c r="I624" s="33" t="str">
        <f t="shared" si="106"/>
        <v>-</v>
      </c>
      <c r="J624" s="38">
        <f>IF(H624&gt;Lease!$E$4,0,M623)</f>
        <v>0</v>
      </c>
      <c r="K624" s="38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38">
        <f t="shared" si="100"/>
        <v>0</v>
      </c>
      <c r="M624" s="38">
        <f t="shared" si="101"/>
        <v>0</v>
      </c>
      <c r="N624" s="50"/>
      <c r="O624" s="79">
        <v>237</v>
      </c>
      <c r="P624" s="80">
        <f t="shared" si="104"/>
        <v>264133</v>
      </c>
      <c r="Q624" s="82">
        <f t="shared" si="107"/>
        <v>0</v>
      </c>
      <c r="R624" s="82">
        <f>IF(S623&lt;1,0,-Lease!$K$4/Lease!$L$4)</f>
        <v>0</v>
      </c>
      <c r="S624" s="82">
        <f t="shared" si="108"/>
        <v>0</v>
      </c>
      <c r="AE624" s="5"/>
      <c r="AF624" s="6"/>
    </row>
    <row r="625" spans="1:32" x14ac:dyDescent="0.25">
      <c r="A625" s="46">
        <f t="shared" si="102"/>
        <v>609</v>
      </c>
      <c r="B625" s="54">
        <f t="shared" si="99"/>
        <v>0</v>
      </c>
      <c r="C625" s="47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3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48">
        <f t="shared" si="105"/>
        <v>0</v>
      </c>
      <c r="G625" s="49"/>
      <c r="H625" s="13">
        <f t="shared" si="103"/>
        <v>609</v>
      </c>
      <c r="I625" s="33" t="str">
        <f t="shared" si="106"/>
        <v>-</v>
      </c>
      <c r="J625" s="38">
        <f>IF(H625&gt;Lease!$E$4,0,M624)</f>
        <v>0</v>
      </c>
      <c r="K625" s="38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38">
        <f t="shared" si="100"/>
        <v>0</v>
      </c>
      <c r="M625" s="38">
        <f t="shared" si="101"/>
        <v>0</v>
      </c>
      <c r="N625" s="50"/>
      <c r="O625" s="79">
        <v>237</v>
      </c>
      <c r="P625" s="80">
        <f t="shared" si="104"/>
        <v>264499</v>
      </c>
      <c r="Q625" s="82">
        <f t="shared" si="107"/>
        <v>0</v>
      </c>
      <c r="R625" s="82">
        <f>IF(S624&lt;1,0,-Lease!$K$4/Lease!$L$4)</f>
        <v>0</v>
      </c>
      <c r="S625" s="82">
        <f t="shared" si="108"/>
        <v>0</v>
      </c>
      <c r="AE625" s="5"/>
      <c r="AF625" s="6"/>
    </row>
    <row r="626" spans="1:32" x14ac:dyDescent="0.25">
      <c r="A626" s="46">
        <f t="shared" si="102"/>
        <v>610</v>
      </c>
      <c r="B626" s="54">
        <f t="shared" si="99"/>
        <v>0</v>
      </c>
      <c r="C626" s="47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3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48">
        <f t="shared" si="105"/>
        <v>0</v>
      </c>
      <c r="G626" s="49"/>
      <c r="H626" s="13">
        <f t="shared" si="103"/>
        <v>610</v>
      </c>
      <c r="I626" s="33" t="str">
        <f t="shared" si="106"/>
        <v>-</v>
      </c>
      <c r="J626" s="38">
        <f>IF(H626&gt;Lease!$E$4,0,M625)</f>
        <v>0</v>
      </c>
      <c r="K626" s="38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38">
        <f t="shared" si="100"/>
        <v>0</v>
      </c>
      <c r="M626" s="38">
        <f t="shared" si="101"/>
        <v>0</v>
      </c>
      <c r="N626" s="50"/>
      <c r="O626" s="79">
        <v>237</v>
      </c>
      <c r="P626" s="80">
        <f t="shared" si="104"/>
        <v>264864</v>
      </c>
      <c r="Q626" s="82">
        <f t="shared" si="107"/>
        <v>0</v>
      </c>
      <c r="R626" s="82">
        <f>IF(S625&lt;1,0,-Lease!$K$4/Lease!$L$4)</f>
        <v>0</v>
      </c>
      <c r="S626" s="82">
        <f t="shared" si="108"/>
        <v>0</v>
      </c>
      <c r="AE626" s="5"/>
      <c r="AF626" s="6"/>
    </row>
    <row r="627" spans="1:32" x14ac:dyDescent="0.25">
      <c r="A627" s="46">
        <f t="shared" si="102"/>
        <v>611</v>
      </c>
      <c r="B627" s="54">
        <f t="shared" si="99"/>
        <v>0</v>
      </c>
      <c r="C627" s="47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3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48">
        <f t="shared" si="105"/>
        <v>0</v>
      </c>
      <c r="G627" s="49"/>
      <c r="H627" s="13">
        <f t="shared" si="103"/>
        <v>611</v>
      </c>
      <c r="I627" s="33" t="str">
        <f t="shared" si="106"/>
        <v>-</v>
      </c>
      <c r="J627" s="38">
        <f>IF(H627&gt;Lease!$E$4,0,M626)</f>
        <v>0</v>
      </c>
      <c r="K627" s="38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38">
        <f t="shared" si="100"/>
        <v>0</v>
      </c>
      <c r="M627" s="38">
        <f t="shared" si="101"/>
        <v>0</v>
      </c>
      <c r="N627" s="50"/>
      <c r="O627" s="79">
        <v>237</v>
      </c>
      <c r="P627" s="80">
        <f t="shared" si="104"/>
        <v>265229</v>
      </c>
      <c r="Q627" s="82">
        <f t="shared" si="107"/>
        <v>0</v>
      </c>
      <c r="R627" s="82">
        <f>IF(S626&lt;1,0,-Lease!$K$4/Lease!$L$4)</f>
        <v>0</v>
      </c>
      <c r="S627" s="82">
        <f t="shared" si="108"/>
        <v>0</v>
      </c>
      <c r="AE627" s="5"/>
      <c r="AF627" s="6"/>
    </row>
    <row r="628" spans="1:32" x14ac:dyDescent="0.25">
      <c r="A628" s="46">
        <f t="shared" si="102"/>
        <v>612</v>
      </c>
      <c r="B628" s="54">
        <f t="shared" si="99"/>
        <v>0</v>
      </c>
      <c r="C628" s="47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3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48">
        <f t="shared" si="105"/>
        <v>0</v>
      </c>
      <c r="G628" s="49"/>
      <c r="H628" s="13">
        <f t="shared" si="103"/>
        <v>612</v>
      </c>
      <c r="I628" s="33" t="str">
        <f t="shared" si="106"/>
        <v>-</v>
      </c>
      <c r="J628" s="38">
        <f>IF(H628&gt;Lease!$E$4,0,M627)</f>
        <v>0</v>
      </c>
      <c r="K628" s="38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38">
        <f t="shared" si="100"/>
        <v>0</v>
      </c>
      <c r="M628" s="38">
        <f t="shared" si="101"/>
        <v>0</v>
      </c>
      <c r="N628" s="50"/>
      <c r="O628" s="79">
        <v>237</v>
      </c>
      <c r="P628" s="80">
        <f t="shared" si="104"/>
        <v>265594</v>
      </c>
      <c r="Q628" s="82">
        <f t="shared" si="107"/>
        <v>0</v>
      </c>
      <c r="R628" s="82">
        <f>IF(S627&lt;1,0,-Lease!$K$4/Lease!$L$4)</f>
        <v>0</v>
      </c>
      <c r="S628" s="82">
        <f t="shared" si="108"/>
        <v>0</v>
      </c>
      <c r="AE628" s="5"/>
      <c r="AF628" s="6"/>
    </row>
    <row r="629" spans="1:32" x14ac:dyDescent="0.25">
      <c r="A629" s="46">
        <f t="shared" si="102"/>
        <v>613</v>
      </c>
      <c r="B629" s="54">
        <f t="shared" si="99"/>
        <v>0</v>
      </c>
      <c r="C629" s="47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3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48">
        <f t="shared" si="105"/>
        <v>0</v>
      </c>
      <c r="G629" s="49"/>
      <c r="H629" s="13">
        <f t="shared" si="103"/>
        <v>613</v>
      </c>
      <c r="I629" s="33" t="str">
        <f t="shared" si="106"/>
        <v>-</v>
      </c>
      <c r="J629" s="38">
        <f>IF(H629&gt;Lease!$E$4,0,M628)</f>
        <v>0</v>
      </c>
      <c r="K629" s="38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38">
        <f t="shared" si="100"/>
        <v>0</v>
      </c>
      <c r="M629" s="38">
        <f t="shared" si="101"/>
        <v>0</v>
      </c>
      <c r="N629" s="50"/>
      <c r="O629" s="79">
        <v>237</v>
      </c>
      <c r="P629" s="80">
        <f t="shared" si="104"/>
        <v>265960</v>
      </c>
      <c r="Q629" s="82">
        <f t="shared" si="107"/>
        <v>0</v>
      </c>
      <c r="R629" s="82">
        <f>IF(S628&lt;1,0,-Lease!$K$4/Lease!$L$4)</f>
        <v>0</v>
      </c>
      <c r="S629" s="82">
        <f t="shared" si="108"/>
        <v>0</v>
      </c>
      <c r="AE629" s="5"/>
      <c r="AF629" s="6"/>
    </row>
    <row r="630" spans="1:32" x14ac:dyDescent="0.25">
      <c r="A630" s="46">
        <f t="shared" si="102"/>
        <v>614</v>
      </c>
      <c r="B630" s="54">
        <f t="shared" si="99"/>
        <v>0</v>
      </c>
      <c r="C630" s="47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3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48">
        <f t="shared" si="105"/>
        <v>0</v>
      </c>
      <c r="G630" s="49"/>
      <c r="H630" s="13">
        <f t="shared" si="103"/>
        <v>614</v>
      </c>
      <c r="I630" s="33" t="str">
        <f t="shared" si="106"/>
        <v>-</v>
      </c>
      <c r="J630" s="38">
        <f>IF(H630&gt;Lease!$E$4,0,M629)</f>
        <v>0</v>
      </c>
      <c r="K630" s="38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38">
        <f t="shared" si="100"/>
        <v>0</v>
      </c>
      <c r="M630" s="38">
        <f t="shared" si="101"/>
        <v>0</v>
      </c>
      <c r="N630" s="50"/>
      <c r="O630" s="79">
        <v>237</v>
      </c>
      <c r="P630" s="80">
        <f t="shared" si="104"/>
        <v>266325</v>
      </c>
      <c r="Q630" s="82">
        <f t="shared" si="107"/>
        <v>0</v>
      </c>
      <c r="R630" s="82">
        <f>IF(S629&lt;1,0,-Lease!$K$4/Lease!$L$4)</f>
        <v>0</v>
      </c>
      <c r="S630" s="82">
        <f t="shared" si="108"/>
        <v>0</v>
      </c>
      <c r="AE630" s="5"/>
      <c r="AF630" s="6"/>
    </row>
    <row r="631" spans="1:32" x14ac:dyDescent="0.25">
      <c r="A631" s="46">
        <f t="shared" si="102"/>
        <v>615</v>
      </c>
      <c r="B631" s="54">
        <f t="shared" si="99"/>
        <v>0</v>
      </c>
      <c r="C631" s="47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3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48">
        <f t="shared" si="105"/>
        <v>0</v>
      </c>
      <c r="G631" s="49"/>
      <c r="H631" s="13">
        <f t="shared" si="103"/>
        <v>615</v>
      </c>
      <c r="I631" s="33" t="str">
        <f t="shared" si="106"/>
        <v>-</v>
      </c>
      <c r="J631" s="38">
        <f>IF(H631&gt;Lease!$E$4,0,M630)</f>
        <v>0</v>
      </c>
      <c r="K631" s="38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38">
        <f t="shared" si="100"/>
        <v>0</v>
      </c>
      <c r="M631" s="38">
        <f t="shared" si="101"/>
        <v>0</v>
      </c>
      <c r="N631" s="50"/>
      <c r="O631" s="79">
        <v>237</v>
      </c>
      <c r="P631" s="80">
        <f t="shared" si="104"/>
        <v>266690</v>
      </c>
      <c r="Q631" s="82">
        <f t="shared" si="107"/>
        <v>0</v>
      </c>
      <c r="R631" s="82">
        <f>IF(S630&lt;1,0,-Lease!$K$4/Lease!$L$4)</f>
        <v>0</v>
      </c>
      <c r="S631" s="82">
        <f t="shared" si="108"/>
        <v>0</v>
      </c>
      <c r="AE631" s="5"/>
      <c r="AF631" s="6"/>
    </row>
    <row r="632" spans="1:32" x14ac:dyDescent="0.25">
      <c r="A632" s="46">
        <f t="shared" si="102"/>
        <v>616</v>
      </c>
      <c r="B632" s="54">
        <f t="shared" si="99"/>
        <v>0</v>
      </c>
      <c r="C632" s="47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3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48">
        <f t="shared" si="105"/>
        <v>0</v>
      </c>
      <c r="G632" s="49"/>
      <c r="H632" s="13">
        <f t="shared" si="103"/>
        <v>616</v>
      </c>
      <c r="I632" s="33" t="str">
        <f t="shared" si="106"/>
        <v>-</v>
      </c>
      <c r="J632" s="38">
        <f>IF(H632&gt;Lease!$E$4,0,M631)</f>
        <v>0</v>
      </c>
      <c r="K632" s="38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38">
        <f t="shared" si="100"/>
        <v>0</v>
      </c>
      <c r="M632" s="38">
        <f t="shared" si="101"/>
        <v>0</v>
      </c>
      <c r="N632" s="50"/>
      <c r="O632" s="79">
        <v>237</v>
      </c>
      <c r="P632" s="80">
        <f t="shared" si="104"/>
        <v>267055</v>
      </c>
      <c r="Q632" s="82">
        <f t="shared" si="107"/>
        <v>0</v>
      </c>
      <c r="R632" s="82">
        <f>IF(S631&lt;1,0,-Lease!$K$4/Lease!$L$4)</f>
        <v>0</v>
      </c>
      <c r="S632" s="82">
        <f t="shared" si="108"/>
        <v>0</v>
      </c>
      <c r="AE632" s="5"/>
      <c r="AF632" s="6"/>
    </row>
    <row r="633" spans="1:32" x14ac:dyDescent="0.25">
      <c r="A633" s="46">
        <f t="shared" si="102"/>
        <v>617</v>
      </c>
      <c r="B633" s="54">
        <f t="shared" si="99"/>
        <v>0</v>
      </c>
      <c r="C633" s="47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3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48">
        <f t="shared" si="105"/>
        <v>0</v>
      </c>
      <c r="G633" s="49"/>
      <c r="H633" s="13">
        <f t="shared" si="103"/>
        <v>617</v>
      </c>
      <c r="I633" s="33" t="str">
        <f t="shared" si="106"/>
        <v>-</v>
      </c>
      <c r="J633" s="38">
        <f>IF(H633&gt;Lease!$E$4,0,M632)</f>
        <v>0</v>
      </c>
      <c r="K633" s="38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38">
        <f t="shared" si="100"/>
        <v>0</v>
      </c>
      <c r="M633" s="38">
        <f t="shared" si="101"/>
        <v>0</v>
      </c>
      <c r="N633" s="50"/>
      <c r="O633" s="79">
        <v>237</v>
      </c>
      <c r="P633" s="80">
        <f t="shared" si="104"/>
        <v>267421</v>
      </c>
      <c r="Q633" s="82">
        <f t="shared" si="107"/>
        <v>0</v>
      </c>
      <c r="R633" s="82">
        <f>IF(S632&lt;1,0,-Lease!$K$4/Lease!$L$4)</f>
        <v>0</v>
      </c>
      <c r="S633" s="82">
        <f t="shared" si="108"/>
        <v>0</v>
      </c>
      <c r="AE633" s="5"/>
      <c r="AF633" s="6"/>
    </row>
    <row r="634" spans="1:32" x14ac:dyDescent="0.25">
      <c r="A634" s="46">
        <f t="shared" si="102"/>
        <v>618</v>
      </c>
      <c r="B634" s="54">
        <f t="shared" si="99"/>
        <v>0</v>
      </c>
      <c r="C634" s="47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3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48">
        <f t="shared" si="105"/>
        <v>0</v>
      </c>
      <c r="G634" s="49"/>
      <c r="H634" s="13">
        <f t="shared" si="103"/>
        <v>618</v>
      </c>
      <c r="I634" s="33" t="str">
        <f t="shared" si="106"/>
        <v>-</v>
      </c>
      <c r="J634" s="38">
        <f>IF(H634&gt;Lease!$E$4,0,M633)</f>
        <v>0</v>
      </c>
      <c r="K634" s="38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38">
        <f t="shared" si="100"/>
        <v>0</v>
      </c>
      <c r="M634" s="38">
        <f t="shared" si="101"/>
        <v>0</v>
      </c>
      <c r="N634" s="50"/>
      <c r="O634" s="79">
        <v>237</v>
      </c>
      <c r="P634" s="80">
        <f t="shared" si="104"/>
        <v>267786</v>
      </c>
      <c r="Q634" s="82">
        <f t="shared" si="107"/>
        <v>0</v>
      </c>
      <c r="R634" s="82">
        <f>IF(S633&lt;1,0,-Lease!$K$4/Lease!$L$4)</f>
        <v>0</v>
      </c>
      <c r="S634" s="82">
        <f t="shared" si="108"/>
        <v>0</v>
      </c>
      <c r="AE634" s="5"/>
      <c r="AF634" s="6"/>
    </row>
    <row r="635" spans="1:32" x14ac:dyDescent="0.25">
      <c r="A635" s="46">
        <f t="shared" si="102"/>
        <v>619</v>
      </c>
      <c r="B635" s="54">
        <f t="shared" si="99"/>
        <v>0</v>
      </c>
      <c r="C635" s="47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3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48">
        <f t="shared" si="105"/>
        <v>0</v>
      </c>
      <c r="G635" s="49"/>
      <c r="H635" s="13">
        <f t="shared" si="103"/>
        <v>619</v>
      </c>
      <c r="I635" s="33" t="str">
        <f t="shared" si="106"/>
        <v>-</v>
      </c>
      <c r="J635" s="38">
        <f>IF(H635&gt;Lease!$E$4,0,M634)</f>
        <v>0</v>
      </c>
      <c r="K635" s="38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38">
        <f t="shared" si="100"/>
        <v>0</v>
      </c>
      <c r="M635" s="38">
        <f t="shared" si="101"/>
        <v>0</v>
      </c>
      <c r="N635" s="50"/>
      <c r="O635" s="79">
        <v>237</v>
      </c>
      <c r="P635" s="80">
        <f t="shared" si="104"/>
        <v>268151</v>
      </c>
      <c r="Q635" s="82">
        <f t="shared" si="107"/>
        <v>0</v>
      </c>
      <c r="R635" s="82">
        <f>IF(S634&lt;1,0,-Lease!$K$4/Lease!$L$4)</f>
        <v>0</v>
      </c>
      <c r="S635" s="82">
        <f t="shared" si="108"/>
        <v>0</v>
      </c>
      <c r="AE635" s="5"/>
      <c r="AF635" s="6"/>
    </row>
    <row r="636" spans="1:32" x14ac:dyDescent="0.25">
      <c r="A636" s="46">
        <f t="shared" si="102"/>
        <v>620</v>
      </c>
      <c r="B636" s="54">
        <f t="shared" si="99"/>
        <v>0</v>
      </c>
      <c r="C636" s="47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3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48">
        <f t="shared" si="105"/>
        <v>0</v>
      </c>
      <c r="G636" s="49"/>
      <c r="H636" s="13">
        <f t="shared" si="103"/>
        <v>620</v>
      </c>
      <c r="I636" s="33" t="str">
        <f t="shared" si="106"/>
        <v>-</v>
      </c>
      <c r="J636" s="38">
        <f>IF(H636&gt;Lease!$E$4,0,M635)</f>
        <v>0</v>
      </c>
      <c r="K636" s="38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38">
        <f t="shared" si="100"/>
        <v>0</v>
      </c>
      <c r="M636" s="38">
        <f t="shared" si="101"/>
        <v>0</v>
      </c>
      <c r="N636" s="50"/>
      <c r="O636" s="79">
        <v>237</v>
      </c>
      <c r="P636" s="80">
        <f t="shared" si="104"/>
        <v>268516</v>
      </c>
      <c r="Q636" s="82">
        <f t="shared" si="107"/>
        <v>0</v>
      </c>
      <c r="R636" s="82">
        <f>IF(S635&lt;1,0,-Lease!$K$4/Lease!$L$4)</f>
        <v>0</v>
      </c>
      <c r="S636" s="82">
        <f t="shared" si="108"/>
        <v>0</v>
      </c>
      <c r="AE636" s="5"/>
      <c r="AF636" s="6"/>
    </row>
    <row r="637" spans="1:32" x14ac:dyDescent="0.25">
      <c r="A637" s="46">
        <f t="shared" si="102"/>
        <v>621</v>
      </c>
      <c r="B637" s="54">
        <f t="shared" si="99"/>
        <v>0</v>
      </c>
      <c r="C637" s="47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3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48">
        <f t="shared" si="105"/>
        <v>0</v>
      </c>
      <c r="G637" s="49"/>
      <c r="H637" s="13">
        <f t="shared" si="103"/>
        <v>621</v>
      </c>
      <c r="I637" s="33" t="str">
        <f t="shared" si="106"/>
        <v>-</v>
      </c>
      <c r="J637" s="38">
        <f>IF(H637&gt;Lease!$E$4,0,M636)</f>
        <v>0</v>
      </c>
      <c r="K637" s="38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38">
        <f t="shared" si="100"/>
        <v>0</v>
      </c>
      <c r="M637" s="38">
        <f t="shared" si="101"/>
        <v>0</v>
      </c>
      <c r="N637" s="50"/>
      <c r="O637" s="79">
        <v>237</v>
      </c>
      <c r="P637" s="80">
        <f t="shared" si="104"/>
        <v>268882</v>
      </c>
      <c r="Q637" s="82">
        <f t="shared" si="107"/>
        <v>0</v>
      </c>
      <c r="R637" s="82">
        <f>IF(S636&lt;1,0,-Lease!$K$4/Lease!$L$4)</f>
        <v>0</v>
      </c>
      <c r="S637" s="82">
        <f t="shared" si="108"/>
        <v>0</v>
      </c>
      <c r="AE637" s="5"/>
      <c r="AF637" s="6"/>
    </row>
    <row r="638" spans="1:32" x14ac:dyDescent="0.25">
      <c r="A638" s="46">
        <f t="shared" si="102"/>
        <v>622</v>
      </c>
      <c r="B638" s="54">
        <f t="shared" si="99"/>
        <v>0</v>
      </c>
      <c r="C638" s="47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3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48">
        <f t="shared" si="105"/>
        <v>0</v>
      </c>
      <c r="G638" s="49"/>
      <c r="H638" s="13">
        <f t="shared" si="103"/>
        <v>622</v>
      </c>
      <c r="I638" s="33" t="str">
        <f t="shared" si="106"/>
        <v>-</v>
      </c>
      <c r="J638" s="38">
        <f>IF(H638&gt;Lease!$E$4,0,M637)</f>
        <v>0</v>
      </c>
      <c r="K638" s="38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38">
        <f t="shared" si="100"/>
        <v>0</v>
      </c>
      <c r="M638" s="38">
        <f t="shared" si="101"/>
        <v>0</v>
      </c>
      <c r="N638" s="50"/>
      <c r="O638" s="79">
        <v>237</v>
      </c>
      <c r="P638" s="80">
        <f t="shared" si="104"/>
        <v>269247</v>
      </c>
      <c r="Q638" s="82">
        <f t="shared" si="107"/>
        <v>0</v>
      </c>
      <c r="R638" s="82">
        <f>IF(S637&lt;1,0,-Lease!$K$4/Lease!$L$4)</f>
        <v>0</v>
      </c>
      <c r="S638" s="82">
        <f t="shared" si="108"/>
        <v>0</v>
      </c>
      <c r="AE638" s="5"/>
      <c r="AF638" s="6"/>
    </row>
    <row r="639" spans="1:32" x14ac:dyDescent="0.25">
      <c r="A639" s="46">
        <f t="shared" si="102"/>
        <v>623</v>
      </c>
      <c r="B639" s="54">
        <f t="shared" si="99"/>
        <v>0</v>
      </c>
      <c r="C639" s="47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3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48">
        <f t="shared" si="105"/>
        <v>0</v>
      </c>
      <c r="G639" s="49"/>
      <c r="H639" s="13">
        <f t="shared" si="103"/>
        <v>623</v>
      </c>
      <c r="I639" s="33" t="str">
        <f t="shared" si="106"/>
        <v>-</v>
      </c>
      <c r="J639" s="38">
        <f>IF(H639&gt;Lease!$E$4,0,M638)</f>
        <v>0</v>
      </c>
      <c r="K639" s="38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38">
        <f t="shared" si="100"/>
        <v>0</v>
      </c>
      <c r="M639" s="38">
        <f t="shared" si="101"/>
        <v>0</v>
      </c>
      <c r="N639" s="50"/>
      <c r="O639" s="79">
        <v>237</v>
      </c>
      <c r="P639" s="80">
        <f t="shared" si="104"/>
        <v>269612</v>
      </c>
      <c r="Q639" s="82">
        <f t="shared" si="107"/>
        <v>0</v>
      </c>
      <c r="R639" s="82">
        <f>IF(S638&lt;1,0,-Lease!$K$4/Lease!$L$4)</f>
        <v>0</v>
      </c>
      <c r="S639" s="82">
        <f t="shared" si="108"/>
        <v>0</v>
      </c>
      <c r="AE639" s="5"/>
      <c r="AF639" s="6"/>
    </row>
    <row r="640" spans="1:32" x14ac:dyDescent="0.25">
      <c r="A640" s="46">
        <f t="shared" si="102"/>
        <v>624</v>
      </c>
      <c r="B640" s="54">
        <f t="shared" si="99"/>
        <v>0</v>
      </c>
      <c r="C640" s="47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3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48">
        <f t="shared" si="105"/>
        <v>0</v>
      </c>
      <c r="G640" s="49"/>
      <c r="H640" s="13">
        <f t="shared" si="103"/>
        <v>624</v>
      </c>
      <c r="I640" s="33" t="str">
        <f t="shared" si="106"/>
        <v>-</v>
      </c>
      <c r="J640" s="38">
        <f>IF(H640&gt;Lease!$E$4,0,M639)</f>
        <v>0</v>
      </c>
      <c r="K640" s="38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38">
        <f t="shared" si="100"/>
        <v>0</v>
      </c>
      <c r="M640" s="38">
        <f t="shared" si="101"/>
        <v>0</v>
      </c>
      <c r="N640" s="50"/>
      <c r="O640" s="79">
        <v>237</v>
      </c>
      <c r="P640" s="80">
        <f t="shared" si="104"/>
        <v>269977</v>
      </c>
      <c r="Q640" s="82">
        <f t="shared" si="107"/>
        <v>0</v>
      </c>
      <c r="R640" s="82">
        <f>IF(S639&lt;1,0,-Lease!$K$4/Lease!$L$4)</f>
        <v>0</v>
      </c>
      <c r="S640" s="82">
        <f t="shared" si="108"/>
        <v>0</v>
      </c>
      <c r="AE640" s="5"/>
      <c r="AF640" s="6"/>
    </row>
    <row r="641" spans="1:32" x14ac:dyDescent="0.25">
      <c r="A641" s="46">
        <f t="shared" si="102"/>
        <v>625</v>
      </c>
      <c r="B641" s="54">
        <f t="shared" si="99"/>
        <v>0</v>
      </c>
      <c r="C641" s="47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3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48">
        <f t="shared" si="105"/>
        <v>0</v>
      </c>
      <c r="G641" s="49"/>
      <c r="H641" s="13">
        <f t="shared" si="103"/>
        <v>625</v>
      </c>
      <c r="I641" s="33" t="str">
        <f t="shared" si="106"/>
        <v>-</v>
      </c>
      <c r="J641" s="38">
        <f>IF(H641&gt;Lease!$E$4,0,M640)</f>
        <v>0</v>
      </c>
      <c r="K641" s="38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38">
        <f t="shared" si="100"/>
        <v>0</v>
      </c>
      <c r="M641" s="38">
        <f t="shared" si="101"/>
        <v>0</v>
      </c>
      <c r="N641" s="50"/>
      <c r="O641" s="79">
        <v>237</v>
      </c>
      <c r="P641" s="80">
        <f t="shared" si="104"/>
        <v>270343</v>
      </c>
      <c r="Q641" s="82">
        <f t="shared" si="107"/>
        <v>0</v>
      </c>
      <c r="R641" s="82">
        <f>IF(S640&lt;1,0,-Lease!$K$4/Lease!$L$4)</f>
        <v>0</v>
      </c>
      <c r="S641" s="82">
        <f t="shared" si="108"/>
        <v>0</v>
      </c>
      <c r="AE641" s="5"/>
      <c r="AF641" s="6"/>
    </row>
    <row r="642" spans="1:32" x14ac:dyDescent="0.25">
      <c r="A642" s="46">
        <f t="shared" si="102"/>
        <v>626</v>
      </c>
      <c r="B642" s="54">
        <f t="shared" si="99"/>
        <v>0</v>
      </c>
      <c r="C642" s="47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3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48">
        <f t="shared" si="105"/>
        <v>0</v>
      </c>
      <c r="G642" s="49"/>
      <c r="H642" s="13">
        <f t="shared" si="103"/>
        <v>626</v>
      </c>
      <c r="I642" s="33" t="str">
        <f t="shared" si="106"/>
        <v>-</v>
      </c>
      <c r="J642" s="38">
        <f>IF(H642&gt;Lease!$E$4,0,M641)</f>
        <v>0</v>
      </c>
      <c r="K642" s="38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38">
        <f t="shared" si="100"/>
        <v>0</v>
      </c>
      <c r="M642" s="38">
        <f t="shared" si="101"/>
        <v>0</v>
      </c>
      <c r="N642" s="50"/>
      <c r="O642" s="79">
        <v>237</v>
      </c>
      <c r="P642" s="80">
        <f t="shared" si="104"/>
        <v>270708</v>
      </c>
      <c r="Q642" s="82">
        <f t="shared" si="107"/>
        <v>0</v>
      </c>
      <c r="R642" s="82">
        <f>IF(S641&lt;1,0,-Lease!$K$4/Lease!$L$4)</f>
        <v>0</v>
      </c>
      <c r="S642" s="82">
        <f t="shared" si="108"/>
        <v>0</v>
      </c>
      <c r="AE642" s="5"/>
      <c r="AF642" s="6"/>
    </row>
    <row r="643" spans="1:32" x14ac:dyDescent="0.25">
      <c r="A643" s="46">
        <f t="shared" si="102"/>
        <v>627</v>
      </c>
      <c r="B643" s="54">
        <f t="shared" si="99"/>
        <v>0</v>
      </c>
      <c r="C643" s="47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3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48">
        <f t="shared" si="105"/>
        <v>0</v>
      </c>
      <c r="G643" s="49"/>
      <c r="H643" s="13">
        <f t="shared" si="103"/>
        <v>627</v>
      </c>
      <c r="I643" s="33" t="str">
        <f t="shared" si="106"/>
        <v>-</v>
      </c>
      <c r="J643" s="38">
        <f>IF(H643&gt;Lease!$E$4,0,M642)</f>
        <v>0</v>
      </c>
      <c r="K643" s="38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38">
        <f t="shared" si="100"/>
        <v>0</v>
      </c>
      <c r="M643" s="38">
        <f t="shared" si="101"/>
        <v>0</v>
      </c>
      <c r="N643" s="50"/>
      <c r="O643" s="79">
        <v>237</v>
      </c>
      <c r="P643" s="80">
        <f t="shared" si="104"/>
        <v>271073</v>
      </c>
      <c r="Q643" s="82">
        <f t="shared" si="107"/>
        <v>0</v>
      </c>
      <c r="R643" s="82">
        <f>IF(S642&lt;1,0,-Lease!$K$4/Lease!$L$4)</f>
        <v>0</v>
      </c>
      <c r="S643" s="82">
        <f t="shared" si="108"/>
        <v>0</v>
      </c>
      <c r="AE643" s="5"/>
      <c r="AF643" s="6"/>
    </row>
    <row r="644" spans="1:32" x14ac:dyDescent="0.25">
      <c r="A644" s="46">
        <f t="shared" si="102"/>
        <v>628</v>
      </c>
      <c r="B644" s="54">
        <f t="shared" si="99"/>
        <v>0</v>
      </c>
      <c r="C644" s="47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3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48">
        <f t="shared" si="105"/>
        <v>0</v>
      </c>
      <c r="G644" s="49"/>
      <c r="H644" s="13">
        <f t="shared" si="103"/>
        <v>628</v>
      </c>
      <c r="I644" s="33" t="str">
        <f t="shared" si="106"/>
        <v>-</v>
      </c>
      <c r="J644" s="38">
        <f>IF(H644&gt;Lease!$E$4,0,M643)</f>
        <v>0</v>
      </c>
      <c r="K644" s="38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38">
        <f t="shared" si="100"/>
        <v>0</v>
      </c>
      <c r="M644" s="38">
        <f t="shared" si="101"/>
        <v>0</v>
      </c>
      <c r="N644" s="50"/>
      <c r="O644" s="79">
        <v>237</v>
      </c>
      <c r="P644" s="80">
        <f t="shared" si="104"/>
        <v>271438</v>
      </c>
      <c r="Q644" s="82">
        <f t="shared" si="107"/>
        <v>0</v>
      </c>
      <c r="R644" s="82">
        <f>IF(S643&lt;1,0,-Lease!$K$4/Lease!$L$4)</f>
        <v>0</v>
      </c>
      <c r="S644" s="82">
        <f t="shared" si="108"/>
        <v>0</v>
      </c>
      <c r="AE644" s="5"/>
      <c r="AF644" s="6"/>
    </row>
    <row r="645" spans="1:32" x14ac:dyDescent="0.25">
      <c r="A645" s="46">
        <f t="shared" si="102"/>
        <v>629</v>
      </c>
      <c r="B645" s="54">
        <f t="shared" si="99"/>
        <v>0</v>
      </c>
      <c r="C645" s="47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3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48">
        <f t="shared" si="105"/>
        <v>0</v>
      </c>
      <c r="G645" s="49"/>
      <c r="H645" s="13">
        <f t="shared" si="103"/>
        <v>629</v>
      </c>
      <c r="I645" s="33" t="str">
        <f t="shared" si="106"/>
        <v>-</v>
      </c>
      <c r="J645" s="38">
        <f>IF(H645&gt;Lease!$E$4,0,M644)</f>
        <v>0</v>
      </c>
      <c r="K645" s="38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38">
        <f t="shared" si="100"/>
        <v>0</v>
      </c>
      <c r="M645" s="38">
        <f t="shared" si="101"/>
        <v>0</v>
      </c>
      <c r="N645" s="50"/>
      <c r="O645" s="79">
        <v>237</v>
      </c>
      <c r="P645" s="80">
        <f t="shared" si="104"/>
        <v>271804</v>
      </c>
      <c r="Q645" s="82">
        <f t="shared" si="107"/>
        <v>0</v>
      </c>
      <c r="R645" s="82">
        <f>IF(S644&lt;1,0,-Lease!$K$4/Lease!$L$4)</f>
        <v>0</v>
      </c>
      <c r="S645" s="82">
        <f t="shared" si="108"/>
        <v>0</v>
      </c>
      <c r="AE645" s="5"/>
      <c r="AF645" s="6"/>
    </row>
    <row r="646" spans="1:32" x14ac:dyDescent="0.25">
      <c r="A646" s="46">
        <f t="shared" si="102"/>
        <v>630</v>
      </c>
      <c r="B646" s="54">
        <f t="shared" si="99"/>
        <v>0</v>
      </c>
      <c r="C646" s="47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3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48">
        <f t="shared" si="105"/>
        <v>0</v>
      </c>
      <c r="G646" s="49"/>
      <c r="H646" s="13">
        <f t="shared" si="103"/>
        <v>630</v>
      </c>
      <c r="I646" s="33" t="str">
        <f t="shared" si="106"/>
        <v>-</v>
      </c>
      <c r="J646" s="38">
        <f>IF(H646&gt;Lease!$E$4,0,M645)</f>
        <v>0</v>
      </c>
      <c r="K646" s="38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38">
        <f t="shared" si="100"/>
        <v>0</v>
      </c>
      <c r="M646" s="38">
        <f t="shared" si="101"/>
        <v>0</v>
      </c>
      <c r="N646" s="50"/>
      <c r="O646" s="79">
        <v>237</v>
      </c>
      <c r="P646" s="80">
        <f t="shared" si="104"/>
        <v>272169</v>
      </c>
      <c r="Q646" s="82">
        <f t="shared" si="107"/>
        <v>0</v>
      </c>
      <c r="R646" s="82">
        <f>IF(S645&lt;1,0,-Lease!$K$4/Lease!$L$4)</f>
        <v>0</v>
      </c>
      <c r="S646" s="82">
        <f t="shared" si="108"/>
        <v>0</v>
      </c>
      <c r="AE646" s="5"/>
      <c r="AF646" s="6"/>
    </row>
    <row r="647" spans="1:32" x14ac:dyDescent="0.25">
      <c r="A647" s="46">
        <f t="shared" si="102"/>
        <v>631</v>
      </c>
      <c r="B647" s="54">
        <f t="shared" si="99"/>
        <v>0</v>
      </c>
      <c r="C647" s="47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3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48">
        <f t="shared" si="105"/>
        <v>0</v>
      </c>
      <c r="G647" s="49"/>
      <c r="H647" s="13">
        <f t="shared" si="103"/>
        <v>631</v>
      </c>
      <c r="I647" s="33" t="str">
        <f t="shared" si="106"/>
        <v>-</v>
      </c>
      <c r="J647" s="38">
        <f>IF(H647&gt;Lease!$E$4,0,M646)</f>
        <v>0</v>
      </c>
      <c r="K647" s="38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38">
        <f t="shared" si="100"/>
        <v>0</v>
      </c>
      <c r="M647" s="38">
        <f t="shared" si="101"/>
        <v>0</v>
      </c>
      <c r="N647" s="50"/>
      <c r="O647" s="79">
        <v>237</v>
      </c>
      <c r="P647" s="80">
        <f t="shared" si="104"/>
        <v>272534</v>
      </c>
      <c r="Q647" s="82">
        <f t="shared" si="107"/>
        <v>0</v>
      </c>
      <c r="R647" s="82">
        <f>IF(S646&lt;1,0,-Lease!$K$4/Lease!$L$4)</f>
        <v>0</v>
      </c>
      <c r="S647" s="82">
        <f t="shared" si="108"/>
        <v>0</v>
      </c>
      <c r="AE647" s="5"/>
      <c r="AF647" s="6"/>
    </row>
    <row r="648" spans="1:32" x14ac:dyDescent="0.25">
      <c r="A648" s="46">
        <f t="shared" si="102"/>
        <v>632</v>
      </c>
      <c r="B648" s="54">
        <f t="shared" si="99"/>
        <v>0</v>
      </c>
      <c r="C648" s="47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3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48">
        <f t="shared" si="105"/>
        <v>0</v>
      </c>
      <c r="G648" s="49"/>
      <c r="H648" s="13">
        <f t="shared" si="103"/>
        <v>632</v>
      </c>
      <c r="I648" s="33" t="str">
        <f t="shared" si="106"/>
        <v>-</v>
      </c>
      <c r="J648" s="38">
        <f>IF(H648&gt;Lease!$E$4,0,M647)</f>
        <v>0</v>
      </c>
      <c r="K648" s="38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38">
        <f t="shared" si="100"/>
        <v>0</v>
      </c>
      <c r="M648" s="38">
        <f t="shared" si="101"/>
        <v>0</v>
      </c>
      <c r="N648" s="50"/>
      <c r="O648" s="79">
        <v>237</v>
      </c>
      <c r="P648" s="80">
        <f t="shared" si="104"/>
        <v>272899</v>
      </c>
      <c r="Q648" s="82">
        <f t="shared" si="107"/>
        <v>0</v>
      </c>
      <c r="R648" s="82">
        <f>IF(S647&lt;1,0,-Lease!$K$4/Lease!$L$4)</f>
        <v>0</v>
      </c>
      <c r="S648" s="82">
        <f t="shared" si="108"/>
        <v>0</v>
      </c>
      <c r="AE648" s="5"/>
      <c r="AF648" s="6"/>
    </row>
    <row r="649" spans="1:32" x14ac:dyDescent="0.25">
      <c r="A649" s="46">
        <f t="shared" si="102"/>
        <v>633</v>
      </c>
      <c r="B649" s="54">
        <f t="shared" si="99"/>
        <v>0</v>
      </c>
      <c r="C649" s="47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3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48">
        <f t="shared" si="105"/>
        <v>0</v>
      </c>
      <c r="G649" s="49"/>
      <c r="H649" s="13">
        <f t="shared" si="103"/>
        <v>633</v>
      </c>
      <c r="I649" s="33" t="str">
        <f t="shared" si="106"/>
        <v>-</v>
      </c>
      <c r="J649" s="38">
        <f>IF(H649&gt;Lease!$E$4,0,M648)</f>
        <v>0</v>
      </c>
      <c r="K649" s="38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38">
        <f t="shared" si="100"/>
        <v>0</v>
      </c>
      <c r="M649" s="38">
        <f t="shared" si="101"/>
        <v>0</v>
      </c>
      <c r="N649" s="50"/>
      <c r="O649" s="79">
        <v>237</v>
      </c>
      <c r="P649" s="80">
        <f t="shared" si="104"/>
        <v>273265</v>
      </c>
      <c r="Q649" s="82">
        <f t="shared" si="107"/>
        <v>0</v>
      </c>
      <c r="R649" s="82">
        <f>IF(S648&lt;1,0,-Lease!$K$4/Lease!$L$4)</f>
        <v>0</v>
      </c>
      <c r="S649" s="82">
        <f t="shared" si="108"/>
        <v>0</v>
      </c>
      <c r="AE649" s="5"/>
      <c r="AF649" s="6"/>
    </row>
    <row r="650" spans="1:32" x14ac:dyDescent="0.25">
      <c r="A650" s="46">
        <f t="shared" si="102"/>
        <v>634</v>
      </c>
      <c r="B650" s="54">
        <f t="shared" si="99"/>
        <v>0</v>
      </c>
      <c r="C650" s="47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3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48">
        <f t="shared" si="105"/>
        <v>0</v>
      </c>
      <c r="G650" s="49"/>
      <c r="H650" s="13">
        <f t="shared" si="103"/>
        <v>634</v>
      </c>
      <c r="I650" s="33" t="str">
        <f t="shared" si="106"/>
        <v>-</v>
      </c>
      <c r="J650" s="38">
        <f>IF(H650&gt;Lease!$E$4,0,M649)</f>
        <v>0</v>
      </c>
      <c r="K650" s="38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38">
        <f t="shared" si="100"/>
        <v>0</v>
      </c>
      <c r="M650" s="38">
        <f t="shared" si="101"/>
        <v>0</v>
      </c>
      <c r="N650" s="50"/>
      <c r="O650" s="79">
        <v>237</v>
      </c>
      <c r="P650" s="80">
        <f t="shared" si="104"/>
        <v>273630</v>
      </c>
      <c r="Q650" s="82">
        <f t="shared" si="107"/>
        <v>0</v>
      </c>
      <c r="R650" s="82">
        <f>IF(S649&lt;1,0,-Lease!$K$4/Lease!$L$4)</f>
        <v>0</v>
      </c>
      <c r="S650" s="82">
        <f t="shared" si="108"/>
        <v>0</v>
      </c>
      <c r="AE650" s="5"/>
      <c r="AF650" s="6"/>
    </row>
    <row r="651" spans="1:32" x14ac:dyDescent="0.25">
      <c r="A651" s="46">
        <f t="shared" si="102"/>
        <v>635</v>
      </c>
      <c r="B651" s="54">
        <f t="shared" si="99"/>
        <v>0</v>
      </c>
      <c r="C651" s="47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3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48">
        <f t="shared" si="105"/>
        <v>0</v>
      </c>
      <c r="G651" s="49"/>
      <c r="H651" s="13">
        <f t="shared" si="103"/>
        <v>635</v>
      </c>
      <c r="I651" s="33" t="str">
        <f t="shared" si="106"/>
        <v>-</v>
      </c>
      <c r="J651" s="38">
        <f>IF(H651&gt;Lease!$E$4,0,M650)</f>
        <v>0</v>
      </c>
      <c r="K651" s="38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38">
        <f t="shared" si="100"/>
        <v>0</v>
      </c>
      <c r="M651" s="38">
        <f t="shared" si="101"/>
        <v>0</v>
      </c>
      <c r="N651" s="50"/>
      <c r="O651" s="79">
        <v>237</v>
      </c>
      <c r="P651" s="80">
        <f t="shared" si="104"/>
        <v>273995</v>
      </c>
      <c r="Q651" s="82">
        <f t="shared" si="107"/>
        <v>0</v>
      </c>
      <c r="R651" s="82">
        <f>IF(S650&lt;1,0,-Lease!$K$4/Lease!$L$4)</f>
        <v>0</v>
      </c>
      <c r="S651" s="82">
        <f t="shared" si="108"/>
        <v>0</v>
      </c>
      <c r="AE651" s="5"/>
      <c r="AF651" s="6"/>
    </row>
    <row r="652" spans="1:32" x14ac:dyDescent="0.25">
      <c r="A652" s="46">
        <f t="shared" si="102"/>
        <v>636</v>
      </c>
      <c r="B652" s="54">
        <f t="shared" si="99"/>
        <v>0</v>
      </c>
      <c r="C652" s="47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3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48">
        <f t="shared" si="105"/>
        <v>0</v>
      </c>
      <c r="G652" s="49"/>
      <c r="H652" s="13">
        <f t="shared" si="103"/>
        <v>636</v>
      </c>
      <c r="I652" s="33" t="str">
        <f t="shared" si="106"/>
        <v>-</v>
      </c>
      <c r="J652" s="38">
        <f>IF(H652&gt;Lease!$E$4,0,M651)</f>
        <v>0</v>
      </c>
      <c r="K652" s="38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38">
        <f t="shared" si="100"/>
        <v>0</v>
      </c>
      <c r="M652" s="38">
        <f t="shared" si="101"/>
        <v>0</v>
      </c>
      <c r="N652" s="50"/>
      <c r="O652" s="79">
        <v>237</v>
      </c>
      <c r="P652" s="80">
        <f t="shared" si="104"/>
        <v>274360</v>
      </c>
      <c r="Q652" s="82">
        <f t="shared" si="107"/>
        <v>0</v>
      </c>
      <c r="R652" s="82">
        <f>IF(S651&lt;1,0,-Lease!$K$4/Lease!$L$4)</f>
        <v>0</v>
      </c>
      <c r="S652" s="82">
        <f t="shared" si="108"/>
        <v>0</v>
      </c>
      <c r="AE652" s="5"/>
      <c r="AF652" s="6"/>
    </row>
    <row r="653" spans="1:32" x14ac:dyDescent="0.25">
      <c r="A653" s="46">
        <f t="shared" si="102"/>
        <v>637</v>
      </c>
      <c r="B653" s="54">
        <f t="shared" si="99"/>
        <v>0</v>
      </c>
      <c r="C653" s="47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3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48">
        <f t="shared" si="105"/>
        <v>0</v>
      </c>
      <c r="G653" s="49"/>
      <c r="H653" s="13">
        <f t="shared" si="103"/>
        <v>637</v>
      </c>
      <c r="I653" s="33" t="str">
        <f t="shared" si="106"/>
        <v>-</v>
      </c>
      <c r="J653" s="38">
        <f>IF(H653&gt;Lease!$E$4,0,M652)</f>
        <v>0</v>
      </c>
      <c r="K653" s="38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38">
        <f t="shared" si="100"/>
        <v>0</v>
      </c>
      <c r="M653" s="38">
        <f t="shared" si="101"/>
        <v>0</v>
      </c>
      <c r="N653" s="50"/>
      <c r="O653" s="79">
        <v>237</v>
      </c>
      <c r="P653" s="80">
        <f t="shared" si="104"/>
        <v>274726</v>
      </c>
      <c r="Q653" s="82">
        <f t="shared" si="107"/>
        <v>0</v>
      </c>
      <c r="R653" s="82">
        <f>IF(S652&lt;1,0,-Lease!$K$4/Lease!$L$4)</f>
        <v>0</v>
      </c>
      <c r="S653" s="82">
        <f t="shared" si="108"/>
        <v>0</v>
      </c>
      <c r="AE653" s="5"/>
      <c r="AF653" s="6"/>
    </row>
    <row r="654" spans="1:32" x14ac:dyDescent="0.25">
      <c r="A654" s="46">
        <f t="shared" si="102"/>
        <v>638</v>
      </c>
      <c r="B654" s="54">
        <f t="shared" si="99"/>
        <v>0</v>
      </c>
      <c r="C654" s="47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3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48">
        <f t="shared" si="105"/>
        <v>0</v>
      </c>
      <c r="G654" s="49"/>
      <c r="H654" s="13">
        <f t="shared" si="103"/>
        <v>638</v>
      </c>
      <c r="I654" s="33" t="str">
        <f t="shared" si="106"/>
        <v>-</v>
      </c>
      <c r="J654" s="38">
        <f>IF(H654&gt;Lease!$E$4,0,M653)</f>
        <v>0</v>
      </c>
      <c r="K654" s="38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38">
        <f t="shared" si="100"/>
        <v>0</v>
      </c>
      <c r="M654" s="38">
        <f t="shared" si="101"/>
        <v>0</v>
      </c>
      <c r="N654" s="50"/>
      <c r="O654" s="79">
        <v>237</v>
      </c>
      <c r="P654" s="80">
        <f t="shared" si="104"/>
        <v>275091</v>
      </c>
      <c r="Q654" s="82">
        <f t="shared" si="107"/>
        <v>0</v>
      </c>
      <c r="R654" s="82">
        <f>IF(S653&lt;1,0,-Lease!$K$4/Lease!$L$4)</f>
        <v>0</v>
      </c>
      <c r="S654" s="82">
        <f t="shared" si="108"/>
        <v>0</v>
      </c>
      <c r="AE654" s="5"/>
      <c r="AF654" s="6"/>
    </row>
    <row r="655" spans="1:32" x14ac:dyDescent="0.25">
      <c r="A655" s="46">
        <f t="shared" si="102"/>
        <v>639</v>
      </c>
      <c r="B655" s="54">
        <f t="shared" si="99"/>
        <v>0</v>
      </c>
      <c r="C655" s="47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3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48">
        <f t="shared" si="105"/>
        <v>0</v>
      </c>
      <c r="G655" s="49"/>
      <c r="H655" s="13">
        <f t="shared" si="103"/>
        <v>639</v>
      </c>
      <c r="I655" s="33" t="str">
        <f t="shared" si="106"/>
        <v>-</v>
      </c>
      <c r="J655" s="38">
        <f>IF(H655&gt;Lease!$E$4,0,M654)</f>
        <v>0</v>
      </c>
      <c r="K655" s="38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38">
        <f t="shared" si="100"/>
        <v>0</v>
      </c>
      <c r="M655" s="38">
        <f t="shared" si="101"/>
        <v>0</v>
      </c>
      <c r="N655" s="50"/>
      <c r="O655" s="79">
        <v>237</v>
      </c>
      <c r="P655" s="80">
        <f t="shared" si="104"/>
        <v>275456</v>
      </c>
      <c r="Q655" s="82">
        <f t="shared" si="107"/>
        <v>0</v>
      </c>
      <c r="R655" s="82">
        <f>IF(S654&lt;1,0,-Lease!$K$4/Lease!$L$4)</f>
        <v>0</v>
      </c>
      <c r="S655" s="82">
        <f t="shared" si="108"/>
        <v>0</v>
      </c>
      <c r="AE655" s="5"/>
      <c r="AF655" s="6"/>
    </row>
    <row r="656" spans="1:32" x14ac:dyDescent="0.25">
      <c r="A656" s="46">
        <f t="shared" si="102"/>
        <v>640</v>
      </c>
      <c r="B656" s="54">
        <f t="shared" si="99"/>
        <v>0</v>
      </c>
      <c r="C656" s="47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3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48">
        <f t="shared" si="105"/>
        <v>0</v>
      </c>
      <c r="G656" s="49"/>
      <c r="H656" s="13">
        <f t="shared" si="103"/>
        <v>640</v>
      </c>
      <c r="I656" s="33" t="str">
        <f t="shared" si="106"/>
        <v>-</v>
      </c>
      <c r="J656" s="38">
        <f>IF(H656&gt;Lease!$E$4,0,M655)</f>
        <v>0</v>
      </c>
      <c r="K656" s="38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38">
        <f t="shared" si="100"/>
        <v>0</v>
      </c>
      <c r="M656" s="38">
        <f t="shared" si="101"/>
        <v>0</v>
      </c>
      <c r="N656" s="50"/>
      <c r="O656" s="79">
        <v>237</v>
      </c>
      <c r="P656" s="80">
        <f t="shared" si="104"/>
        <v>275821</v>
      </c>
      <c r="Q656" s="82">
        <f t="shared" si="107"/>
        <v>0</v>
      </c>
      <c r="R656" s="82">
        <f>IF(S655&lt;1,0,-Lease!$K$4/Lease!$L$4)</f>
        <v>0</v>
      </c>
      <c r="S656" s="82">
        <f t="shared" si="108"/>
        <v>0</v>
      </c>
      <c r="AE656" s="5"/>
      <c r="AF656" s="6"/>
    </row>
    <row r="657" spans="1:32" x14ac:dyDescent="0.25">
      <c r="A657" s="46">
        <f t="shared" si="102"/>
        <v>641</v>
      </c>
      <c r="B657" s="54">
        <f t="shared" si="99"/>
        <v>0</v>
      </c>
      <c r="C657" s="47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3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48">
        <f t="shared" si="105"/>
        <v>0</v>
      </c>
      <c r="G657" s="49"/>
      <c r="H657" s="13">
        <f t="shared" si="103"/>
        <v>641</v>
      </c>
      <c r="I657" s="33" t="str">
        <f t="shared" si="106"/>
        <v>-</v>
      </c>
      <c r="J657" s="38">
        <f>IF(H657&gt;Lease!$E$4,0,M656)</f>
        <v>0</v>
      </c>
      <c r="K657" s="38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38">
        <f t="shared" si="100"/>
        <v>0</v>
      </c>
      <c r="M657" s="38">
        <f t="shared" si="101"/>
        <v>0</v>
      </c>
      <c r="N657" s="50"/>
      <c r="O657" s="79">
        <v>237</v>
      </c>
      <c r="P657" s="80">
        <f t="shared" si="104"/>
        <v>276187</v>
      </c>
      <c r="Q657" s="82">
        <f t="shared" si="107"/>
        <v>0</v>
      </c>
      <c r="R657" s="82">
        <f>IF(S656&lt;1,0,-Lease!$K$4/Lease!$L$4)</f>
        <v>0</v>
      </c>
      <c r="S657" s="82">
        <f t="shared" si="108"/>
        <v>0</v>
      </c>
      <c r="AE657" s="5"/>
      <c r="AF657" s="6"/>
    </row>
    <row r="658" spans="1:32" x14ac:dyDescent="0.25">
      <c r="A658" s="46">
        <f t="shared" si="102"/>
        <v>642</v>
      </c>
      <c r="B658" s="54">
        <f t="shared" ref="B658:B721" si="109">IF(D658="-",0,YEAR(D658))</f>
        <v>0</v>
      </c>
      <c r="C658" s="47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3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48">
        <f t="shared" si="105"/>
        <v>0</v>
      </c>
      <c r="G658" s="49"/>
      <c r="H658" s="13">
        <f t="shared" si="103"/>
        <v>642</v>
      </c>
      <c r="I658" s="33" t="str">
        <f t="shared" si="106"/>
        <v>-</v>
      </c>
      <c r="J658" s="38">
        <f>IF(H658&gt;Lease!$E$4,0,M657)</f>
        <v>0</v>
      </c>
      <c r="K658" s="38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38">
        <f t="shared" ref="L658:L721" si="110">C658</f>
        <v>0</v>
      </c>
      <c r="M658" s="38">
        <f t="shared" ref="M658:M721" si="111">J658+K658-L658</f>
        <v>0</v>
      </c>
      <c r="N658" s="50"/>
      <c r="O658" s="79">
        <v>237</v>
      </c>
      <c r="P658" s="80">
        <f t="shared" si="104"/>
        <v>276552</v>
      </c>
      <c r="Q658" s="82">
        <f t="shared" si="107"/>
        <v>0</v>
      </c>
      <c r="R658" s="82">
        <f>IF(S657&lt;1,0,-Lease!$K$4/Lease!$L$4)</f>
        <v>0</v>
      </c>
      <c r="S658" s="82">
        <f t="shared" si="108"/>
        <v>0</v>
      </c>
      <c r="AE658" s="5"/>
      <c r="AF658" s="6"/>
    </row>
    <row r="659" spans="1:32" x14ac:dyDescent="0.25">
      <c r="A659" s="46">
        <f t="shared" ref="A659:A722" si="112">A658+1</f>
        <v>643</v>
      </c>
      <c r="B659" s="54">
        <f t="shared" si="109"/>
        <v>0</v>
      </c>
      <c r="C659" s="47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3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48">
        <f t="shared" si="105"/>
        <v>0</v>
      </c>
      <c r="G659" s="49"/>
      <c r="H659" s="13">
        <f t="shared" ref="H659:H722" si="113">H658+1</f>
        <v>643</v>
      </c>
      <c r="I659" s="33" t="str">
        <f t="shared" si="106"/>
        <v>-</v>
      </c>
      <c r="J659" s="38">
        <f>IF(H659&gt;Lease!$E$4,0,M658)</f>
        <v>0</v>
      </c>
      <c r="K659" s="38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38">
        <f t="shared" si="110"/>
        <v>0</v>
      </c>
      <c r="M659" s="38">
        <f t="shared" si="111"/>
        <v>0</v>
      </c>
      <c r="N659" s="50"/>
      <c r="O659" s="79">
        <v>237</v>
      </c>
      <c r="P659" s="80">
        <f t="shared" ref="P659:P722" si="114">DATE(YEAR(P658)+1,MONTH(P658),DAY(P658))</f>
        <v>276917</v>
      </c>
      <c r="Q659" s="82">
        <f t="shared" si="107"/>
        <v>0</v>
      </c>
      <c r="R659" s="82">
        <f>IF(S658&lt;1,0,-Lease!$K$4/Lease!$L$4)</f>
        <v>0</v>
      </c>
      <c r="S659" s="82">
        <f t="shared" si="108"/>
        <v>0</v>
      </c>
      <c r="AE659" s="5"/>
      <c r="AF659" s="6"/>
    </row>
    <row r="660" spans="1:32" x14ac:dyDescent="0.25">
      <c r="A660" s="46">
        <f t="shared" si="112"/>
        <v>644</v>
      </c>
      <c r="B660" s="54">
        <f t="shared" si="109"/>
        <v>0</v>
      </c>
      <c r="C660" s="47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3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48">
        <f t="shared" si="105"/>
        <v>0</v>
      </c>
      <c r="G660" s="49"/>
      <c r="H660" s="13">
        <f t="shared" si="113"/>
        <v>644</v>
      </c>
      <c r="I660" s="33" t="str">
        <f t="shared" si="106"/>
        <v>-</v>
      </c>
      <c r="J660" s="38">
        <f>IF(H660&gt;Lease!$E$4,0,M659)</f>
        <v>0</v>
      </c>
      <c r="K660" s="38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38">
        <f t="shared" si="110"/>
        <v>0</v>
      </c>
      <c r="M660" s="38">
        <f t="shared" si="111"/>
        <v>0</v>
      </c>
      <c r="N660" s="50"/>
      <c r="O660" s="79">
        <v>237</v>
      </c>
      <c r="P660" s="80">
        <f t="shared" si="114"/>
        <v>277282</v>
      </c>
      <c r="Q660" s="82">
        <f t="shared" si="107"/>
        <v>0</v>
      </c>
      <c r="R660" s="82">
        <f>IF(S659&lt;1,0,-Lease!$K$4/Lease!$L$4)</f>
        <v>0</v>
      </c>
      <c r="S660" s="82">
        <f t="shared" si="108"/>
        <v>0</v>
      </c>
      <c r="AE660" s="5"/>
      <c r="AF660" s="6"/>
    </row>
    <row r="661" spans="1:32" x14ac:dyDescent="0.25">
      <c r="A661" s="46">
        <f t="shared" si="112"/>
        <v>645</v>
      </c>
      <c r="B661" s="54">
        <f t="shared" si="109"/>
        <v>0</v>
      </c>
      <c r="C661" s="47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3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48">
        <f t="shared" si="105"/>
        <v>0</v>
      </c>
      <c r="G661" s="49"/>
      <c r="H661" s="13">
        <f t="shared" si="113"/>
        <v>645</v>
      </c>
      <c r="I661" s="33" t="str">
        <f t="shared" si="106"/>
        <v>-</v>
      </c>
      <c r="J661" s="38">
        <f>IF(H661&gt;Lease!$E$4,0,M660)</f>
        <v>0</v>
      </c>
      <c r="K661" s="38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38">
        <f t="shared" si="110"/>
        <v>0</v>
      </c>
      <c r="M661" s="38">
        <f t="shared" si="111"/>
        <v>0</v>
      </c>
      <c r="N661" s="50"/>
      <c r="O661" s="79">
        <v>237</v>
      </c>
      <c r="P661" s="80">
        <f t="shared" si="114"/>
        <v>277648</v>
      </c>
      <c r="Q661" s="82">
        <f t="shared" si="107"/>
        <v>0</v>
      </c>
      <c r="R661" s="82">
        <f>IF(S660&lt;1,0,-Lease!$K$4/Lease!$L$4)</f>
        <v>0</v>
      </c>
      <c r="S661" s="82">
        <f t="shared" si="108"/>
        <v>0</v>
      </c>
      <c r="AE661" s="5"/>
      <c r="AF661" s="6"/>
    </row>
    <row r="662" spans="1:32" x14ac:dyDescent="0.25">
      <c r="A662" s="46">
        <f t="shared" si="112"/>
        <v>646</v>
      </c>
      <c r="B662" s="54">
        <f t="shared" si="109"/>
        <v>0</v>
      </c>
      <c r="C662" s="47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3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48">
        <f t="shared" si="105"/>
        <v>0</v>
      </c>
      <c r="G662" s="49"/>
      <c r="H662" s="13">
        <f t="shared" si="113"/>
        <v>646</v>
      </c>
      <c r="I662" s="33" t="str">
        <f t="shared" si="106"/>
        <v>-</v>
      </c>
      <c r="J662" s="38">
        <f>IF(H662&gt;Lease!$E$4,0,M661)</f>
        <v>0</v>
      </c>
      <c r="K662" s="38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38">
        <f t="shared" si="110"/>
        <v>0</v>
      </c>
      <c r="M662" s="38">
        <f t="shared" si="111"/>
        <v>0</v>
      </c>
      <c r="N662" s="50"/>
      <c r="O662" s="79">
        <v>237</v>
      </c>
      <c r="P662" s="80">
        <f t="shared" si="114"/>
        <v>278013</v>
      </c>
      <c r="Q662" s="82">
        <f t="shared" si="107"/>
        <v>0</v>
      </c>
      <c r="R662" s="82">
        <f>IF(S661&lt;1,0,-Lease!$K$4/Lease!$L$4)</f>
        <v>0</v>
      </c>
      <c r="S662" s="82">
        <f t="shared" si="108"/>
        <v>0</v>
      </c>
      <c r="AE662" s="5"/>
      <c r="AF662" s="6"/>
    </row>
    <row r="663" spans="1:32" x14ac:dyDescent="0.25">
      <c r="A663" s="46">
        <f t="shared" si="112"/>
        <v>647</v>
      </c>
      <c r="B663" s="54">
        <f t="shared" si="109"/>
        <v>0</v>
      </c>
      <c r="C663" s="47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3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48">
        <f t="shared" si="105"/>
        <v>0</v>
      </c>
      <c r="G663" s="49"/>
      <c r="H663" s="13">
        <f t="shared" si="113"/>
        <v>647</v>
      </c>
      <c r="I663" s="33" t="str">
        <f t="shared" si="106"/>
        <v>-</v>
      </c>
      <c r="J663" s="38">
        <f>IF(H663&gt;Lease!$E$4,0,M662)</f>
        <v>0</v>
      </c>
      <c r="K663" s="38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38">
        <f t="shared" si="110"/>
        <v>0</v>
      </c>
      <c r="M663" s="38">
        <f t="shared" si="111"/>
        <v>0</v>
      </c>
      <c r="N663" s="50"/>
      <c r="O663" s="79">
        <v>237</v>
      </c>
      <c r="P663" s="80">
        <f t="shared" si="114"/>
        <v>278378</v>
      </c>
      <c r="Q663" s="82">
        <f t="shared" si="107"/>
        <v>0</v>
      </c>
      <c r="R663" s="82">
        <f>IF(S662&lt;1,0,-Lease!$K$4/Lease!$L$4)</f>
        <v>0</v>
      </c>
      <c r="S663" s="82">
        <f t="shared" si="108"/>
        <v>0</v>
      </c>
      <c r="AE663" s="5"/>
      <c r="AF663" s="6"/>
    </row>
    <row r="664" spans="1:32" x14ac:dyDescent="0.25">
      <c r="A664" s="46">
        <f t="shared" si="112"/>
        <v>648</v>
      </c>
      <c r="B664" s="54">
        <f t="shared" si="109"/>
        <v>0</v>
      </c>
      <c r="C664" s="47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3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48">
        <f t="shared" si="105"/>
        <v>0</v>
      </c>
      <c r="G664" s="49"/>
      <c r="H664" s="13">
        <f t="shared" si="113"/>
        <v>648</v>
      </c>
      <c r="I664" s="33" t="str">
        <f t="shared" si="106"/>
        <v>-</v>
      </c>
      <c r="J664" s="38">
        <f>IF(H664&gt;Lease!$E$4,0,M663)</f>
        <v>0</v>
      </c>
      <c r="K664" s="38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38">
        <f t="shared" si="110"/>
        <v>0</v>
      </c>
      <c r="M664" s="38">
        <f t="shared" si="111"/>
        <v>0</v>
      </c>
      <c r="N664" s="50"/>
      <c r="O664" s="79">
        <v>237</v>
      </c>
      <c r="P664" s="80">
        <f t="shared" si="114"/>
        <v>278743</v>
      </c>
      <c r="Q664" s="82">
        <f t="shared" si="107"/>
        <v>0</v>
      </c>
      <c r="R664" s="82">
        <f>IF(S663&lt;1,0,-Lease!$K$4/Lease!$L$4)</f>
        <v>0</v>
      </c>
      <c r="S664" s="82">
        <f t="shared" si="108"/>
        <v>0</v>
      </c>
      <c r="AE664" s="5"/>
      <c r="AF664" s="6"/>
    </row>
    <row r="665" spans="1:32" x14ac:dyDescent="0.25">
      <c r="A665" s="46">
        <f t="shared" si="112"/>
        <v>649</v>
      </c>
      <c r="B665" s="54">
        <f t="shared" si="109"/>
        <v>0</v>
      </c>
      <c r="C665" s="47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3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48">
        <f t="shared" si="105"/>
        <v>0</v>
      </c>
      <c r="G665" s="49"/>
      <c r="H665" s="13">
        <f t="shared" si="113"/>
        <v>649</v>
      </c>
      <c r="I665" s="33" t="str">
        <f t="shared" si="106"/>
        <v>-</v>
      </c>
      <c r="J665" s="38">
        <f>IF(H665&gt;Lease!$E$4,0,M664)</f>
        <v>0</v>
      </c>
      <c r="K665" s="38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38">
        <f t="shared" si="110"/>
        <v>0</v>
      </c>
      <c r="M665" s="38">
        <f t="shared" si="111"/>
        <v>0</v>
      </c>
      <c r="N665" s="50"/>
      <c r="O665" s="79">
        <v>237</v>
      </c>
      <c r="P665" s="80">
        <f t="shared" si="114"/>
        <v>279109</v>
      </c>
      <c r="Q665" s="82">
        <f t="shared" si="107"/>
        <v>0</v>
      </c>
      <c r="R665" s="82">
        <f>IF(S664&lt;1,0,-Lease!$K$4/Lease!$L$4)</f>
        <v>0</v>
      </c>
      <c r="S665" s="82">
        <f t="shared" si="108"/>
        <v>0</v>
      </c>
      <c r="AE665" s="5"/>
      <c r="AF665" s="6"/>
    </row>
    <row r="666" spans="1:32" x14ac:dyDescent="0.25">
      <c r="A666" s="46">
        <f t="shared" si="112"/>
        <v>650</v>
      </c>
      <c r="B666" s="54">
        <f t="shared" si="109"/>
        <v>0</v>
      </c>
      <c r="C666" s="47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3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48">
        <f t="shared" si="105"/>
        <v>0</v>
      </c>
      <c r="G666" s="49"/>
      <c r="H666" s="13">
        <f t="shared" si="113"/>
        <v>650</v>
      </c>
      <c r="I666" s="33" t="str">
        <f t="shared" si="106"/>
        <v>-</v>
      </c>
      <c r="J666" s="38">
        <f>IF(H666&gt;Lease!$E$4,0,M665)</f>
        <v>0</v>
      </c>
      <c r="K666" s="38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38">
        <f t="shared" si="110"/>
        <v>0</v>
      </c>
      <c r="M666" s="38">
        <f t="shared" si="111"/>
        <v>0</v>
      </c>
      <c r="N666" s="50"/>
      <c r="O666" s="79">
        <v>237</v>
      </c>
      <c r="P666" s="80">
        <f t="shared" si="114"/>
        <v>279474</v>
      </c>
      <c r="Q666" s="82">
        <f t="shared" si="107"/>
        <v>0</v>
      </c>
      <c r="R666" s="82">
        <f>IF(S665&lt;1,0,-Lease!$K$4/Lease!$L$4)</f>
        <v>0</v>
      </c>
      <c r="S666" s="82">
        <f t="shared" si="108"/>
        <v>0</v>
      </c>
      <c r="AE666" s="5"/>
      <c r="AF666" s="6"/>
    </row>
    <row r="667" spans="1:32" x14ac:dyDescent="0.25">
      <c r="A667" s="46">
        <f t="shared" si="112"/>
        <v>651</v>
      </c>
      <c r="B667" s="54">
        <f t="shared" si="109"/>
        <v>0</v>
      </c>
      <c r="C667" s="47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3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48">
        <f t="shared" si="105"/>
        <v>0</v>
      </c>
      <c r="G667" s="49"/>
      <c r="H667" s="13">
        <f t="shared" si="113"/>
        <v>651</v>
      </c>
      <c r="I667" s="33" t="str">
        <f t="shared" si="106"/>
        <v>-</v>
      </c>
      <c r="J667" s="38">
        <f>IF(H667&gt;Lease!$E$4,0,M666)</f>
        <v>0</v>
      </c>
      <c r="K667" s="38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38">
        <f t="shared" si="110"/>
        <v>0</v>
      </c>
      <c r="M667" s="38">
        <f t="shared" si="111"/>
        <v>0</v>
      </c>
      <c r="N667" s="50"/>
      <c r="O667" s="79">
        <v>237</v>
      </c>
      <c r="P667" s="80">
        <f t="shared" si="114"/>
        <v>279839</v>
      </c>
      <c r="Q667" s="82">
        <f t="shared" si="107"/>
        <v>0</v>
      </c>
      <c r="R667" s="82">
        <f>IF(S666&lt;1,0,-Lease!$K$4/Lease!$L$4)</f>
        <v>0</v>
      </c>
      <c r="S667" s="82">
        <f t="shared" si="108"/>
        <v>0</v>
      </c>
      <c r="AE667" s="5"/>
      <c r="AF667" s="6"/>
    </row>
    <row r="668" spans="1:32" x14ac:dyDescent="0.25">
      <c r="A668" s="46">
        <f t="shared" si="112"/>
        <v>652</v>
      </c>
      <c r="B668" s="54">
        <f t="shared" si="109"/>
        <v>0</v>
      </c>
      <c r="C668" s="47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3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48">
        <f t="shared" si="105"/>
        <v>0</v>
      </c>
      <c r="G668" s="49"/>
      <c r="H668" s="13">
        <f t="shared" si="113"/>
        <v>652</v>
      </c>
      <c r="I668" s="33" t="str">
        <f t="shared" si="106"/>
        <v>-</v>
      </c>
      <c r="J668" s="38">
        <f>IF(H668&gt;Lease!$E$4,0,M667)</f>
        <v>0</v>
      </c>
      <c r="K668" s="38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38">
        <f t="shared" si="110"/>
        <v>0</v>
      </c>
      <c r="M668" s="38">
        <f t="shared" si="111"/>
        <v>0</v>
      </c>
      <c r="N668" s="50"/>
      <c r="O668" s="79">
        <v>237</v>
      </c>
      <c r="P668" s="80">
        <f t="shared" si="114"/>
        <v>280204</v>
      </c>
      <c r="Q668" s="82">
        <f t="shared" si="107"/>
        <v>0</v>
      </c>
      <c r="R668" s="82">
        <f>IF(S667&lt;1,0,-Lease!$K$4/Lease!$L$4)</f>
        <v>0</v>
      </c>
      <c r="S668" s="82">
        <f t="shared" si="108"/>
        <v>0</v>
      </c>
      <c r="AE668" s="5"/>
      <c r="AF668" s="6"/>
    </row>
    <row r="669" spans="1:32" x14ac:dyDescent="0.25">
      <c r="A669" s="46">
        <f t="shared" si="112"/>
        <v>653</v>
      </c>
      <c r="B669" s="54">
        <f t="shared" si="109"/>
        <v>0</v>
      </c>
      <c r="C669" s="47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3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48">
        <f t="shared" si="105"/>
        <v>0</v>
      </c>
      <c r="G669" s="49"/>
      <c r="H669" s="13">
        <f t="shared" si="113"/>
        <v>653</v>
      </c>
      <c r="I669" s="33" t="str">
        <f t="shared" si="106"/>
        <v>-</v>
      </c>
      <c r="J669" s="38">
        <f>IF(H669&gt;Lease!$E$4,0,M668)</f>
        <v>0</v>
      </c>
      <c r="K669" s="38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38">
        <f t="shared" si="110"/>
        <v>0</v>
      </c>
      <c r="M669" s="38">
        <f t="shared" si="111"/>
        <v>0</v>
      </c>
      <c r="N669" s="50"/>
      <c r="O669" s="79">
        <v>237</v>
      </c>
      <c r="P669" s="80">
        <f t="shared" si="114"/>
        <v>280570</v>
      </c>
      <c r="Q669" s="82">
        <f t="shared" si="107"/>
        <v>0</v>
      </c>
      <c r="R669" s="82">
        <f>IF(S668&lt;1,0,-Lease!$K$4/Lease!$L$4)</f>
        <v>0</v>
      </c>
      <c r="S669" s="82">
        <f t="shared" si="108"/>
        <v>0</v>
      </c>
      <c r="AE669" s="5"/>
      <c r="AF669" s="6"/>
    </row>
    <row r="670" spans="1:32" x14ac:dyDescent="0.25">
      <c r="A670" s="46">
        <f t="shared" si="112"/>
        <v>654</v>
      </c>
      <c r="B670" s="54">
        <f t="shared" si="109"/>
        <v>0</v>
      </c>
      <c r="C670" s="47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3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48">
        <f t="shared" si="105"/>
        <v>0</v>
      </c>
      <c r="G670" s="49"/>
      <c r="H670" s="13">
        <f t="shared" si="113"/>
        <v>654</v>
      </c>
      <c r="I670" s="33" t="str">
        <f t="shared" si="106"/>
        <v>-</v>
      </c>
      <c r="J670" s="38">
        <f>IF(H670&gt;Lease!$E$4,0,M669)</f>
        <v>0</v>
      </c>
      <c r="K670" s="38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38">
        <f t="shared" si="110"/>
        <v>0</v>
      </c>
      <c r="M670" s="38">
        <f t="shared" si="111"/>
        <v>0</v>
      </c>
      <c r="N670" s="50"/>
      <c r="O670" s="79">
        <v>237</v>
      </c>
      <c r="P670" s="80">
        <f t="shared" si="114"/>
        <v>280935</v>
      </c>
      <c r="Q670" s="82">
        <f t="shared" si="107"/>
        <v>0</v>
      </c>
      <c r="R670" s="82">
        <f>IF(S669&lt;1,0,-Lease!$K$4/Lease!$L$4)</f>
        <v>0</v>
      </c>
      <c r="S670" s="82">
        <f t="shared" si="108"/>
        <v>0</v>
      </c>
      <c r="AE670" s="5"/>
      <c r="AF670" s="6"/>
    </row>
    <row r="671" spans="1:32" x14ac:dyDescent="0.25">
      <c r="A671" s="46">
        <f t="shared" si="112"/>
        <v>655</v>
      </c>
      <c r="B671" s="54">
        <f t="shared" si="109"/>
        <v>0</v>
      </c>
      <c r="C671" s="47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3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48">
        <f t="shared" si="105"/>
        <v>0</v>
      </c>
      <c r="G671" s="49"/>
      <c r="H671" s="13">
        <f t="shared" si="113"/>
        <v>655</v>
      </c>
      <c r="I671" s="33" t="str">
        <f t="shared" si="106"/>
        <v>-</v>
      </c>
      <c r="J671" s="38">
        <f>IF(H671&gt;Lease!$E$4,0,M670)</f>
        <v>0</v>
      </c>
      <c r="K671" s="38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38">
        <f t="shared" si="110"/>
        <v>0</v>
      </c>
      <c r="M671" s="38">
        <f t="shared" si="111"/>
        <v>0</v>
      </c>
      <c r="N671" s="50"/>
      <c r="O671" s="79">
        <v>237</v>
      </c>
      <c r="P671" s="80">
        <f t="shared" si="114"/>
        <v>281300</v>
      </c>
      <c r="Q671" s="82">
        <f t="shared" si="107"/>
        <v>0</v>
      </c>
      <c r="R671" s="82">
        <f>IF(S670&lt;1,0,-Lease!$K$4/Lease!$L$4)</f>
        <v>0</v>
      </c>
      <c r="S671" s="82">
        <f t="shared" si="108"/>
        <v>0</v>
      </c>
      <c r="AE671" s="5"/>
      <c r="AF671" s="6"/>
    </row>
    <row r="672" spans="1:32" x14ac:dyDescent="0.25">
      <c r="A672" s="46">
        <f t="shared" si="112"/>
        <v>656</v>
      </c>
      <c r="B672" s="54">
        <f t="shared" si="109"/>
        <v>0</v>
      </c>
      <c r="C672" s="47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3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48">
        <f t="shared" si="105"/>
        <v>0</v>
      </c>
      <c r="G672" s="49"/>
      <c r="H672" s="13">
        <f t="shared" si="113"/>
        <v>656</v>
      </c>
      <c r="I672" s="33" t="str">
        <f t="shared" si="106"/>
        <v>-</v>
      </c>
      <c r="J672" s="38">
        <f>IF(H672&gt;Lease!$E$4,0,M671)</f>
        <v>0</v>
      </c>
      <c r="K672" s="38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38">
        <f t="shared" si="110"/>
        <v>0</v>
      </c>
      <c r="M672" s="38">
        <f t="shared" si="111"/>
        <v>0</v>
      </c>
      <c r="N672" s="50"/>
      <c r="O672" s="79">
        <v>237</v>
      </c>
      <c r="P672" s="80">
        <f t="shared" si="114"/>
        <v>281665</v>
      </c>
      <c r="Q672" s="82">
        <f t="shared" si="107"/>
        <v>0</v>
      </c>
      <c r="R672" s="82">
        <f>IF(S671&lt;1,0,-Lease!$K$4/Lease!$L$4)</f>
        <v>0</v>
      </c>
      <c r="S672" s="82">
        <f t="shared" si="108"/>
        <v>0</v>
      </c>
      <c r="AE672" s="5"/>
      <c r="AF672" s="6"/>
    </row>
    <row r="673" spans="1:32" x14ac:dyDescent="0.25">
      <c r="A673" s="46">
        <f t="shared" si="112"/>
        <v>657</v>
      </c>
      <c r="B673" s="54">
        <f t="shared" si="109"/>
        <v>0</v>
      </c>
      <c r="C673" s="47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3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48">
        <f t="shared" si="105"/>
        <v>0</v>
      </c>
      <c r="G673" s="49"/>
      <c r="H673" s="13">
        <f t="shared" si="113"/>
        <v>657</v>
      </c>
      <c r="I673" s="33" t="str">
        <f t="shared" si="106"/>
        <v>-</v>
      </c>
      <c r="J673" s="38">
        <f>IF(H673&gt;Lease!$E$4,0,M672)</f>
        <v>0</v>
      </c>
      <c r="K673" s="38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38">
        <f t="shared" si="110"/>
        <v>0</v>
      </c>
      <c r="M673" s="38">
        <f t="shared" si="111"/>
        <v>0</v>
      </c>
      <c r="N673" s="50"/>
      <c r="O673" s="79">
        <v>237</v>
      </c>
      <c r="P673" s="80">
        <f t="shared" si="114"/>
        <v>282031</v>
      </c>
      <c r="Q673" s="82">
        <f t="shared" si="107"/>
        <v>0</v>
      </c>
      <c r="R673" s="82">
        <f>IF(S672&lt;1,0,-Lease!$K$4/Lease!$L$4)</f>
        <v>0</v>
      </c>
      <c r="S673" s="82">
        <f t="shared" si="108"/>
        <v>0</v>
      </c>
      <c r="AE673" s="5"/>
      <c r="AF673" s="6"/>
    </row>
    <row r="674" spans="1:32" x14ac:dyDescent="0.25">
      <c r="A674" s="46">
        <f t="shared" si="112"/>
        <v>658</v>
      </c>
      <c r="B674" s="54">
        <f t="shared" si="109"/>
        <v>0</v>
      </c>
      <c r="C674" s="47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3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48">
        <f t="shared" si="105"/>
        <v>0</v>
      </c>
      <c r="G674" s="49"/>
      <c r="H674" s="13">
        <f t="shared" si="113"/>
        <v>658</v>
      </c>
      <c r="I674" s="33" t="str">
        <f t="shared" si="106"/>
        <v>-</v>
      </c>
      <c r="J674" s="38">
        <f>IF(H674&gt;Lease!$E$4,0,M673)</f>
        <v>0</v>
      </c>
      <c r="K674" s="38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38">
        <f t="shared" si="110"/>
        <v>0</v>
      </c>
      <c r="M674" s="38">
        <f t="shared" si="111"/>
        <v>0</v>
      </c>
      <c r="N674" s="50"/>
      <c r="O674" s="79">
        <v>237</v>
      </c>
      <c r="P674" s="80">
        <f t="shared" si="114"/>
        <v>282396</v>
      </c>
      <c r="Q674" s="82">
        <f t="shared" si="107"/>
        <v>0</v>
      </c>
      <c r="R674" s="82">
        <f>IF(S673&lt;1,0,-Lease!$K$4/Lease!$L$4)</f>
        <v>0</v>
      </c>
      <c r="S674" s="82">
        <f t="shared" si="108"/>
        <v>0</v>
      </c>
      <c r="AE674" s="5"/>
      <c r="AF674" s="6"/>
    </row>
    <row r="675" spans="1:32" x14ac:dyDescent="0.25">
      <c r="A675" s="46">
        <f t="shared" si="112"/>
        <v>659</v>
      </c>
      <c r="B675" s="54">
        <f t="shared" si="109"/>
        <v>0</v>
      </c>
      <c r="C675" s="47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3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48">
        <f t="shared" si="105"/>
        <v>0</v>
      </c>
      <c r="G675" s="49"/>
      <c r="H675" s="13">
        <f t="shared" si="113"/>
        <v>659</v>
      </c>
      <c r="I675" s="33" t="str">
        <f t="shared" si="106"/>
        <v>-</v>
      </c>
      <c r="J675" s="38">
        <f>IF(H675&gt;Lease!$E$4,0,M674)</f>
        <v>0</v>
      </c>
      <c r="K675" s="38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38">
        <f t="shared" si="110"/>
        <v>0</v>
      </c>
      <c r="M675" s="38">
        <f t="shared" si="111"/>
        <v>0</v>
      </c>
      <c r="N675" s="50"/>
      <c r="O675" s="79">
        <v>237</v>
      </c>
      <c r="P675" s="80">
        <f t="shared" si="114"/>
        <v>282761</v>
      </c>
      <c r="Q675" s="82">
        <f t="shared" si="107"/>
        <v>0</v>
      </c>
      <c r="R675" s="82">
        <f>IF(S674&lt;1,0,-Lease!$K$4/Lease!$L$4)</f>
        <v>0</v>
      </c>
      <c r="S675" s="82">
        <f t="shared" si="108"/>
        <v>0</v>
      </c>
      <c r="AE675" s="5"/>
      <c r="AF675" s="6"/>
    </row>
    <row r="676" spans="1:32" x14ac:dyDescent="0.25">
      <c r="A676" s="46">
        <f t="shared" si="112"/>
        <v>660</v>
      </c>
      <c r="B676" s="54">
        <f t="shared" si="109"/>
        <v>0</v>
      </c>
      <c r="C676" s="47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3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48">
        <f t="shared" si="105"/>
        <v>0</v>
      </c>
      <c r="G676" s="49"/>
      <c r="H676" s="13">
        <f t="shared" si="113"/>
        <v>660</v>
      </c>
      <c r="I676" s="33" t="str">
        <f t="shared" si="106"/>
        <v>-</v>
      </c>
      <c r="J676" s="38">
        <f>IF(H676&gt;Lease!$E$4,0,M675)</f>
        <v>0</v>
      </c>
      <c r="K676" s="38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38">
        <f t="shared" si="110"/>
        <v>0</v>
      </c>
      <c r="M676" s="38">
        <f t="shared" si="111"/>
        <v>0</v>
      </c>
      <c r="N676" s="50"/>
      <c r="O676" s="79">
        <v>237</v>
      </c>
      <c r="P676" s="80">
        <f t="shared" si="114"/>
        <v>283126</v>
      </c>
      <c r="Q676" s="82">
        <f t="shared" si="107"/>
        <v>0</v>
      </c>
      <c r="R676" s="82">
        <f>IF(S675&lt;1,0,-Lease!$K$4/Lease!$L$4)</f>
        <v>0</v>
      </c>
      <c r="S676" s="82">
        <f t="shared" si="108"/>
        <v>0</v>
      </c>
      <c r="AE676" s="5"/>
      <c r="AF676" s="6"/>
    </row>
    <row r="677" spans="1:32" x14ac:dyDescent="0.25">
      <c r="A677" s="46">
        <f t="shared" si="112"/>
        <v>661</v>
      </c>
      <c r="B677" s="54">
        <f t="shared" si="109"/>
        <v>0</v>
      </c>
      <c r="C677" s="47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3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48">
        <f t="shared" si="105"/>
        <v>0</v>
      </c>
      <c r="G677" s="49"/>
      <c r="H677" s="13">
        <f t="shared" si="113"/>
        <v>661</v>
      </c>
      <c r="I677" s="33" t="str">
        <f t="shared" si="106"/>
        <v>-</v>
      </c>
      <c r="J677" s="38">
        <f>IF(H677&gt;Lease!$E$4,0,M676)</f>
        <v>0</v>
      </c>
      <c r="K677" s="38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38">
        <f t="shared" si="110"/>
        <v>0</v>
      </c>
      <c r="M677" s="38">
        <f t="shared" si="111"/>
        <v>0</v>
      </c>
      <c r="N677" s="50"/>
      <c r="O677" s="79">
        <v>237</v>
      </c>
      <c r="P677" s="80">
        <f t="shared" si="114"/>
        <v>283492</v>
      </c>
      <c r="Q677" s="82">
        <f t="shared" si="107"/>
        <v>0</v>
      </c>
      <c r="R677" s="82">
        <f>IF(S676&lt;1,0,-Lease!$K$4/Lease!$L$4)</f>
        <v>0</v>
      </c>
      <c r="S677" s="82">
        <f t="shared" si="108"/>
        <v>0</v>
      </c>
      <c r="AE677" s="5"/>
      <c r="AF677" s="6"/>
    </row>
    <row r="678" spans="1:32" x14ac:dyDescent="0.25">
      <c r="A678" s="46">
        <f t="shared" si="112"/>
        <v>662</v>
      </c>
      <c r="B678" s="54">
        <f t="shared" si="109"/>
        <v>0</v>
      </c>
      <c r="C678" s="47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3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48">
        <f t="shared" si="105"/>
        <v>0</v>
      </c>
      <c r="G678" s="49"/>
      <c r="H678" s="13">
        <f t="shared" si="113"/>
        <v>662</v>
      </c>
      <c r="I678" s="33" t="str">
        <f t="shared" si="106"/>
        <v>-</v>
      </c>
      <c r="J678" s="38">
        <f>IF(H678&gt;Lease!$E$4,0,M677)</f>
        <v>0</v>
      </c>
      <c r="K678" s="38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38">
        <f t="shared" si="110"/>
        <v>0</v>
      </c>
      <c r="M678" s="38">
        <f t="shared" si="111"/>
        <v>0</v>
      </c>
      <c r="N678" s="50"/>
      <c r="O678" s="79">
        <v>237</v>
      </c>
      <c r="P678" s="80">
        <f t="shared" si="114"/>
        <v>283857</v>
      </c>
      <c r="Q678" s="82">
        <f t="shared" si="107"/>
        <v>0</v>
      </c>
      <c r="R678" s="82">
        <f>IF(S677&lt;1,0,-Lease!$K$4/Lease!$L$4)</f>
        <v>0</v>
      </c>
      <c r="S678" s="82">
        <f t="shared" si="108"/>
        <v>0</v>
      </c>
      <c r="AE678" s="5"/>
      <c r="AF678" s="6"/>
    </row>
    <row r="679" spans="1:32" x14ac:dyDescent="0.25">
      <c r="A679" s="46">
        <f t="shared" si="112"/>
        <v>663</v>
      </c>
      <c r="B679" s="54">
        <f t="shared" si="109"/>
        <v>0</v>
      </c>
      <c r="C679" s="47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3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48">
        <f t="shared" si="105"/>
        <v>0</v>
      </c>
      <c r="G679" s="49"/>
      <c r="H679" s="13">
        <f t="shared" si="113"/>
        <v>663</v>
      </c>
      <c r="I679" s="33" t="str">
        <f t="shared" si="106"/>
        <v>-</v>
      </c>
      <c r="J679" s="38">
        <f>IF(H679&gt;Lease!$E$4,0,M678)</f>
        <v>0</v>
      </c>
      <c r="K679" s="38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38">
        <f t="shared" si="110"/>
        <v>0</v>
      </c>
      <c r="M679" s="38">
        <f t="shared" si="111"/>
        <v>0</v>
      </c>
      <c r="N679" s="50"/>
      <c r="O679" s="79">
        <v>237</v>
      </c>
      <c r="P679" s="80">
        <f t="shared" si="114"/>
        <v>284222</v>
      </c>
      <c r="Q679" s="82">
        <f t="shared" si="107"/>
        <v>0</v>
      </c>
      <c r="R679" s="82">
        <f>IF(S678&lt;1,0,-Lease!$K$4/Lease!$L$4)</f>
        <v>0</v>
      </c>
      <c r="S679" s="82">
        <f t="shared" si="108"/>
        <v>0</v>
      </c>
      <c r="AE679" s="5"/>
      <c r="AF679" s="6"/>
    </row>
    <row r="680" spans="1:32" x14ac:dyDescent="0.25">
      <c r="A680" s="46">
        <f t="shared" si="112"/>
        <v>664</v>
      </c>
      <c r="B680" s="54">
        <f t="shared" si="109"/>
        <v>0</v>
      </c>
      <c r="C680" s="47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3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48">
        <f t="shared" si="105"/>
        <v>0</v>
      </c>
      <c r="G680" s="49"/>
      <c r="H680" s="13">
        <f t="shared" si="113"/>
        <v>664</v>
      </c>
      <c r="I680" s="33" t="str">
        <f t="shared" si="106"/>
        <v>-</v>
      </c>
      <c r="J680" s="38">
        <f>IF(H680&gt;Lease!$E$4,0,M679)</f>
        <v>0</v>
      </c>
      <c r="K680" s="38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38">
        <f t="shared" si="110"/>
        <v>0</v>
      </c>
      <c r="M680" s="38">
        <f t="shared" si="111"/>
        <v>0</v>
      </c>
      <c r="N680" s="50"/>
      <c r="O680" s="79">
        <v>237</v>
      </c>
      <c r="P680" s="80">
        <f t="shared" si="114"/>
        <v>284587</v>
      </c>
      <c r="Q680" s="82">
        <f t="shared" si="107"/>
        <v>0</v>
      </c>
      <c r="R680" s="82">
        <f>IF(S679&lt;1,0,-Lease!$K$4/Lease!$L$4)</f>
        <v>0</v>
      </c>
      <c r="S680" s="82">
        <f t="shared" si="108"/>
        <v>0</v>
      </c>
      <c r="AE680" s="5"/>
      <c r="AF680" s="6"/>
    </row>
    <row r="681" spans="1:32" x14ac:dyDescent="0.25">
      <c r="A681" s="46">
        <f t="shared" si="112"/>
        <v>665</v>
      </c>
      <c r="B681" s="54">
        <f t="shared" si="109"/>
        <v>0</v>
      </c>
      <c r="C681" s="47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3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48">
        <f t="shared" si="105"/>
        <v>0</v>
      </c>
      <c r="G681" s="49"/>
      <c r="H681" s="13">
        <f t="shared" si="113"/>
        <v>665</v>
      </c>
      <c r="I681" s="33" t="str">
        <f t="shared" si="106"/>
        <v>-</v>
      </c>
      <c r="J681" s="38">
        <f>IF(H681&gt;Lease!$E$4,0,M680)</f>
        <v>0</v>
      </c>
      <c r="K681" s="38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38">
        <f t="shared" si="110"/>
        <v>0</v>
      </c>
      <c r="M681" s="38">
        <f t="shared" si="111"/>
        <v>0</v>
      </c>
      <c r="N681" s="50"/>
      <c r="O681" s="79">
        <v>237</v>
      </c>
      <c r="P681" s="80">
        <f t="shared" si="114"/>
        <v>284953</v>
      </c>
      <c r="Q681" s="82">
        <f t="shared" si="107"/>
        <v>0</v>
      </c>
      <c r="R681" s="82">
        <f>IF(S680&lt;1,0,-Lease!$K$4/Lease!$L$4)</f>
        <v>0</v>
      </c>
      <c r="S681" s="82">
        <f t="shared" si="108"/>
        <v>0</v>
      </c>
      <c r="AE681" s="5"/>
      <c r="AF681" s="6"/>
    </row>
    <row r="682" spans="1:32" x14ac:dyDescent="0.25">
      <c r="A682" s="46">
        <f t="shared" si="112"/>
        <v>666</v>
      </c>
      <c r="B682" s="54">
        <f t="shared" si="109"/>
        <v>0</v>
      </c>
      <c r="C682" s="47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3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48">
        <f t="shared" si="105"/>
        <v>0</v>
      </c>
      <c r="G682" s="49"/>
      <c r="H682" s="13">
        <f t="shared" si="113"/>
        <v>666</v>
      </c>
      <c r="I682" s="33" t="str">
        <f t="shared" si="106"/>
        <v>-</v>
      </c>
      <c r="J682" s="38">
        <f>IF(H682&gt;Lease!$E$4,0,M681)</f>
        <v>0</v>
      </c>
      <c r="K682" s="38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38">
        <f t="shared" si="110"/>
        <v>0</v>
      </c>
      <c r="M682" s="38">
        <f t="shared" si="111"/>
        <v>0</v>
      </c>
      <c r="N682" s="50"/>
      <c r="O682" s="79">
        <v>237</v>
      </c>
      <c r="P682" s="80">
        <f t="shared" si="114"/>
        <v>285318</v>
      </c>
      <c r="Q682" s="82">
        <f t="shared" si="107"/>
        <v>0</v>
      </c>
      <c r="R682" s="82">
        <f>IF(S681&lt;1,0,-Lease!$K$4/Lease!$L$4)</f>
        <v>0</v>
      </c>
      <c r="S682" s="82">
        <f t="shared" si="108"/>
        <v>0</v>
      </c>
      <c r="AE682" s="5"/>
      <c r="AF682" s="6"/>
    </row>
    <row r="683" spans="1:32" x14ac:dyDescent="0.25">
      <c r="A683" s="46">
        <f t="shared" si="112"/>
        <v>667</v>
      </c>
      <c r="B683" s="54">
        <f t="shared" si="109"/>
        <v>0</v>
      </c>
      <c r="C683" s="47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3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48">
        <f t="shared" si="105"/>
        <v>0</v>
      </c>
      <c r="G683" s="49"/>
      <c r="H683" s="13">
        <f t="shared" si="113"/>
        <v>667</v>
      </c>
      <c r="I683" s="33" t="str">
        <f t="shared" si="106"/>
        <v>-</v>
      </c>
      <c r="J683" s="38">
        <f>IF(H683&gt;Lease!$E$4,0,M682)</f>
        <v>0</v>
      </c>
      <c r="K683" s="38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38">
        <f t="shared" si="110"/>
        <v>0</v>
      </c>
      <c r="M683" s="38">
        <f t="shared" si="111"/>
        <v>0</v>
      </c>
      <c r="N683" s="50"/>
      <c r="O683" s="79">
        <v>237</v>
      </c>
      <c r="P683" s="80">
        <f t="shared" si="114"/>
        <v>285683</v>
      </c>
      <c r="Q683" s="82">
        <f t="shared" si="107"/>
        <v>0</v>
      </c>
      <c r="R683" s="82">
        <f>IF(S682&lt;1,0,-Lease!$K$4/Lease!$L$4)</f>
        <v>0</v>
      </c>
      <c r="S683" s="82">
        <f t="shared" si="108"/>
        <v>0</v>
      </c>
      <c r="AE683" s="5"/>
      <c r="AF683" s="6"/>
    </row>
    <row r="684" spans="1:32" x14ac:dyDescent="0.25">
      <c r="A684" s="46">
        <f t="shared" si="112"/>
        <v>668</v>
      </c>
      <c r="B684" s="54">
        <f t="shared" si="109"/>
        <v>0</v>
      </c>
      <c r="C684" s="47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3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48">
        <f t="shared" si="105"/>
        <v>0</v>
      </c>
      <c r="G684" s="49"/>
      <c r="H684" s="13">
        <f t="shared" si="113"/>
        <v>668</v>
      </c>
      <c r="I684" s="33" t="str">
        <f t="shared" si="106"/>
        <v>-</v>
      </c>
      <c r="J684" s="38">
        <f>IF(H684&gt;Lease!$E$4,0,M683)</f>
        <v>0</v>
      </c>
      <c r="K684" s="38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38">
        <f t="shared" si="110"/>
        <v>0</v>
      </c>
      <c r="M684" s="38">
        <f t="shared" si="111"/>
        <v>0</v>
      </c>
      <c r="N684" s="50"/>
      <c r="O684" s="79">
        <v>237</v>
      </c>
      <c r="P684" s="80">
        <f t="shared" si="114"/>
        <v>286048</v>
      </c>
      <c r="Q684" s="82">
        <f t="shared" si="107"/>
        <v>0</v>
      </c>
      <c r="R684" s="82">
        <f>IF(S683&lt;1,0,-Lease!$K$4/Lease!$L$4)</f>
        <v>0</v>
      </c>
      <c r="S684" s="82">
        <f t="shared" si="108"/>
        <v>0</v>
      </c>
      <c r="AE684" s="5"/>
      <c r="AF684" s="6"/>
    </row>
    <row r="685" spans="1:32" x14ac:dyDescent="0.25">
      <c r="A685" s="46">
        <f t="shared" si="112"/>
        <v>669</v>
      </c>
      <c r="B685" s="54">
        <f t="shared" si="109"/>
        <v>0</v>
      </c>
      <c r="C685" s="47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3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48">
        <f t="shared" ref="F685:F748" si="115">C685*E685</f>
        <v>0</v>
      </c>
      <c r="G685" s="49"/>
      <c r="H685" s="13">
        <f t="shared" si="113"/>
        <v>669</v>
      </c>
      <c r="I685" s="33" t="str">
        <f t="shared" ref="I685:I748" si="116">D685</f>
        <v>-</v>
      </c>
      <c r="J685" s="38">
        <f>IF(H685&gt;Lease!$E$4,0,M684)</f>
        <v>0</v>
      </c>
      <c r="K685" s="38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38">
        <f t="shared" si="110"/>
        <v>0</v>
      </c>
      <c r="M685" s="38">
        <f t="shared" si="111"/>
        <v>0</v>
      </c>
      <c r="N685" s="50"/>
      <c r="O685" s="79">
        <v>237</v>
      </c>
      <c r="P685" s="80">
        <f t="shared" si="114"/>
        <v>286414</v>
      </c>
      <c r="Q685" s="82">
        <f t="shared" ref="Q685:Q748" si="117">S684</f>
        <v>0</v>
      </c>
      <c r="R685" s="82">
        <f>IF(S684&lt;1,0,-Lease!$K$4/Lease!$L$4)</f>
        <v>0</v>
      </c>
      <c r="S685" s="82">
        <f t="shared" ref="S685:S748" si="118">IF(S684&lt;1,0,SUM(Q685:R685))</f>
        <v>0</v>
      </c>
      <c r="AE685" s="5"/>
      <c r="AF685" s="6"/>
    </row>
    <row r="686" spans="1:32" x14ac:dyDescent="0.25">
      <c r="A686" s="46">
        <f t="shared" si="112"/>
        <v>670</v>
      </c>
      <c r="B686" s="54">
        <f t="shared" si="109"/>
        <v>0</v>
      </c>
      <c r="C686" s="47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3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48">
        <f t="shared" si="115"/>
        <v>0</v>
      </c>
      <c r="G686" s="49"/>
      <c r="H686" s="13">
        <f t="shared" si="113"/>
        <v>670</v>
      </c>
      <c r="I686" s="33" t="str">
        <f t="shared" si="116"/>
        <v>-</v>
      </c>
      <c r="J686" s="38">
        <f>IF(H686&gt;Lease!$E$4,0,M685)</f>
        <v>0</v>
      </c>
      <c r="K686" s="38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38">
        <f t="shared" si="110"/>
        <v>0</v>
      </c>
      <c r="M686" s="38">
        <f t="shared" si="111"/>
        <v>0</v>
      </c>
      <c r="N686" s="50"/>
      <c r="O686" s="79">
        <v>237</v>
      </c>
      <c r="P686" s="80">
        <f t="shared" si="114"/>
        <v>286779</v>
      </c>
      <c r="Q686" s="82">
        <f t="shared" si="117"/>
        <v>0</v>
      </c>
      <c r="R686" s="82">
        <f>IF(S685&lt;1,0,-Lease!$K$4/Lease!$L$4)</f>
        <v>0</v>
      </c>
      <c r="S686" s="82">
        <f t="shared" si="118"/>
        <v>0</v>
      </c>
      <c r="AE686" s="5"/>
      <c r="AF686" s="6"/>
    </row>
    <row r="687" spans="1:32" x14ac:dyDescent="0.25">
      <c r="A687" s="46">
        <f t="shared" si="112"/>
        <v>671</v>
      </c>
      <c r="B687" s="54">
        <f t="shared" si="109"/>
        <v>0</v>
      </c>
      <c r="C687" s="47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3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48">
        <f t="shared" si="115"/>
        <v>0</v>
      </c>
      <c r="G687" s="49"/>
      <c r="H687" s="13">
        <f t="shared" si="113"/>
        <v>671</v>
      </c>
      <c r="I687" s="33" t="str">
        <f t="shared" si="116"/>
        <v>-</v>
      </c>
      <c r="J687" s="38">
        <f>IF(H687&gt;Lease!$E$4,0,M686)</f>
        <v>0</v>
      </c>
      <c r="K687" s="38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38">
        <f t="shared" si="110"/>
        <v>0</v>
      </c>
      <c r="M687" s="38">
        <f t="shared" si="111"/>
        <v>0</v>
      </c>
      <c r="N687" s="50"/>
      <c r="O687" s="79">
        <v>237</v>
      </c>
      <c r="P687" s="80">
        <f t="shared" si="114"/>
        <v>287144</v>
      </c>
      <c r="Q687" s="82">
        <f t="shared" si="117"/>
        <v>0</v>
      </c>
      <c r="R687" s="82">
        <f>IF(S686&lt;1,0,-Lease!$K$4/Lease!$L$4)</f>
        <v>0</v>
      </c>
      <c r="S687" s="82">
        <f t="shared" si="118"/>
        <v>0</v>
      </c>
      <c r="AE687" s="5"/>
      <c r="AF687" s="6"/>
    </row>
    <row r="688" spans="1:32" x14ac:dyDescent="0.25">
      <c r="A688" s="46">
        <f t="shared" si="112"/>
        <v>672</v>
      </c>
      <c r="B688" s="54">
        <f t="shared" si="109"/>
        <v>0</v>
      </c>
      <c r="C688" s="47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3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48">
        <f t="shared" si="115"/>
        <v>0</v>
      </c>
      <c r="G688" s="49"/>
      <c r="H688" s="13">
        <f t="shared" si="113"/>
        <v>672</v>
      </c>
      <c r="I688" s="33" t="str">
        <f t="shared" si="116"/>
        <v>-</v>
      </c>
      <c r="J688" s="38">
        <f>IF(H688&gt;Lease!$E$4,0,M687)</f>
        <v>0</v>
      </c>
      <c r="K688" s="38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38">
        <f t="shared" si="110"/>
        <v>0</v>
      </c>
      <c r="M688" s="38">
        <f t="shared" si="111"/>
        <v>0</v>
      </c>
      <c r="N688" s="50"/>
      <c r="O688" s="79">
        <v>237</v>
      </c>
      <c r="P688" s="80">
        <f t="shared" si="114"/>
        <v>287509</v>
      </c>
      <c r="Q688" s="82">
        <f t="shared" si="117"/>
        <v>0</v>
      </c>
      <c r="R688" s="82">
        <f>IF(S687&lt;1,0,-Lease!$K$4/Lease!$L$4)</f>
        <v>0</v>
      </c>
      <c r="S688" s="82">
        <f t="shared" si="118"/>
        <v>0</v>
      </c>
      <c r="AE688" s="5"/>
      <c r="AF688" s="6"/>
    </row>
    <row r="689" spans="1:32" x14ac:dyDescent="0.25">
      <c r="A689" s="46">
        <f t="shared" si="112"/>
        <v>673</v>
      </c>
      <c r="B689" s="54">
        <f t="shared" si="109"/>
        <v>0</v>
      </c>
      <c r="C689" s="47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3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48">
        <f t="shared" si="115"/>
        <v>0</v>
      </c>
      <c r="G689" s="49"/>
      <c r="H689" s="13">
        <f t="shared" si="113"/>
        <v>673</v>
      </c>
      <c r="I689" s="33" t="str">
        <f t="shared" si="116"/>
        <v>-</v>
      </c>
      <c r="J689" s="38">
        <f>IF(H689&gt;Lease!$E$4,0,M688)</f>
        <v>0</v>
      </c>
      <c r="K689" s="38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38">
        <f t="shared" si="110"/>
        <v>0</v>
      </c>
      <c r="M689" s="38">
        <f t="shared" si="111"/>
        <v>0</v>
      </c>
      <c r="N689" s="50"/>
      <c r="O689" s="79">
        <v>237</v>
      </c>
      <c r="P689" s="80">
        <f t="shared" si="114"/>
        <v>287875</v>
      </c>
      <c r="Q689" s="82">
        <f t="shared" si="117"/>
        <v>0</v>
      </c>
      <c r="R689" s="82">
        <f>IF(S688&lt;1,0,-Lease!$K$4/Lease!$L$4)</f>
        <v>0</v>
      </c>
      <c r="S689" s="82">
        <f t="shared" si="118"/>
        <v>0</v>
      </c>
      <c r="AE689" s="5"/>
      <c r="AF689" s="6"/>
    </row>
    <row r="690" spans="1:32" x14ac:dyDescent="0.25">
      <c r="A690" s="46">
        <f t="shared" si="112"/>
        <v>674</v>
      </c>
      <c r="B690" s="54">
        <f t="shared" si="109"/>
        <v>0</v>
      </c>
      <c r="C690" s="47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3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48">
        <f t="shared" si="115"/>
        <v>0</v>
      </c>
      <c r="G690" s="49"/>
      <c r="H690" s="13">
        <f t="shared" si="113"/>
        <v>674</v>
      </c>
      <c r="I690" s="33" t="str">
        <f t="shared" si="116"/>
        <v>-</v>
      </c>
      <c r="J690" s="38">
        <f>IF(H690&gt;Lease!$E$4,0,M689)</f>
        <v>0</v>
      </c>
      <c r="K690" s="38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38">
        <f t="shared" si="110"/>
        <v>0</v>
      </c>
      <c r="M690" s="38">
        <f t="shared" si="111"/>
        <v>0</v>
      </c>
      <c r="N690" s="50"/>
      <c r="O690" s="79">
        <v>237</v>
      </c>
      <c r="P690" s="80">
        <f t="shared" si="114"/>
        <v>288240</v>
      </c>
      <c r="Q690" s="82">
        <f t="shared" si="117"/>
        <v>0</v>
      </c>
      <c r="R690" s="82">
        <f>IF(S689&lt;1,0,-Lease!$K$4/Lease!$L$4)</f>
        <v>0</v>
      </c>
      <c r="S690" s="82">
        <f t="shared" si="118"/>
        <v>0</v>
      </c>
      <c r="AE690" s="5"/>
      <c r="AF690" s="6"/>
    </row>
    <row r="691" spans="1:32" x14ac:dyDescent="0.25">
      <c r="A691" s="46">
        <f t="shared" si="112"/>
        <v>675</v>
      </c>
      <c r="B691" s="54">
        <f t="shared" si="109"/>
        <v>0</v>
      </c>
      <c r="C691" s="47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3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48">
        <f t="shared" si="115"/>
        <v>0</v>
      </c>
      <c r="G691" s="49"/>
      <c r="H691" s="13">
        <f t="shared" si="113"/>
        <v>675</v>
      </c>
      <c r="I691" s="33" t="str">
        <f t="shared" si="116"/>
        <v>-</v>
      </c>
      <c r="J691" s="38">
        <f>IF(H691&gt;Lease!$E$4,0,M690)</f>
        <v>0</v>
      </c>
      <c r="K691" s="38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38">
        <f t="shared" si="110"/>
        <v>0</v>
      </c>
      <c r="M691" s="38">
        <f t="shared" si="111"/>
        <v>0</v>
      </c>
      <c r="N691" s="50"/>
      <c r="O691" s="79">
        <v>237</v>
      </c>
      <c r="P691" s="80">
        <f t="shared" si="114"/>
        <v>288605</v>
      </c>
      <c r="Q691" s="82">
        <f t="shared" si="117"/>
        <v>0</v>
      </c>
      <c r="R691" s="82">
        <f>IF(S690&lt;1,0,-Lease!$K$4/Lease!$L$4)</f>
        <v>0</v>
      </c>
      <c r="S691" s="82">
        <f t="shared" si="118"/>
        <v>0</v>
      </c>
      <c r="AE691" s="5"/>
      <c r="AF691" s="6"/>
    </row>
    <row r="692" spans="1:32" x14ac:dyDescent="0.25">
      <c r="A692" s="46">
        <f t="shared" si="112"/>
        <v>676</v>
      </c>
      <c r="B692" s="54">
        <f t="shared" si="109"/>
        <v>0</v>
      </c>
      <c r="C692" s="47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3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48">
        <f t="shared" si="115"/>
        <v>0</v>
      </c>
      <c r="G692" s="49"/>
      <c r="H692" s="13">
        <f t="shared" si="113"/>
        <v>676</v>
      </c>
      <c r="I692" s="33" t="str">
        <f t="shared" si="116"/>
        <v>-</v>
      </c>
      <c r="J692" s="38">
        <f>IF(H692&gt;Lease!$E$4,0,M691)</f>
        <v>0</v>
      </c>
      <c r="K692" s="38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38">
        <f t="shared" si="110"/>
        <v>0</v>
      </c>
      <c r="M692" s="38">
        <f t="shared" si="111"/>
        <v>0</v>
      </c>
      <c r="N692" s="50"/>
      <c r="O692" s="79">
        <v>237</v>
      </c>
      <c r="P692" s="80">
        <f t="shared" si="114"/>
        <v>288970</v>
      </c>
      <c r="Q692" s="82">
        <f t="shared" si="117"/>
        <v>0</v>
      </c>
      <c r="R692" s="82">
        <f>IF(S691&lt;1,0,-Lease!$K$4/Lease!$L$4)</f>
        <v>0</v>
      </c>
      <c r="S692" s="82">
        <f t="shared" si="118"/>
        <v>0</v>
      </c>
      <c r="AE692" s="5"/>
      <c r="AF692" s="6"/>
    </row>
    <row r="693" spans="1:32" x14ac:dyDescent="0.25">
      <c r="A693" s="46">
        <f t="shared" si="112"/>
        <v>677</v>
      </c>
      <c r="B693" s="54">
        <f t="shared" si="109"/>
        <v>0</v>
      </c>
      <c r="C693" s="47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3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48">
        <f t="shared" si="115"/>
        <v>0</v>
      </c>
      <c r="G693" s="49"/>
      <c r="H693" s="13">
        <f t="shared" si="113"/>
        <v>677</v>
      </c>
      <c r="I693" s="33" t="str">
        <f t="shared" si="116"/>
        <v>-</v>
      </c>
      <c r="J693" s="38">
        <f>IF(H693&gt;Lease!$E$4,0,M692)</f>
        <v>0</v>
      </c>
      <c r="K693" s="38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38">
        <f t="shared" si="110"/>
        <v>0</v>
      </c>
      <c r="M693" s="38">
        <f t="shared" si="111"/>
        <v>0</v>
      </c>
      <c r="N693" s="50"/>
      <c r="O693" s="79">
        <v>237</v>
      </c>
      <c r="P693" s="80">
        <f t="shared" si="114"/>
        <v>289336</v>
      </c>
      <c r="Q693" s="82">
        <f t="shared" si="117"/>
        <v>0</v>
      </c>
      <c r="R693" s="82">
        <f>IF(S692&lt;1,0,-Lease!$K$4/Lease!$L$4)</f>
        <v>0</v>
      </c>
      <c r="S693" s="82">
        <f t="shared" si="118"/>
        <v>0</v>
      </c>
      <c r="AE693" s="5"/>
      <c r="AF693" s="6"/>
    </row>
    <row r="694" spans="1:32" x14ac:dyDescent="0.25">
      <c r="A694" s="46">
        <f t="shared" si="112"/>
        <v>678</v>
      </c>
      <c r="B694" s="54">
        <f t="shared" si="109"/>
        <v>0</v>
      </c>
      <c r="C694" s="47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3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48">
        <f t="shared" si="115"/>
        <v>0</v>
      </c>
      <c r="G694" s="49"/>
      <c r="H694" s="13">
        <f t="shared" si="113"/>
        <v>678</v>
      </c>
      <c r="I694" s="33" t="str">
        <f t="shared" si="116"/>
        <v>-</v>
      </c>
      <c r="J694" s="38">
        <f>IF(H694&gt;Lease!$E$4,0,M693)</f>
        <v>0</v>
      </c>
      <c r="K694" s="38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38">
        <f t="shared" si="110"/>
        <v>0</v>
      </c>
      <c r="M694" s="38">
        <f t="shared" si="111"/>
        <v>0</v>
      </c>
      <c r="N694" s="50"/>
      <c r="O694" s="79">
        <v>237</v>
      </c>
      <c r="P694" s="80">
        <f t="shared" si="114"/>
        <v>289701</v>
      </c>
      <c r="Q694" s="82">
        <f t="shared" si="117"/>
        <v>0</v>
      </c>
      <c r="R694" s="82">
        <f>IF(S693&lt;1,0,-Lease!$K$4/Lease!$L$4)</f>
        <v>0</v>
      </c>
      <c r="S694" s="82">
        <f t="shared" si="118"/>
        <v>0</v>
      </c>
      <c r="AE694" s="5"/>
      <c r="AF694" s="6"/>
    </row>
    <row r="695" spans="1:32" x14ac:dyDescent="0.25">
      <c r="A695" s="46">
        <f t="shared" si="112"/>
        <v>679</v>
      </c>
      <c r="B695" s="54">
        <f t="shared" si="109"/>
        <v>0</v>
      </c>
      <c r="C695" s="47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3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48">
        <f t="shared" si="115"/>
        <v>0</v>
      </c>
      <c r="G695" s="49"/>
      <c r="H695" s="13">
        <f t="shared" si="113"/>
        <v>679</v>
      </c>
      <c r="I695" s="33" t="str">
        <f t="shared" si="116"/>
        <v>-</v>
      </c>
      <c r="J695" s="38">
        <f>IF(H695&gt;Lease!$E$4,0,M694)</f>
        <v>0</v>
      </c>
      <c r="K695" s="38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38">
        <f t="shared" si="110"/>
        <v>0</v>
      </c>
      <c r="M695" s="38">
        <f t="shared" si="111"/>
        <v>0</v>
      </c>
      <c r="N695" s="50"/>
      <c r="O695" s="79">
        <v>237</v>
      </c>
      <c r="P695" s="80">
        <f t="shared" si="114"/>
        <v>290066</v>
      </c>
      <c r="Q695" s="82">
        <f t="shared" si="117"/>
        <v>0</v>
      </c>
      <c r="R695" s="82">
        <f>IF(S694&lt;1,0,-Lease!$K$4/Lease!$L$4)</f>
        <v>0</v>
      </c>
      <c r="S695" s="82">
        <f t="shared" si="118"/>
        <v>0</v>
      </c>
      <c r="AE695" s="5"/>
      <c r="AF695" s="6"/>
    </row>
    <row r="696" spans="1:32" x14ac:dyDescent="0.25">
      <c r="A696" s="46">
        <f t="shared" si="112"/>
        <v>680</v>
      </c>
      <c r="B696" s="54">
        <f t="shared" si="109"/>
        <v>0</v>
      </c>
      <c r="C696" s="47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3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48">
        <f t="shared" si="115"/>
        <v>0</v>
      </c>
      <c r="G696" s="49"/>
      <c r="H696" s="13">
        <f t="shared" si="113"/>
        <v>680</v>
      </c>
      <c r="I696" s="33" t="str">
        <f t="shared" si="116"/>
        <v>-</v>
      </c>
      <c r="J696" s="38">
        <f>IF(H696&gt;Lease!$E$4,0,M695)</f>
        <v>0</v>
      </c>
      <c r="K696" s="38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38">
        <f t="shared" si="110"/>
        <v>0</v>
      </c>
      <c r="M696" s="38">
        <f t="shared" si="111"/>
        <v>0</v>
      </c>
      <c r="N696" s="50"/>
      <c r="O696" s="79">
        <v>237</v>
      </c>
      <c r="P696" s="80">
        <f t="shared" si="114"/>
        <v>290431</v>
      </c>
      <c r="Q696" s="82">
        <f t="shared" si="117"/>
        <v>0</v>
      </c>
      <c r="R696" s="82">
        <f>IF(S695&lt;1,0,-Lease!$K$4/Lease!$L$4)</f>
        <v>0</v>
      </c>
      <c r="S696" s="82">
        <f t="shared" si="118"/>
        <v>0</v>
      </c>
      <c r="AE696" s="5"/>
      <c r="AF696" s="6"/>
    </row>
    <row r="697" spans="1:32" x14ac:dyDescent="0.25">
      <c r="A697" s="46">
        <f t="shared" si="112"/>
        <v>681</v>
      </c>
      <c r="B697" s="54">
        <f t="shared" si="109"/>
        <v>0</v>
      </c>
      <c r="C697" s="47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3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48">
        <f t="shared" si="115"/>
        <v>0</v>
      </c>
      <c r="G697" s="49"/>
      <c r="H697" s="13">
        <f t="shared" si="113"/>
        <v>681</v>
      </c>
      <c r="I697" s="33" t="str">
        <f t="shared" si="116"/>
        <v>-</v>
      </c>
      <c r="J697" s="38">
        <f>IF(H697&gt;Lease!$E$4,0,M696)</f>
        <v>0</v>
      </c>
      <c r="K697" s="38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38">
        <f t="shared" si="110"/>
        <v>0</v>
      </c>
      <c r="M697" s="38">
        <f t="shared" si="111"/>
        <v>0</v>
      </c>
      <c r="N697" s="50"/>
      <c r="O697" s="79">
        <v>237</v>
      </c>
      <c r="P697" s="80">
        <f t="shared" si="114"/>
        <v>290797</v>
      </c>
      <c r="Q697" s="82">
        <f t="shared" si="117"/>
        <v>0</v>
      </c>
      <c r="R697" s="82">
        <f>IF(S696&lt;1,0,-Lease!$K$4/Lease!$L$4)</f>
        <v>0</v>
      </c>
      <c r="S697" s="82">
        <f t="shared" si="118"/>
        <v>0</v>
      </c>
      <c r="AE697" s="5"/>
      <c r="AF697" s="6"/>
    </row>
    <row r="698" spans="1:32" x14ac:dyDescent="0.25">
      <c r="A698" s="46">
        <f t="shared" si="112"/>
        <v>682</v>
      </c>
      <c r="B698" s="54">
        <f t="shared" si="109"/>
        <v>0</v>
      </c>
      <c r="C698" s="47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3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48">
        <f t="shared" si="115"/>
        <v>0</v>
      </c>
      <c r="G698" s="49"/>
      <c r="H698" s="13">
        <f t="shared" si="113"/>
        <v>682</v>
      </c>
      <c r="I698" s="33" t="str">
        <f t="shared" si="116"/>
        <v>-</v>
      </c>
      <c r="J698" s="38">
        <f>IF(H698&gt;Lease!$E$4,0,M697)</f>
        <v>0</v>
      </c>
      <c r="K698" s="38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38">
        <f t="shared" si="110"/>
        <v>0</v>
      </c>
      <c r="M698" s="38">
        <f t="shared" si="111"/>
        <v>0</v>
      </c>
      <c r="N698" s="50"/>
      <c r="O698" s="79">
        <v>237</v>
      </c>
      <c r="P698" s="80">
        <f t="shared" si="114"/>
        <v>291162</v>
      </c>
      <c r="Q698" s="82">
        <f t="shared" si="117"/>
        <v>0</v>
      </c>
      <c r="R698" s="82">
        <f>IF(S697&lt;1,0,-Lease!$K$4/Lease!$L$4)</f>
        <v>0</v>
      </c>
      <c r="S698" s="82">
        <f t="shared" si="118"/>
        <v>0</v>
      </c>
      <c r="AE698" s="5"/>
      <c r="AF698" s="6"/>
    </row>
    <row r="699" spans="1:32" x14ac:dyDescent="0.25">
      <c r="A699" s="46">
        <f t="shared" si="112"/>
        <v>683</v>
      </c>
      <c r="B699" s="54">
        <f t="shared" si="109"/>
        <v>0</v>
      </c>
      <c r="C699" s="47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3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48">
        <f t="shared" si="115"/>
        <v>0</v>
      </c>
      <c r="G699" s="49"/>
      <c r="H699" s="13">
        <f t="shared" si="113"/>
        <v>683</v>
      </c>
      <c r="I699" s="33" t="str">
        <f t="shared" si="116"/>
        <v>-</v>
      </c>
      <c r="J699" s="38">
        <f>IF(H699&gt;Lease!$E$4,0,M698)</f>
        <v>0</v>
      </c>
      <c r="K699" s="38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38">
        <f t="shared" si="110"/>
        <v>0</v>
      </c>
      <c r="M699" s="38">
        <f t="shared" si="111"/>
        <v>0</v>
      </c>
      <c r="N699" s="50"/>
      <c r="O699" s="79">
        <v>237</v>
      </c>
      <c r="P699" s="80">
        <f t="shared" si="114"/>
        <v>291527</v>
      </c>
      <c r="Q699" s="82">
        <f t="shared" si="117"/>
        <v>0</v>
      </c>
      <c r="R699" s="82">
        <f>IF(S698&lt;1,0,-Lease!$K$4/Lease!$L$4)</f>
        <v>0</v>
      </c>
      <c r="S699" s="82">
        <f t="shared" si="118"/>
        <v>0</v>
      </c>
      <c r="AE699" s="5"/>
      <c r="AF699" s="6"/>
    </row>
    <row r="700" spans="1:32" x14ac:dyDescent="0.25">
      <c r="A700" s="46">
        <f t="shared" si="112"/>
        <v>684</v>
      </c>
      <c r="B700" s="54">
        <f t="shared" si="109"/>
        <v>0</v>
      </c>
      <c r="C700" s="47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3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48">
        <f t="shared" si="115"/>
        <v>0</v>
      </c>
      <c r="G700" s="49"/>
      <c r="H700" s="13">
        <f t="shared" si="113"/>
        <v>684</v>
      </c>
      <c r="I700" s="33" t="str">
        <f t="shared" si="116"/>
        <v>-</v>
      </c>
      <c r="J700" s="38">
        <f>IF(H700&gt;Lease!$E$4,0,M699)</f>
        <v>0</v>
      </c>
      <c r="K700" s="38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38">
        <f t="shared" si="110"/>
        <v>0</v>
      </c>
      <c r="M700" s="38">
        <f t="shared" si="111"/>
        <v>0</v>
      </c>
      <c r="N700" s="50"/>
      <c r="O700" s="79">
        <v>237</v>
      </c>
      <c r="P700" s="80">
        <f t="shared" si="114"/>
        <v>291892</v>
      </c>
      <c r="Q700" s="82">
        <f t="shared" si="117"/>
        <v>0</v>
      </c>
      <c r="R700" s="82">
        <f>IF(S699&lt;1,0,-Lease!$K$4/Lease!$L$4)</f>
        <v>0</v>
      </c>
      <c r="S700" s="82">
        <f t="shared" si="118"/>
        <v>0</v>
      </c>
      <c r="AE700" s="5"/>
      <c r="AF700" s="6"/>
    </row>
    <row r="701" spans="1:32" x14ac:dyDescent="0.25">
      <c r="A701" s="46">
        <f t="shared" si="112"/>
        <v>685</v>
      </c>
      <c r="B701" s="54">
        <f t="shared" si="109"/>
        <v>0</v>
      </c>
      <c r="C701" s="47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3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48">
        <f t="shared" si="115"/>
        <v>0</v>
      </c>
      <c r="G701" s="49"/>
      <c r="H701" s="13">
        <f t="shared" si="113"/>
        <v>685</v>
      </c>
      <c r="I701" s="33" t="str">
        <f t="shared" si="116"/>
        <v>-</v>
      </c>
      <c r="J701" s="38">
        <f>IF(H701&gt;Lease!$E$4,0,M700)</f>
        <v>0</v>
      </c>
      <c r="K701" s="38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38">
        <f t="shared" si="110"/>
        <v>0</v>
      </c>
      <c r="M701" s="38">
        <f t="shared" si="111"/>
        <v>0</v>
      </c>
      <c r="N701" s="50"/>
      <c r="O701" s="79">
        <v>237</v>
      </c>
      <c r="P701" s="80">
        <f t="shared" si="114"/>
        <v>292257</v>
      </c>
      <c r="Q701" s="82">
        <f t="shared" si="117"/>
        <v>0</v>
      </c>
      <c r="R701" s="82">
        <f>IF(S700&lt;1,0,-Lease!$K$4/Lease!$L$4)</f>
        <v>0</v>
      </c>
      <c r="S701" s="82">
        <f t="shared" si="118"/>
        <v>0</v>
      </c>
      <c r="AE701" s="5"/>
      <c r="AF701" s="6"/>
    </row>
    <row r="702" spans="1:32" x14ac:dyDescent="0.25">
      <c r="A702" s="46">
        <f t="shared" si="112"/>
        <v>686</v>
      </c>
      <c r="B702" s="54">
        <f t="shared" si="109"/>
        <v>0</v>
      </c>
      <c r="C702" s="47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3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48">
        <f t="shared" si="115"/>
        <v>0</v>
      </c>
      <c r="G702" s="49"/>
      <c r="H702" s="13">
        <f t="shared" si="113"/>
        <v>686</v>
      </c>
      <c r="I702" s="33" t="str">
        <f t="shared" si="116"/>
        <v>-</v>
      </c>
      <c r="J702" s="38">
        <f>IF(H702&gt;Lease!$E$4,0,M701)</f>
        <v>0</v>
      </c>
      <c r="K702" s="38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38">
        <f t="shared" si="110"/>
        <v>0</v>
      </c>
      <c r="M702" s="38">
        <f t="shared" si="111"/>
        <v>0</v>
      </c>
      <c r="N702" s="50"/>
      <c r="O702" s="79">
        <v>237</v>
      </c>
      <c r="P702" s="80">
        <f t="shared" si="114"/>
        <v>292622</v>
      </c>
      <c r="Q702" s="82">
        <f t="shared" si="117"/>
        <v>0</v>
      </c>
      <c r="R702" s="82">
        <f>IF(S701&lt;1,0,-Lease!$K$4/Lease!$L$4)</f>
        <v>0</v>
      </c>
      <c r="S702" s="82">
        <f t="shared" si="118"/>
        <v>0</v>
      </c>
      <c r="AE702" s="5"/>
      <c r="AF702" s="6"/>
    </row>
    <row r="703" spans="1:32" x14ac:dyDescent="0.25">
      <c r="A703" s="46">
        <f t="shared" si="112"/>
        <v>687</v>
      </c>
      <c r="B703" s="54">
        <f t="shared" si="109"/>
        <v>0</v>
      </c>
      <c r="C703" s="47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3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48">
        <f t="shared" si="115"/>
        <v>0</v>
      </c>
      <c r="G703" s="49"/>
      <c r="H703" s="13">
        <f t="shared" si="113"/>
        <v>687</v>
      </c>
      <c r="I703" s="33" t="str">
        <f t="shared" si="116"/>
        <v>-</v>
      </c>
      <c r="J703" s="38">
        <f>IF(H703&gt;Lease!$E$4,0,M702)</f>
        <v>0</v>
      </c>
      <c r="K703" s="38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38">
        <f t="shared" si="110"/>
        <v>0</v>
      </c>
      <c r="M703" s="38">
        <f t="shared" si="111"/>
        <v>0</v>
      </c>
      <c r="N703" s="50"/>
      <c r="O703" s="79">
        <v>237</v>
      </c>
      <c r="P703" s="80">
        <f t="shared" si="114"/>
        <v>292987</v>
      </c>
      <c r="Q703" s="82">
        <f t="shared" si="117"/>
        <v>0</v>
      </c>
      <c r="R703" s="82">
        <f>IF(S702&lt;1,0,-Lease!$K$4/Lease!$L$4)</f>
        <v>0</v>
      </c>
      <c r="S703" s="82">
        <f t="shared" si="118"/>
        <v>0</v>
      </c>
      <c r="AE703" s="5"/>
      <c r="AF703" s="6"/>
    </row>
    <row r="704" spans="1:32" x14ac:dyDescent="0.25">
      <c r="A704" s="46">
        <f t="shared" si="112"/>
        <v>688</v>
      </c>
      <c r="B704" s="54">
        <f t="shared" si="109"/>
        <v>0</v>
      </c>
      <c r="C704" s="47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3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48">
        <f t="shared" si="115"/>
        <v>0</v>
      </c>
      <c r="G704" s="49"/>
      <c r="H704" s="13">
        <f t="shared" si="113"/>
        <v>688</v>
      </c>
      <c r="I704" s="33" t="str">
        <f t="shared" si="116"/>
        <v>-</v>
      </c>
      <c r="J704" s="38">
        <f>IF(H704&gt;Lease!$E$4,0,M703)</f>
        <v>0</v>
      </c>
      <c r="K704" s="38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38">
        <f t="shared" si="110"/>
        <v>0</v>
      </c>
      <c r="M704" s="38">
        <f t="shared" si="111"/>
        <v>0</v>
      </c>
      <c r="N704" s="50"/>
      <c r="O704" s="79">
        <v>237</v>
      </c>
      <c r="P704" s="80">
        <f t="shared" si="114"/>
        <v>293352</v>
      </c>
      <c r="Q704" s="82">
        <f t="shared" si="117"/>
        <v>0</v>
      </c>
      <c r="R704" s="82">
        <f>IF(S703&lt;1,0,-Lease!$K$4/Lease!$L$4)</f>
        <v>0</v>
      </c>
      <c r="S704" s="82">
        <f t="shared" si="118"/>
        <v>0</v>
      </c>
      <c r="AE704" s="5"/>
      <c r="AF704" s="6"/>
    </row>
    <row r="705" spans="1:32" x14ac:dyDescent="0.25">
      <c r="A705" s="46">
        <f t="shared" si="112"/>
        <v>689</v>
      </c>
      <c r="B705" s="54">
        <f t="shared" si="109"/>
        <v>0</v>
      </c>
      <c r="C705" s="47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3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48">
        <f t="shared" si="115"/>
        <v>0</v>
      </c>
      <c r="G705" s="49"/>
      <c r="H705" s="13">
        <f t="shared" si="113"/>
        <v>689</v>
      </c>
      <c r="I705" s="33" t="str">
        <f t="shared" si="116"/>
        <v>-</v>
      </c>
      <c r="J705" s="38">
        <f>IF(H705&gt;Lease!$E$4,0,M704)</f>
        <v>0</v>
      </c>
      <c r="K705" s="38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38">
        <f t="shared" si="110"/>
        <v>0</v>
      </c>
      <c r="M705" s="38">
        <f t="shared" si="111"/>
        <v>0</v>
      </c>
      <c r="N705" s="50"/>
      <c r="O705" s="79">
        <v>237</v>
      </c>
      <c r="P705" s="80">
        <f t="shared" si="114"/>
        <v>293718</v>
      </c>
      <c r="Q705" s="82">
        <f t="shared" si="117"/>
        <v>0</v>
      </c>
      <c r="R705" s="82">
        <f>IF(S704&lt;1,0,-Lease!$K$4/Lease!$L$4)</f>
        <v>0</v>
      </c>
      <c r="S705" s="82">
        <f t="shared" si="118"/>
        <v>0</v>
      </c>
      <c r="AE705" s="5"/>
      <c r="AF705" s="6"/>
    </row>
    <row r="706" spans="1:32" x14ac:dyDescent="0.25">
      <c r="A706" s="46">
        <f t="shared" si="112"/>
        <v>690</v>
      </c>
      <c r="B706" s="54">
        <f t="shared" si="109"/>
        <v>0</v>
      </c>
      <c r="C706" s="47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3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48">
        <f t="shared" si="115"/>
        <v>0</v>
      </c>
      <c r="G706" s="49"/>
      <c r="H706" s="13">
        <f t="shared" si="113"/>
        <v>690</v>
      </c>
      <c r="I706" s="33" t="str">
        <f t="shared" si="116"/>
        <v>-</v>
      </c>
      <c r="J706" s="38">
        <f>IF(H706&gt;Lease!$E$4,0,M705)</f>
        <v>0</v>
      </c>
      <c r="K706" s="38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38">
        <f t="shared" si="110"/>
        <v>0</v>
      </c>
      <c r="M706" s="38">
        <f t="shared" si="111"/>
        <v>0</v>
      </c>
      <c r="N706" s="50"/>
      <c r="O706" s="79">
        <v>237</v>
      </c>
      <c r="P706" s="80">
        <f t="shared" si="114"/>
        <v>294083</v>
      </c>
      <c r="Q706" s="82">
        <f t="shared" si="117"/>
        <v>0</v>
      </c>
      <c r="R706" s="82">
        <f>IF(S705&lt;1,0,-Lease!$K$4/Lease!$L$4)</f>
        <v>0</v>
      </c>
      <c r="S706" s="82">
        <f t="shared" si="118"/>
        <v>0</v>
      </c>
      <c r="AE706" s="5"/>
      <c r="AF706" s="6"/>
    </row>
    <row r="707" spans="1:32" x14ac:dyDescent="0.25">
      <c r="A707" s="46">
        <f t="shared" si="112"/>
        <v>691</v>
      </c>
      <c r="B707" s="54">
        <f t="shared" si="109"/>
        <v>0</v>
      </c>
      <c r="C707" s="47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3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48">
        <f t="shared" si="115"/>
        <v>0</v>
      </c>
      <c r="G707" s="49"/>
      <c r="H707" s="13">
        <f t="shared" si="113"/>
        <v>691</v>
      </c>
      <c r="I707" s="33" t="str">
        <f t="shared" si="116"/>
        <v>-</v>
      </c>
      <c r="J707" s="38">
        <f>IF(H707&gt;Lease!$E$4,0,M706)</f>
        <v>0</v>
      </c>
      <c r="K707" s="38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38">
        <f t="shared" si="110"/>
        <v>0</v>
      </c>
      <c r="M707" s="38">
        <f t="shared" si="111"/>
        <v>0</v>
      </c>
      <c r="N707" s="50"/>
      <c r="O707" s="79">
        <v>237</v>
      </c>
      <c r="P707" s="80">
        <f t="shared" si="114"/>
        <v>294448</v>
      </c>
      <c r="Q707" s="82">
        <f t="shared" si="117"/>
        <v>0</v>
      </c>
      <c r="R707" s="82">
        <f>IF(S706&lt;1,0,-Lease!$K$4/Lease!$L$4)</f>
        <v>0</v>
      </c>
      <c r="S707" s="82">
        <f t="shared" si="118"/>
        <v>0</v>
      </c>
      <c r="AE707" s="5"/>
      <c r="AF707" s="6"/>
    </row>
    <row r="708" spans="1:32" x14ac:dyDescent="0.25">
      <c r="A708" s="46">
        <f t="shared" si="112"/>
        <v>692</v>
      </c>
      <c r="B708" s="54">
        <f t="shared" si="109"/>
        <v>0</v>
      </c>
      <c r="C708" s="47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3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48">
        <f t="shared" si="115"/>
        <v>0</v>
      </c>
      <c r="G708" s="49"/>
      <c r="H708" s="13">
        <f t="shared" si="113"/>
        <v>692</v>
      </c>
      <c r="I708" s="33" t="str">
        <f t="shared" si="116"/>
        <v>-</v>
      </c>
      <c r="J708" s="38">
        <f>IF(H708&gt;Lease!$E$4,0,M707)</f>
        <v>0</v>
      </c>
      <c r="K708" s="38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38">
        <f t="shared" si="110"/>
        <v>0</v>
      </c>
      <c r="M708" s="38">
        <f t="shared" si="111"/>
        <v>0</v>
      </c>
      <c r="N708" s="50"/>
      <c r="O708" s="79">
        <v>237</v>
      </c>
      <c r="P708" s="80">
        <f t="shared" si="114"/>
        <v>294813</v>
      </c>
      <c r="Q708" s="82">
        <f t="shared" si="117"/>
        <v>0</v>
      </c>
      <c r="R708" s="82">
        <f>IF(S707&lt;1,0,-Lease!$K$4/Lease!$L$4)</f>
        <v>0</v>
      </c>
      <c r="S708" s="82">
        <f t="shared" si="118"/>
        <v>0</v>
      </c>
      <c r="AE708" s="5"/>
      <c r="AF708" s="6"/>
    </row>
    <row r="709" spans="1:32" x14ac:dyDescent="0.25">
      <c r="A709" s="46">
        <f t="shared" si="112"/>
        <v>693</v>
      </c>
      <c r="B709" s="54">
        <f t="shared" si="109"/>
        <v>0</v>
      </c>
      <c r="C709" s="47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3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48">
        <f t="shared" si="115"/>
        <v>0</v>
      </c>
      <c r="G709" s="49"/>
      <c r="H709" s="13">
        <f t="shared" si="113"/>
        <v>693</v>
      </c>
      <c r="I709" s="33" t="str">
        <f t="shared" si="116"/>
        <v>-</v>
      </c>
      <c r="J709" s="38">
        <f>IF(H709&gt;Lease!$E$4,0,M708)</f>
        <v>0</v>
      </c>
      <c r="K709" s="38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38">
        <f t="shared" si="110"/>
        <v>0</v>
      </c>
      <c r="M709" s="38">
        <f t="shared" si="111"/>
        <v>0</v>
      </c>
      <c r="N709" s="50"/>
      <c r="O709" s="79">
        <v>237</v>
      </c>
      <c r="P709" s="80">
        <f t="shared" si="114"/>
        <v>295179</v>
      </c>
      <c r="Q709" s="82">
        <f t="shared" si="117"/>
        <v>0</v>
      </c>
      <c r="R709" s="82">
        <f>IF(S708&lt;1,0,-Lease!$K$4/Lease!$L$4)</f>
        <v>0</v>
      </c>
      <c r="S709" s="82">
        <f t="shared" si="118"/>
        <v>0</v>
      </c>
      <c r="AE709" s="5"/>
      <c r="AF709" s="6"/>
    </row>
    <row r="710" spans="1:32" x14ac:dyDescent="0.25">
      <c r="A710" s="46">
        <f t="shared" si="112"/>
        <v>694</v>
      </c>
      <c r="B710" s="54">
        <f t="shared" si="109"/>
        <v>0</v>
      </c>
      <c r="C710" s="47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3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48">
        <f t="shared" si="115"/>
        <v>0</v>
      </c>
      <c r="G710" s="49"/>
      <c r="H710" s="13">
        <f t="shared" si="113"/>
        <v>694</v>
      </c>
      <c r="I710" s="33" t="str">
        <f t="shared" si="116"/>
        <v>-</v>
      </c>
      <c r="J710" s="38">
        <f>IF(H710&gt;Lease!$E$4,0,M709)</f>
        <v>0</v>
      </c>
      <c r="K710" s="38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38">
        <f t="shared" si="110"/>
        <v>0</v>
      </c>
      <c r="M710" s="38">
        <f t="shared" si="111"/>
        <v>0</v>
      </c>
      <c r="N710" s="50"/>
      <c r="O710" s="79">
        <v>237</v>
      </c>
      <c r="P710" s="80">
        <f t="shared" si="114"/>
        <v>295544</v>
      </c>
      <c r="Q710" s="82">
        <f t="shared" si="117"/>
        <v>0</v>
      </c>
      <c r="R710" s="82">
        <f>IF(S709&lt;1,0,-Lease!$K$4/Lease!$L$4)</f>
        <v>0</v>
      </c>
      <c r="S710" s="82">
        <f t="shared" si="118"/>
        <v>0</v>
      </c>
      <c r="AE710" s="5"/>
      <c r="AF710" s="6"/>
    </row>
    <row r="711" spans="1:32" x14ac:dyDescent="0.25">
      <c r="A711" s="46">
        <f t="shared" si="112"/>
        <v>695</v>
      </c>
      <c r="B711" s="54">
        <f t="shared" si="109"/>
        <v>0</v>
      </c>
      <c r="C711" s="47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3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48">
        <f t="shared" si="115"/>
        <v>0</v>
      </c>
      <c r="G711" s="49"/>
      <c r="H711" s="13">
        <f t="shared" si="113"/>
        <v>695</v>
      </c>
      <c r="I711" s="33" t="str">
        <f t="shared" si="116"/>
        <v>-</v>
      </c>
      <c r="J711" s="38">
        <f>IF(H711&gt;Lease!$E$4,0,M710)</f>
        <v>0</v>
      </c>
      <c r="K711" s="38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38">
        <f t="shared" si="110"/>
        <v>0</v>
      </c>
      <c r="M711" s="38">
        <f t="shared" si="111"/>
        <v>0</v>
      </c>
      <c r="N711" s="50"/>
      <c r="O711" s="79">
        <v>237</v>
      </c>
      <c r="P711" s="80">
        <f t="shared" si="114"/>
        <v>295909</v>
      </c>
      <c r="Q711" s="82">
        <f t="shared" si="117"/>
        <v>0</v>
      </c>
      <c r="R711" s="82">
        <f>IF(S710&lt;1,0,-Lease!$K$4/Lease!$L$4)</f>
        <v>0</v>
      </c>
      <c r="S711" s="82">
        <f t="shared" si="118"/>
        <v>0</v>
      </c>
      <c r="AE711" s="5"/>
      <c r="AF711" s="6"/>
    </row>
    <row r="712" spans="1:32" x14ac:dyDescent="0.25">
      <c r="A712" s="46">
        <f t="shared" si="112"/>
        <v>696</v>
      </c>
      <c r="B712" s="54">
        <f t="shared" si="109"/>
        <v>0</v>
      </c>
      <c r="C712" s="47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3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48">
        <f t="shared" si="115"/>
        <v>0</v>
      </c>
      <c r="G712" s="49"/>
      <c r="H712" s="13">
        <f t="shared" si="113"/>
        <v>696</v>
      </c>
      <c r="I712" s="33" t="str">
        <f t="shared" si="116"/>
        <v>-</v>
      </c>
      <c r="J712" s="38">
        <f>IF(H712&gt;Lease!$E$4,0,M711)</f>
        <v>0</v>
      </c>
      <c r="K712" s="38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38">
        <f t="shared" si="110"/>
        <v>0</v>
      </c>
      <c r="M712" s="38">
        <f t="shared" si="111"/>
        <v>0</v>
      </c>
      <c r="N712" s="50"/>
      <c r="O712" s="79">
        <v>237</v>
      </c>
      <c r="P712" s="80">
        <f t="shared" si="114"/>
        <v>296274</v>
      </c>
      <c r="Q712" s="82">
        <f t="shared" si="117"/>
        <v>0</v>
      </c>
      <c r="R712" s="82">
        <f>IF(S711&lt;1,0,-Lease!$K$4/Lease!$L$4)</f>
        <v>0</v>
      </c>
      <c r="S712" s="82">
        <f t="shared" si="118"/>
        <v>0</v>
      </c>
      <c r="AE712" s="5"/>
      <c r="AF712" s="6"/>
    </row>
    <row r="713" spans="1:32" x14ac:dyDescent="0.25">
      <c r="A713" s="46">
        <f t="shared" si="112"/>
        <v>697</v>
      </c>
      <c r="B713" s="54">
        <f t="shared" si="109"/>
        <v>0</v>
      </c>
      <c r="C713" s="47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3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48">
        <f t="shared" si="115"/>
        <v>0</v>
      </c>
      <c r="G713" s="49"/>
      <c r="H713" s="13">
        <f t="shared" si="113"/>
        <v>697</v>
      </c>
      <c r="I713" s="33" t="str">
        <f t="shared" si="116"/>
        <v>-</v>
      </c>
      <c r="J713" s="38">
        <f>IF(H713&gt;Lease!$E$4,0,M712)</f>
        <v>0</v>
      </c>
      <c r="K713" s="38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38">
        <f t="shared" si="110"/>
        <v>0</v>
      </c>
      <c r="M713" s="38">
        <f t="shared" si="111"/>
        <v>0</v>
      </c>
      <c r="N713" s="50"/>
      <c r="O713" s="79">
        <v>237</v>
      </c>
      <c r="P713" s="80">
        <f t="shared" si="114"/>
        <v>296640</v>
      </c>
      <c r="Q713" s="82">
        <f t="shared" si="117"/>
        <v>0</v>
      </c>
      <c r="R713" s="82">
        <f>IF(S712&lt;1,0,-Lease!$K$4/Lease!$L$4)</f>
        <v>0</v>
      </c>
      <c r="S713" s="82">
        <f t="shared" si="118"/>
        <v>0</v>
      </c>
      <c r="AE713" s="5"/>
      <c r="AF713" s="6"/>
    </row>
    <row r="714" spans="1:32" x14ac:dyDescent="0.25">
      <c r="A714" s="46">
        <f t="shared" si="112"/>
        <v>698</v>
      </c>
      <c r="B714" s="54">
        <f t="shared" si="109"/>
        <v>0</v>
      </c>
      <c r="C714" s="47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3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48">
        <f t="shared" si="115"/>
        <v>0</v>
      </c>
      <c r="G714" s="49"/>
      <c r="H714" s="13">
        <f t="shared" si="113"/>
        <v>698</v>
      </c>
      <c r="I714" s="33" t="str">
        <f t="shared" si="116"/>
        <v>-</v>
      </c>
      <c r="J714" s="38">
        <f>IF(H714&gt;Lease!$E$4,0,M713)</f>
        <v>0</v>
      </c>
      <c r="K714" s="38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38">
        <f t="shared" si="110"/>
        <v>0</v>
      </c>
      <c r="M714" s="38">
        <f t="shared" si="111"/>
        <v>0</v>
      </c>
      <c r="N714" s="50"/>
      <c r="O714" s="79">
        <v>237</v>
      </c>
      <c r="P714" s="80">
        <f t="shared" si="114"/>
        <v>297005</v>
      </c>
      <c r="Q714" s="82">
        <f t="shared" si="117"/>
        <v>0</v>
      </c>
      <c r="R714" s="82">
        <f>IF(S713&lt;1,0,-Lease!$K$4/Lease!$L$4)</f>
        <v>0</v>
      </c>
      <c r="S714" s="82">
        <f t="shared" si="118"/>
        <v>0</v>
      </c>
      <c r="AE714" s="5"/>
      <c r="AF714" s="6"/>
    </row>
    <row r="715" spans="1:32" x14ac:dyDescent="0.25">
      <c r="A715" s="46">
        <f t="shared" si="112"/>
        <v>699</v>
      </c>
      <c r="B715" s="54">
        <f t="shared" si="109"/>
        <v>0</v>
      </c>
      <c r="C715" s="47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3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48">
        <f t="shared" si="115"/>
        <v>0</v>
      </c>
      <c r="G715" s="49"/>
      <c r="H715" s="13">
        <f t="shared" si="113"/>
        <v>699</v>
      </c>
      <c r="I715" s="33" t="str">
        <f t="shared" si="116"/>
        <v>-</v>
      </c>
      <c r="J715" s="38">
        <f>IF(H715&gt;Lease!$E$4,0,M714)</f>
        <v>0</v>
      </c>
      <c r="K715" s="38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38">
        <f t="shared" si="110"/>
        <v>0</v>
      </c>
      <c r="M715" s="38">
        <f t="shared" si="111"/>
        <v>0</v>
      </c>
      <c r="N715" s="50"/>
      <c r="O715" s="79">
        <v>237</v>
      </c>
      <c r="P715" s="80">
        <f t="shared" si="114"/>
        <v>297370</v>
      </c>
      <c r="Q715" s="82">
        <f t="shared" si="117"/>
        <v>0</v>
      </c>
      <c r="R715" s="82">
        <f>IF(S714&lt;1,0,-Lease!$K$4/Lease!$L$4)</f>
        <v>0</v>
      </c>
      <c r="S715" s="82">
        <f t="shared" si="118"/>
        <v>0</v>
      </c>
      <c r="AE715" s="5"/>
      <c r="AF715" s="6"/>
    </row>
    <row r="716" spans="1:32" x14ac:dyDescent="0.25">
      <c r="A716" s="46">
        <f t="shared" si="112"/>
        <v>700</v>
      </c>
      <c r="B716" s="54">
        <f t="shared" si="109"/>
        <v>0</v>
      </c>
      <c r="C716" s="47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3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48">
        <f t="shared" si="115"/>
        <v>0</v>
      </c>
      <c r="G716" s="49"/>
      <c r="H716" s="13">
        <f t="shared" si="113"/>
        <v>700</v>
      </c>
      <c r="I716" s="33" t="str">
        <f t="shared" si="116"/>
        <v>-</v>
      </c>
      <c r="J716" s="38">
        <f>IF(H716&gt;Lease!$E$4,0,M715)</f>
        <v>0</v>
      </c>
      <c r="K716" s="38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38">
        <f t="shared" si="110"/>
        <v>0</v>
      </c>
      <c r="M716" s="38">
        <f t="shared" si="111"/>
        <v>0</v>
      </c>
      <c r="N716" s="50"/>
      <c r="O716" s="79">
        <v>237</v>
      </c>
      <c r="P716" s="80">
        <f t="shared" si="114"/>
        <v>297735</v>
      </c>
      <c r="Q716" s="82">
        <f t="shared" si="117"/>
        <v>0</v>
      </c>
      <c r="R716" s="82">
        <f>IF(S715&lt;1,0,-Lease!$K$4/Lease!$L$4)</f>
        <v>0</v>
      </c>
      <c r="S716" s="82">
        <f t="shared" si="118"/>
        <v>0</v>
      </c>
      <c r="AE716" s="5"/>
      <c r="AF716" s="6"/>
    </row>
    <row r="717" spans="1:32" x14ac:dyDescent="0.25">
      <c r="A717" s="46">
        <f t="shared" si="112"/>
        <v>701</v>
      </c>
      <c r="B717" s="54">
        <f t="shared" si="109"/>
        <v>0</v>
      </c>
      <c r="C717" s="47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3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48">
        <f t="shared" si="115"/>
        <v>0</v>
      </c>
      <c r="G717" s="49"/>
      <c r="H717" s="13">
        <f t="shared" si="113"/>
        <v>701</v>
      </c>
      <c r="I717" s="33" t="str">
        <f t="shared" si="116"/>
        <v>-</v>
      </c>
      <c r="J717" s="38">
        <f>IF(H717&gt;Lease!$E$4,0,M716)</f>
        <v>0</v>
      </c>
      <c r="K717" s="38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38">
        <f t="shared" si="110"/>
        <v>0</v>
      </c>
      <c r="M717" s="38">
        <f t="shared" si="111"/>
        <v>0</v>
      </c>
      <c r="N717" s="50"/>
      <c r="O717" s="79">
        <v>237</v>
      </c>
      <c r="P717" s="80">
        <f t="shared" si="114"/>
        <v>298101</v>
      </c>
      <c r="Q717" s="82">
        <f t="shared" si="117"/>
        <v>0</v>
      </c>
      <c r="R717" s="82">
        <f>IF(S716&lt;1,0,-Lease!$K$4/Lease!$L$4)</f>
        <v>0</v>
      </c>
      <c r="S717" s="82">
        <f t="shared" si="118"/>
        <v>0</v>
      </c>
      <c r="AE717" s="5"/>
      <c r="AF717" s="6"/>
    </row>
    <row r="718" spans="1:32" x14ac:dyDescent="0.25">
      <c r="A718" s="46">
        <f t="shared" si="112"/>
        <v>702</v>
      </c>
      <c r="B718" s="54">
        <f t="shared" si="109"/>
        <v>0</v>
      </c>
      <c r="C718" s="47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3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48">
        <f t="shared" si="115"/>
        <v>0</v>
      </c>
      <c r="G718" s="49"/>
      <c r="H718" s="13">
        <f t="shared" si="113"/>
        <v>702</v>
      </c>
      <c r="I718" s="33" t="str">
        <f t="shared" si="116"/>
        <v>-</v>
      </c>
      <c r="J718" s="38">
        <f>IF(H718&gt;Lease!$E$4,0,M717)</f>
        <v>0</v>
      </c>
      <c r="K718" s="38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38">
        <f t="shared" si="110"/>
        <v>0</v>
      </c>
      <c r="M718" s="38">
        <f t="shared" si="111"/>
        <v>0</v>
      </c>
      <c r="N718" s="50"/>
      <c r="O718" s="79">
        <v>237</v>
      </c>
      <c r="P718" s="80">
        <f t="shared" si="114"/>
        <v>298466</v>
      </c>
      <c r="Q718" s="82">
        <f t="shared" si="117"/>
        <v>0</v>
      </c>
      <c r="R718" s="82">
        <f>IF(S717&lt;1,0,-Lease!$K$4/Lease!$L$4)</f>
        <v>0</v>
      </c>
      <c r="S718" s="82">
        <f t="shared" si="118"/>
        <v>0</v>
      </c>
      <c r="AE718" s="5"/>
      <c r="AF718" s="6"/>
    </row>
    <row r="719" spans="1:32" x14ac:dyDescent="0.25">
      <c r="A719" s="46">
        <f t="shared" si="112"/>
        <v>703</v>
      </c>
      <c r="B719" s="54">
        <f t="shared" si="109"/>
        <v>0</v>
      </c>
      <c r="C719" s="47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3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48">
        <f t="shared" si="115"/>
        <v>0</v>
      </c>
      <c r="G719" s="49"/>
      <c r="H719" s="13">
        <f t="shared" si="113"/>
        <v>703</v>
      </c>
      <c r="I719" s="33" t="str">
        <f t="shared" si="116"/>
        <v>-</v>
      </c>
      <c r="J719" s="38">
        <f>IF(H719&gt;Lease!$E$4,0,M718)</f>
        <v>0</v>
      </c>
      <c r="K719" s="38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38">
        <f t="shared" si="110"/>
        <v>0</v>
      </c>
      <c r="M719" s="38">
        <f t="shared" si="111"/>
        <v>0</v>
      </c>
      <c r="N719" s="50"/>
      <c r="O719" s="79">
        <v>237</v>
      </c>
      <c r="P719" s="80">
        <f t="shared" si="114"/>
        <v>298831</v>
      </c>
      <c r="Q719" s="82">
        <f t="shared" si="117"/>
        <v>0</v>
      </c>
      <c r="R719" s="82">
        <f>IF(S718&lt;1,0,-Lease!$K$4/Lease!$L$4)</f>
        <v>0</v>
      </c>
      <c r="S719" s="82">
        <f t="shared" si="118"/>
        <v>0</v>
      </c>
      <c r="AE719" s="5"/>
      <c r="AF719" s="6"/>
    </row>
    <row r="720" spans="1:32" x14ac:dyDescent="0.25">
      <c r="A720" s="46">
        <f t="shared" si="112"/>
        <v>704</v>
      </c>
      <c r="B720" s="54">
        <f t="shared" si="109"/>
        <v>0</v>
      </c>
      <c r="C720" s="47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3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48">
        <f t="shared" si="115"/>
        <v>0</v>
      </c>
      <c r="G720" s="49"/>
      <c r="H720" s="13">
        <f t="shared" si="113"/>
        <v>704</v>
      </c>
      <c r="I720" s="33" t="str">
        <f t="shared" si="116"/>
        <v>-</v>
      </c>
      <c r="J720" s="38">
        <f>IF(H720&gt;Lease!$E$4,0,M719)</f>
        <v>0</v>
      </c>
      <c r="K720" s="38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38">
        <f t="shared" si="110"/>
        <v>0</v>
      </c>
      <c r="M720" s="38">
        <f t="shared" si="111"/>
        <v>0</v>
      </c>
      <c r="N720" s="50"/>
      <c r="O720" s="79">
        <v>237</v>
      </c>
      <c r="P720" s="80">
        <f t="shared" si="114"/>
        <v>299196</v>
      </c>
      <c r="Q720" s="82">
        <f t="shared" si="117"/>
        <v>0</v>
      </c>
      <c r="R720" s="82">
        <f>IF(S719&lt;1,0,-Lease!$K$4/Lease!$L$4)</f>
        <v>0</v>
      </c>
      <c r="S720" s="82">
        <f t="shared" si="118"/>
        <v>0</v>
      </c>
      <c r="AE720" s="5"/>
      <c r="AF720" s="6"/>
    </row>
    <row r="721" spans="1:32" x14ac:dyDescent="0.25">
      <c r="A721" s="46">
        <f t="shared" si="112"/>
        <v>705</v>
      </c>
      <c r="B721" s="54">
        <f t="shared" si="109"/>
        <v>0</v>
      </c>
      <c r="C721" s="47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3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48">
        <f t="shared" si="115"/>
        <v>0</v>
      </c>
      <c r="G721" s="49"/>
      <c r="H721" s="13">
        <f t="shared" si="113"/>
        <v>705</v>
      </c>
      <c r="I721" s="33" t="str">
        <f t="shared" si="116"/>
        <v>-</v>
      </c>
      <c r="J721" s="38">
        <f>IF(H721&gt;Lease!$E$4,0,M720)</f>
        <v>0</v>
      </c>
      <c r="K721" s="38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38">
        <f t="shared" si="110"/>
        <v>0</v>
      </c>
      <c r="M721" s="38">
        <f t="shared" si="111"/>
        <v>0</v>
      </c>
      <c r="N721" s="50"/>
      <c r="O721" s="79">
        <v>237</v>
      </c>
      <c r="P721" s="80">
        <f t="shared" si="114"/>
        <v>299562</v>
      </c>
      <c r="Q721" s="82">
        <f t="shared" si="117"/>
        <v>0</v>
      </c>
      <c r="R721" s="82">
        <f>IF(S720&lt;1,0,-Lease!$K$4/Lease!$L$4)</f>
        <v>0</v>
      </c>
      <c r="S721" s="82">
        <f t="shared" si="118"/>
        <v>0</v>
      </c>
      <c r="AE721" s="5"/>
      <c r="AF721" s="6"/>
    </row>
    <row r="722" spans="1:32" x14ac:dyDescent="0.25">
      <c r="A722" s="46">
        <f t="shared" si="112"/>
        <v>706</v>
      </c>
      <c r="B722" s="54">
        <f t="shared" ref="B722:B785" si="119">IF(D722="-",0,YEAR(D722))</f>
        <v>0</v>
      </c>
      <c r="C722" s="47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3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48">
        <f t="shared" si="115"/>
        <v>0</v>
      </c>
      <c r="G722" s="49"/>
      <c r="H722" s="13">
        <f t="shared" si="113"/>
        <v>706</v>
      </c>
      <c r="I722" s="33" t="str">
        <f t="shared" si="116"/>
        <v>-</v>
      </c>
      <c r="J722" s="38">
        <f>IF(H722&gt;Lease!$E$4,0,M721)</f>
        <v>0</v>
      </c>
      <c r="K722" s="38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38">
        <f t="shared" ref="L722:L785" si="120">C722</f>
        <v>0</v>
      </c>
      <c r="M722" s="38">
        <f t="shared" ref="M722:M785" si="121">J722+K722-L722</f>
        <v>0</v>
      </c>
      <c r="N722" s="50"/>
      <c r="O722" s="79">
        <v>237</v>
      </c>
      <c r="P722" s="80">
        <f t="shared" si="114"/>
        <v>299927</v>
      </c>
      <c r="Q722" s="82">
        <f t="shared" si="117"/>
        <v>0</v>
      </c>
      <c r="R722" s="82">
        <f>IF(S721&lt;1,0,-Lease!$K$4/Lease!$L$4)</f>
        <v>0</v>
      </c>
      <c r="S722" s="82">
        <f t="shared" si="118"/>
        <v>0</v>
      </c>
      <c r="AE722" s="5"/>
      <c r="AF722" s="6"/>
    </row>
    <row r="723" spans="1:32" x14ac:dyDescent="0.25">
      <c r="A723" s="46">
        <f t="shared" ref="A723:A786" si="122">A722+1</f>
        <v>707</v>
      </c>
      <c r="B723" s="54">
        <f t="shared" si="119"/>
        <v>0</v>
      </c>
      <c r="C723" s="47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3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48">
        <f t="shared" si="115"/>
        <v>0</v>
      </c>
      <c r="G723" s="49"/>
      <c r="H723" s="13">
        <f t="shared" ref="H723:H786" si="123">H722+1</f>
        <v>707</v>
      </c>
      <c r="I723" s="33" t="str">
        <f t="shared" si="116"/>
        <v>-</v>
      </c>
      <c r="J723" s="38">
        <f>IF(H723&gt;Lease!$E$4,0,M722)</f>
        <v>0</v>
      </c>
      <c r="K723" s="38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38">
        <f t="shared" si="120"/>
        <v>0</v>
      </c>
      <c r="M723" s="38">
        <f t="shared" si="121"/>
        <v>0</v>
      </c>
      <c r="N723" s="50"/>
      <c r="O723" s="79">
        <v>237</v>
      </c>
      <c r="P723" s="80">
        <f t="shared" ref="P723:P786" si="124">DATE(YEAR(P722)+1,MONTH(P722),DAY(P722))</f>
        <v>300292</v>
      </c>
      <c r="Q723" s="82">
        <f t="shared" si="117"/>
        <v>0</v>
      </c>
      <c r="R723" s="82">
        <f>IF(S722&lt;1,0,-Lease!$K$4/Lease!$L$4)</f>
        <v>0</v>
      </c>
      <c r="S723" s="82">
        <f t="shared" si="118"/>
        <v>0</v>
      </c>
      <c r="AE723" s="5"/>
      <c r="AF723" s="6"/>
    </row>
    <row r="724" spans="1:32" x14ac:dyDescent="0.25">
      <c r="A724" s="46">
        <f t="shared" si="122"/>
        <v>708</v>
      </c>
      <c r="B724" s="54">
        <f t="shared" si="119"/>
        <v>0</v>
      </c>
      <c r="C724" s="47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3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48">
        <f t="shared" si="115"/>
        <v>0</v>
      </c>
      <c r="G724" s="49"/>
      <c r="H724" s="13">
        <f t="shared" si="123"/>
        <v>708</v>
      </c>
      <c r="I724" s="33" t="str">
        <f t="shared" si="116"/>
        <v>-</v>
      </c>
      <c r="J724" s="38">
        <f>IF(H724&gt;Lease!$E$4,0,M723)</f>
        <v>0</v>
      </c>
      <c r="K724" s="38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38">
        <f t="shared" si="120"/>
        <v>0</v>
      </c>
      <c r="M724" s="38">
        <f t="shared" si="121"/>
        <v>0</v>
      </c>
      <c r="N724" s="50"/>
      <c r="O724" s="79">
        <v>237</v>
      </c>
      <c r="P724" s="80">
        <f t="shared" si="124"/>
        <v>300657</v>
      </c>
      <c r="Q724" s="82">
        <f t="shared" si="117"/>
        <v>0</v>
      </c>
      <c r="R724" s="82">
        <f>IF(S723&lt;1,0,-Lease!$K$4/Lease!$L$4)</f>
        <v>0</v>
      </c>
      <c r="S724" s="82">
        <f t="shared" si="118"/>
        <v>0</v>
      </c>
      <c r="AE724" s="5"/>
      <c r="AF724" s="6"/>
    </row>
    <row r="725" spans="1:32" x14ac:dyDescent="0.25">
      <c r="A725" s="46">
        <f t="shared" si="122"/>
        <v>709</v>
      </c>
      <c r="B725" s="54">
        <f t="shared" si="119"/>
        <v>0</v>
      </c>
      <c r="C725" s="47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3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48">
        <f t="shared" si="115"/>
        <v>0</v>
      </c>
      <c r="G725" s="49"/>
      <c r="H725" s="13">
        <f t="shared" si="123"/>
        <v>709</v>
      </c>
      <c r="I725" s="33" t="str">
        <f t="shared" si="116"/>
        <v>-</v>
      </c>
      <c r="J725" s="38">
        <f>IF(H725&gt;Lease!$E$4,0,M724)</f>
        <v>0</v>
      </c>
      <c r="K725" s="38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38">
        <f t="shared" si="120"/>
        <v>0</v>
      </c>
      <c r="M725" s="38">
        <f t="shared" si="121"/>
        <v>0</v>
      </c>
      <c r="N725" s="50"/>
      <c r="O725" s="79">
        <v>237</v>
      </c>
      <c r="P725" s="80">
        <f t="shared" si="124"/>
        <v>301023</v>
      </c>
      <c r="Q725" s="82">
        <f t="shared" si="117"/>
        <v>0</v>
      </c>
      <c r="R725" s="82">
        <f>IF(S724&lt;1,0,-Lease!$K$4/Lease!$L$4)</f>
        <v>0</v>
      </c>
      <c r="S725" s="82">
        <f t="shared" si="118"/>
        <v>0</v>
      </c>
      <c r="AE725" s="5"/>
      <c r="AF725" s="6"/>
    </row>
    <row r="726" spans="1:32" x14ac:dyDescent="0.25">
      <c r="A726" s="46">
        <f t="shared" si="122"/>
        <v>710</v>
      </c>
      <c r="B726" s="54">
        <f t="shared" si="119"/>
        <v>0</v>
      </c>
      <c r="C726" s="47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3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48">
        <f t="shared" si="115"/>
        <v>0</v>
      </c>
      <c r="G726" s="49"/>
      <c r="H726" s="13">
        <f t="shared" si="123"/>
        <v>710</v>
      </c>
      <c r="I726" s="33" t="str">
        <f t="shared" si="116"/>
        <v>-</v>
      </c>
      <c r="J726" s="38">
        <f>IF(H726&gt;Lease!$E$4,0,M725)</f>
        <v>0</v>
      </c>
      <c r="K726" s="38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38">
        <f t="shared" si="120"/>
        <v>0</v>
      </c>
      <c r="M726" s="38">
        <f t="shared" si="121"/>
        <v>0</v>
      </c>
      <c r="N726" s="50"/>
      <c r="O726" s="79">
        <v>237</v>
      </c>
      <c r="P726" s="80">
        <f t="shared" si="124"/>
        <v>301388</v>
      </c>
      <c r="Q726" s="82">
        <f t="shared" si="117"/>
        <v>0</v>
      </c>
      <c r="R726" s="82">
        <f>IF(S725&lt;1,0,-Lease!$K$4/Lease!$L$4)</f>
        <v>0</v>
      </c>
      <c r="S726" s="82">
        <f t="shared" si="118"/>
        <v>0</v>
      </c>
      <c r="AE726" s="5"/>
      <c r="AF726" s="6"/>
    </row>
    <row r="727" spans="1:32" x14ac:dyDescent="0.25">
      <c r="A727" s="46">
        <f t="shared" si="122"/>
        <v>711</v>
      </c>
      <c r="B727" s="54">
        <f t="shared" si="119"/>
        <v>0</v>
      </c>
      <c r="C727" s="47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3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48">
        <f t="shared" si="115"/>
        <v>0</v>
      </c>
      <c r="G727" s="49"/>
      <c r="H727" s="13">
        <f t="shared" si="123"/>
        <v>711</v>
      </c>
      <c r="I727" s="33" t="str">
        <f t="shared" si="116"/>
        <v>-</v>
      </c>
      <c r="J727" s="38">
        <f>IF(H727&gt;Lease!$E$4,0,M726)</f>
        <v>0</v>
      </c>
      <c r="K727" s="38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38">
        <f t="shared" si="120"/>
        <v>0</v>
      </c>
      <c r="M727" s="38">
        <f t="shared" si="121"/>
        <v>0</v>
      </c>
      <c r="N727" s="50"/>
      <c r="O727" s="79">
        <v>237</v>
      </c>
      <c r="P727" s="80">
        <f t="shared" si="124"/>
        <v>301753</v>
      </c>
      <c r="Q727" s="82">
        <f t="shared" si="117"/>
        <v>0</v>
      </c>
      <c r="R727" s="82">
        <f>IF(S726&lt;1,0,-Lease!$K$4/Lease!$L$4)</f>
        <v>0</v>
      </c>
      <c r="S727" s="82">
        <f t="shared" si="118"/>
        <v>0</v>
      </c>
      <c r="AE727" s="5"/>
      <c r="AF727" s="6"/>
    </row>
    <row r="728" spans="1:32" x14ac:dyDescent="0.25">
      <c r="A728" s="46">
        <f t="shared" si="122"/>
        <v>712</v>
      </c>
      <c r="B728" s="54">
        <f t="shared" si="119"/>
        <v>0</v>
      </c>
      <c r="C728" s="47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3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48">
        <f t="shared" si="115"/>
        <v>0</v>
      </c>
      <c r="G728" s="49"/>
      <c r="H728" s="13">
        <f t="shared" si="123"/>
        <v>712</v>
      </c>
      <c r="I728" s="33" t="str">
        <f t="shared" si="116"/>
        <v>-</v>
      </c>
      <c r="J728" s="38">
        <f>IF(H728&gt;Lease!$E$4,0,M727)</f>
        <v>0</v>
      </c>
      <c r="K728" s="38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38">
        <f t="shared" si="120"/>
        <v>0</v>
      </c>
      <c r="M728" s="38">
        <f t="shared" si="121"/>
        <v>0</v>
      </c>
      <c r="N728" s="50"/>
      <c r="O728" s="79">
        <v>237</v>
      </c>
      <c r="P728" s="80">
        <f t="shared" si="124"/>
        <v>302118</v>
      </c>
      <c r="Q728" s="82">
        <f t="shared" si="117"/>
        <v>0</v>
      </c>
      <c r="R728" s="82">
        <f>IF(S727&lt;1,0,-Lease!$K$4/Lease!$L$4)</f>
        <v>0</v>
      </c>
      <c r="S728" s="82">
        <f t="shared" si="118"/>
        <v>0</v>
      </c>
      <c r="AE728" s="5"/>
      <c r="AF728" s="6"/>
    </row>
    <row r="729" spans="1:32" x14ac:dyDescent="0.25">
      <c r="A729" s="46">
        <f t="shared" si="122"/>
        <v>713</v>
      </c>
      <c r="B729" s="54">
        <f t="shared" si="119"/>
        <v>0</v>
      </c>
      <c r="C729" s="47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3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48">
        <f t="shared" si="115"/>
        <v>0</v>
      </c>
      <c r="G729" s="49"/>
      <c r="H729" s="13">
        <f t="shared" si="123"/>
        <v>713</v>
      </c>
      <c r="I729" s="33" t="str">
        <f t="shared" si="116"/>
        <v>-</v>
      </c>
      <c r="J729" s="38">
        <f>IF(H729&gt;Lease!$E$4,0,M728)</f>
        <v>0</v>
      </c>
      <c r="K729" s="38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38">
        <f t="shared" si="120"/>
        <v>0</v>
      </c>
      <c r="M729" s="38">
        <f t="shared" si="121"/>
        <v>0</v>
      </c>
      <c r="N729" s="50"/>
      <c r="O729" s="79">
        <v>237</v>
      </c>
      <c r="P729" s="80">
        <f t="shared" si="124"/>
        <v>302484</v>
      </c>
      <c r="Q729" s="82">
        <f t="shared" si="117"/>
        <v>0</v>
      </c>
      <c r="R729" s="82">
        <f>IF(S728&lt;1,0,-Lease!$K$4/Lease!$L$4)</f>
        <v>0</v>
      </c>
      <c r="S729" s="82">
        <f t="shared" si="118"/>
        <v>0</v>
      </c>
      <c r="AE729" s="5"/>
      <c r="AF729" s="6"/>
    </row>
    <row r="730" spans="1:32" x14ac:dyDescent="0.25">
      <c r="A730" s="46">
        <f t="shared" si="122"/>
        <v>714</v>
      </c>
      <c r="B730" s="54">
        <f t="shared" si="119"/>
        <v>0</v>
      </c>
      <c r="C730" s="47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3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48">
        <f t="shared" si="115"/>
        <v>0</v>
      </c>
      <c r="G730" s="49"/>
      <c r="H730" s="13">
        <f t="shared" si="123"/>
        <v>714</v>
      </c>
      <c r="I730" s="33" t="str">
        <f t="shared" si="116"/>
        <v>-</v>
      </c>
      <c r="J730" s="38">
        <f>IF(H730&gt;Lease!$E$4,0,M729)</f>
        <v>0</v>
      </c>
      <c r="K730" s="38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38">
        <f t="shared" si="120"/>
        <v>0</v>
      </c>
      <c r="M730" s="38">
        <f t="shared" si="121"/>
        <v>0</v>
      </c>
      <c r="N730" s="50"/>
      <c r="O730" s="79">
        <v>237</v>
      </c>
      <c r="P730" s="80">
        <f t="shared" si="124"/>
        <v>302849</v>
      </c>
      <c r="Q730" s="82">
        <f t="shared" si="117"/>
        <v>0</v>
      </c>
      <c r="R730" s="82">
        <f>IF(S729&lt;1,0,-Lease!$K$4/Lease!$L$4)</f>
        <v>0</v>
      </c>
      <c r="S730" s="82">
        <f t="shared" si="118"/>
        <v>0</v>
      </c>
      <c r="AE730" s="5"/>
      <c r="AF730" s="6"/>
    </row>
    <row r="731" spans="1:32" x14ac:dyDescent="0.25">
      <c r="A731" s="46">
        <f t="shared" si="122"/>
        <v>715</v>
      </c>
      <c r="B731" s="54">
        <f t="shared" si="119"/>
        <v>0</v>
      </c>
      <c r="C731" s="47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3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48">
        <f t="shared" si="115"/>
        <v>0</v>
      </c>
      <c r="G731" s="49"/>
      <c r="H731" s="13">
        <f t="shared" si="123"/>
        <v>715</v>
      </c>
      <c r="I731" s="33" t="str">
        <f t="shared" si="116"/>
        <v>-</v>
      </c>
      <c r="J731" s="38">
        <f>IF(H731&gt;Lease!$E$4,0,M730)</f>
        <v>0</v>
      </c>
      <c r="K731" s="38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38">
        <f t="shared" si="120"/>
        <v>0</v>
      </c>
      <c r="M731" s="38">
        <f t="shared" si="121"/>
        <v>0</v>
      </c>
      <c r="N731" s="50"/>
      <c r="O731" s="79">
        <v>237</v>
      </c>
      <c r="P731" s="80">
        <f t="shared" si="124"/>
        <v>303214</v>
      </c>
      <c r="Q731" s="82">
        <f t="shared" si="117"/>
        <v>0</v>
      </c>
      <c r="R731" s="82">
        <f>IF(S730&lt;1,0,-Lease!$K$4/Lease!$L$4)</f>
        <v>0</v>
      </c>
      <c r="S731" s="82">
        <f t="shared" si="118"/>
        <v>0</v>
      </c>
      <c r="AE731" s="5"/>
      <c r="AF731" s="6"/>
    </row>
    <row r="732" spans="1:32" x14ac:dyDescent="0.25">
      <c r="A732" s="46">
        <f t="shared" si="122"/>
        <v>716</v>
      </c>
      <c r="B732" s="54">
        <f t="shared" si="119"/>
        <v>0</v>
      </c>
      <c r="C732" s="47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3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48">
        <f t="shared" si="115"/>
        <v>0</v>
      </c>
      <c r="G732" s="49"/>
      <c r="H732" s="13">
        <f t="shared" si="123"/>
        <v>716</v>
      </c>
      <c r="I732" s="33" t="str">
        <f t="shared" si="116"/>
        <v>-</v>
      </c>
      <c r="J732" s="38">
        <f>IF(H732&gt;Lease!$E$4,0,M731)</f>
        <v>0</v>
      </c>
      <c r="K732" s="38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38">
        <f t="shared" si="120"/>
        <v>0</v>
      </c>
      <c r="M732" s="38">
        <f t="shared" si="121"/>
        <v>0</v>
      </c>
      <c r="N732" s="50"/>
      <c r="O732" s="79">
        <v>237</v>
      </c>
      <c r="P732" s="80">
        <f t="shared" si="124"/>
        <v>303579</v>
      </c>
      <c r="Q732" s="82">
        <f t="shared" si="117"/>
        <v>0</v>
      </c>
      <c r="R732" s="82">
        <f>IF(S731&lt;1,0,-Lease!$K$4/Lease!$L$4)</f>
        <v>0</v>
      </c>
      <c r="S732" s="82">
        <f t="shared" si="118"/>
        <v>0</v>
      </c>
      <c r="AE732" s="5"/>
      <c r="AF732" s="6"/>
    </row>
    <row r="733" spans="1:32" x14ac:dyDescent="0.25">
      <c r="A733" s="46">
        <f t="shared" si="122"/>
        <v>717</v>
      </c>
      <c r="B733" s="54">
        <f t="shared" si="119"/>
        <v>0</v>
      </c>
      <c r="C733" s="47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3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48">
        <f t="shared" si="115"/>
        <v>0</v>
      </c>
      <c r="G733" s="49"/>
      <c r="H733" s="13">
        <f t="shared" si="123"/>
        <v>717</v>
      </c>
      <c r="I733" s="33" t="str">
        <f t="shared" si="116"/>
        <v>-</v>
      </c>
      <c r="J733" s="38">
        <f>IF(H733&gt;Lease!$E$4,0,M732)</f>
        <v>0</v>
      </c>
      <c r="K733" s="38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38">
        <f t="shared" si="120"/>
        <v>0</v>
      </c>
      <c r="M733" s="38">
        <f t="shared" si="121"/>
        <v>0</v>
      </c>
      <c r="N733" s="50"/>
      <c r="O733" s="79">
        <v>237</v>
      </c>
      <c r="P733" s="80">
        <f t="shared" si="124"/>
        <v>303945</v>
      </c>
      <c r="Q733" s="82">
        <f t="shared" si="117"/>
        <v>0</v>
      </c>
      <c r="R733" s="82">
        <f>IF(S732&lt;1,0,-Lease!$K$4/Lease!$L$4)</f>
        <v>0</v>
      </c>
      <c r="S733" s="82">
        <f t="shared" si="118"/>
        <v>0</v>
      </c>
      <c r="AE733" s="5"/>
      <c r="AF733" s="6"/>
    </row>
    <row r="734" spans="1:32" x14ac:dyDescent="0.25">
      <c r="A734" s="46">
        <f t="shared" si="122"/>
        <v>718</v>
      </c>
      <c r="B734" s="54">
        <f t="shared" si="119"/>
        <v>0</v>
      </c>
      <c r="C734" s="47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3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48">
        <f t="shared" si="115"/>
        <v>0</v>
      </c>
      <c r="G734" s="49"/>
      <c r="H734" s="13">
        <f t="shared" si="123"/>
        <v>718</v>
      </c>
      <c r="I734" s="33" t="str">
        <f t="shared" si="116"/>
        <v>-</v>
      </c>
      <c r="J734" s="38">
        <f>IF(H734&gt;Lease!$E$4,0,M733)</f>
        <v>0</v>
      </c>
      <c r="K734" s="38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38">
        <f t="shared" si="120"/>
        <v>0</v>
      </c>
      <c r="M734" s="38">
        <f t="shared" si="121"/>
        <v>0</v>
      </c>
      <c r="N734" s="50"/>
      <c r="O734" s="79">
        <v>237</v>
      </c>
      <c r="P734" s="80">
        <f t="shared" si="124"/>
        <v>304310</v>
      </c>
      <c r="Q734" s="82">
        <f t="shared" si="117"/>
        <v>0</v>
      </c>
      <c r="R734" s="82">
        <f>IF(S733&lt;1,0,-Lease!$K$4/Lease!$L$4)</f>
        <v>0</v>
      </c>
      <c r="S734" s="82">
        <f t="shared" si="118"/>
        <v>0</v>
      </c>
      <c r="AE734" s="5"/>
      <c r="AF734" s="6"/>
    </row>
    <row r="735" spans="1:32" x14ac:dyDescent="0.25">
      <c r="A735" s="46">
        <f t="shared" si="122"/>
        <v>719</v>
      </c>
      <c r="B735" s="54">
        <f t="shared" si="119"/>
        <v>0</v>
      </c>
      <c r="C735" s="47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3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48">
        <f t="shared" si="115"/>
        <v>0</v>
      </c>
      <c r="G735" s="49"/>
      <c r="H735" s="13">
        <f t="shared" si="123"/>
        <v>719</v>
      </c>
      <c r="I735" s="33" t="str">
        <f t="shared" si="116"/>
        <v>-</v>
      </c>
      <c r="J735" s="38">
        <f>IF(H735&gt;Lease!$E$4,0,M734)</f>
        <v>0</v>
      </c>
      <c r="K735" s="38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38">
        <f t="shared" si="120"/>
        <v>0</v>
      </c>
      <c r="M735" s="38">
        <f t="shared" si="121"/>
        <v>0</v>
      </c>
      <c r="N735" s="50"/>
      <c r="O735" s="79">
        <v>237</v>
      </c>
      <c r="P735" s="80">
        <f t="shared" si="124"/>
        <v>304675</v>
      </c>
      <c r="Q735" s="82">
        <f t="shared" si="117"/>
        <v>0</v>
      </c>
      <c r="R735" s="82">
        <f>IF(S734&lt;1,0,-Lease!$K$4/Lease!$L$4)</f>
        <v>0</v>
      </c>
      <c r="S735" s="82">
        <f t="shared" si="118"/>
        <v>0</v>
      </c>
      <c r="AE735" s="5"/>
      <c r="AF735" s="6"/>
    </row>
    <row r="736" spans="1:32" x14ac:dyDescent="0.25">
      <c r="A736" s="46">
        <f t="shared" si="122"/>
        <v>720</v>
      </c>
      <c r="B736" s="54">
        <f t="shared" si="119"/>
        <v>0</v>
      </c>
      <c r="C736" s="47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3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48">
        <f t="shared" si="115"/>
        <v>0</v>
      </c>
      <c r="G736" s="49"/>
      <c r="H736" s="13">
        <f t="shared" si="123"/>
        <v>720</v>
      </c>
      <c r="I736" s="33" t="str">
        <f t="shared" si="116"/>
        <v>-</v>
      </c>
      <c r="J736" s="38">
        <f>IF(H736&gt;Lease!$E$4,0,M735)</f>
        <v>0</v>
      </c>
      <c r="K736" s="38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38">
        <f t="shared" si="120"/>
        <v>0</v>
      </c>
      <c r="M736" s="38">
        <f t="shared" si="121"/>
        <v>0</v>
      </c>
      <c r="N736" s="50"/>
      <c r="O736" s="79">
        <v>237</v>
      </c>
      <c r="P736" s="80">
        <f t="shared" si="124"/>
        <v>305040</v>
      </c>
      <c r="Q736" s="82">
        <f t="shared" si="117"/>
        <v>0</v>
      </c>
      <c r="R736" s="82">
        <f>IF(S735&lt;1,0,-Lease!$K$4/Lease!$L$4)</f>
        <v>0</v>
      </c>
      <c r="S736" s="82">
        <f t="shared" si="118"/>
        <v>0</v>
      </c>
      <c r="AE736" s="5"/>
      <c r="AF736" s="6"/>
    </row>
    <row r="737" spans="1:32" x14ac:dyDescent="0.25">
      <c r="A737" s="46">
        <f t="shared" si="122"/>
        <v>721</v>
      </c>
      <c r="B737" s="54">
        <f t="shared" si="119"/>
        <v>0</v>
      </c>
      <c r="C737" s="47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3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48">
        <f t="shared" si="115"/>
        <v>0</v>
      </c>
      <c r="G737" s="49"/>
      <c r="H737" s="13">
        <f t="shared" si="123"/>
        <v>721</v>
      </c>
      <c r="I737" s="33" t="str">
        <f t="shared" si="116"/>
        <v>-</v>
      </c>
      <c r="J737" s="38">
        <f>IF(H737&gt;Lease!$E$4,0,M736)</f>
        <v>0</v>
      </c>
      <c r="K737" s="38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38">
        <f t="shared" si="120"/>
        <v>0</v>
      </c>
      <c r="M737" s="38">
        <f t="shared" si="121"/>
        <v>0</v>
      </c>
      <c r="N737" s="50"/>
      <c r="O737" s="79">
        <v>237</v>
      </c>
      <c r="P737" s="80">
        <f t="shared" si="124"/>
        <v>305406</v>
      </c>
      <c r="Q737" s="82">
        <f t="shared" si="117"/>
        <v>0</v>
      </c>
      <c r="R737" s="82">
        <f>IF(S736&lt;1,0,-Lease!$K$4/Lease!$L$4)</f>
        <v>0</v>
      </c>
      <c r="S737" s="82">
        <f t="shared" si="118"/>
        <v>0</v>
      </c>
      <c r="AE737" s="5"/>
      <c r="AF737" s="6"/>
    </row>
    <row r="738" spans="1:32" x14ac:dyDescent="0.25">
      <c r="A738" s="46">
        <f t="shared" si="122"/>
        <v>722</v>
      </c>
      <c r="B738" s="54">
        <f t="shared" si="119"/>
        <v>0</v>
      </c>
      <c r="C738" s="47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3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48">
        <f t="shared" si="115"/>
        <v>0</v>
      </c>
      <c r="G738" s="49"/>
      <c r="H738" s="13">
        <f t="shared" si="123"/>
        <v>722</v>
      </c>
      <c r="I738" s="33" t="str">
        <f t="shared" si="116"/>
        <v>-</v>
      </c>
      <c r="J738" s="38">
        <f>IF(H738&gt;Lease!$E$4,0,M737)</f>
        <v>0</v>
      </c>
      <c r="K738" s="38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38">
        <f t="shared" si="120"/>
        <v>0</v>
      </c>
      <c r="M738" s="38">
        <f t="shared" si="121"/>
        <v>0</v>
      </c>
      <c r="N738" s="50"/>
      <c r="O738" s="79">
        <v>237</v>
      </c>
      <c r="P738" s="80">
        <f t="shared" si="124"/>
        <v>305771</v>
      </c>
      <c r="Q738" s="82">
        <f t="shared" si="117"/>
        <v>0</v>
      </c>
      <c r="R738" s="82">
        <f>IF(S737&lt;1,0,-Lease!$K$4/Lease!$L$4)</f>
        <v>0</v>
      </c>
      <c r="S738" s="82">
        <f t="shared" si="118"/>
        <v>0</v>
      </c>
      <c r="AE738" s="5"/>
      <c r="AF738" s="6"/>
    </row>
    <row r="739" spans="1:32" x14ac:dyDescent="0.25">
      <c r="A739" s="46">
        <f t="shared" si="122"/>
        <v>723</v>
      </c>
      <c r="B739" s="54">
        <f t="shared" si="119"/>
        <v>0</v>
      </c>
      <c r="C739" s="47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3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48">
        <f t="shared" si="115"/>
        <v>0</v>
      </c>
      <c r="G739" s="49"/>
      <c r="H739" s="13">
        <f t="shared" si="123"/>
        <v>723</v>
      </c>
      <c r="I739" s="33" t="str">
        <f t="shared" si="116"/>
        <v>-</v>
      </c>
      <c r="J739" s="38">
        <f>IF(H739&gt;Lease!$E$4,0,M738)</f>
        <v>0</v>
      </c>
      <c r="K739" s="38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38">
        <f t="shared" si="120"/>
        <v>0</v>
      </c>
      <c r="M739" s="38">
        <f t="shared" si="121"/>
        <v>0</v>
      </c>
      <c r="N739" s="50"/>
      <c r="O739" s="79">
        <v>237</v>
      </c>
      <c r="P739" s="80">
        <f t="shared" si="124"/>
        <v>306136</v>
      </c>
      <c r="Q739" s="82">
        <f t="shared" si="117"/>
        <v>0</v>
      </c>
      <c r="R739" s="82">
        <f>IF(S738&lt;1,0,-Lease!$K$4/Lease!$L$4)</f>
        <v>0</v>
      </c>
      <c r="S739" s="82">
        <f t="shared" si="118"/>
        <v>0</v>
      </c>
      <c r="AE739" s="5"/>
      <c r="AF739" s="6"/>
    </row>
    <row r="740" spans="1:32" x14ac:dyDescent="0.25">
      <c r="A740" s="46">
        <f t="shared" si="122"/>
        <v>724</v>
      </c>
      <c r="B740" s="54">
        <f t="shared" si="119"/>
        <v>0</v>
      </c>
      <c r="C740" s="47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3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48">
        <f t="shared" si="115"/>
        <v>0</v>
      </c>
      <c r="G740" s="49"/>
      <c r="H740" s="13">
        <f t="shared" si="123"/>
        <v>724</v>
      </c>
      <c r="I740" s="33" t="str">
        <f t="shared" si="116"/>
        <v>-</v>
      </c>
      <c r="J740" s="38">
        <f>IF(H740&gt;Lease!$E$4,0,M739)</f>
        <v>0</v>
      </c>
      <c r="K740" s="38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38">
        <f t="shared" si="120"/>
        <v>0</v>
      </c>
      <c r="M740" s="38">
        <f t="shared" si="121"/>
        <v>0</v>
      </c>
      <c r="N740" s="50"/>
      <c r="O740" s="79">
        <v>237</v>
      </c>
      <c r="P740" s="80">
        <f t="shared" si="124"/>
        <v>306501</v>
      </c>
      <c r="Q740" s="82">
        <f t="shared" si="117"/>
        <v>0</v>
      </c>
      <c r="R740" s="82">
        <f>IF(S739&lt;1,0,-Lease!$K$4/Lease!$L$4)</f>
        <v>0</v>
      </c>
      <c r="S740" s="82">
        <f t="shared" si="118"/>
        <v>0</v>
      </c>
      <c r="AE740" s="5"/>
      <c r="AF740" s="6"/>
    </row>
    <row r="741" spans="1:32" x14ac:dyDescent="0.25">
      <c r="A741" s="46">
        <f t="shared" si="122"/>
        <v>725</v>
      </c>
      <c r="B741" s="54">
        <f t="shared" si="119"/>
        <v>0</v>
      </c>
      <c r="C741" s="47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3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48">
        <f t="shared" si="115"/>
        <v>0</v>
      </c>
      <c r="G741" s="49"/>
      <c r="H741" s="13">
        <f t="shared" si="123"/>
        <v>725</v>
      </c>
      <c r="I741" s="33" t="str">
        <f t="shared" si="116"/>
        <v>-</v>
      </c>
      <c r="J741" s="38">
        <f>IF(H741&gt;Lease!$E$4,0,M740)</f>
        <v>0</v>
      </c>
      <c r="K741" s="38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38">
        <f t="shared" si="120"/>
        <v>0</v>
      </c>
      <c r="M741" s="38">
        <f t="shared" si="121"/>
        <v>0</v>
      </c>
      <c r="N741" s="50"/>
      <c r="O741" s="79">
        <v>237</v>
      </c>
      <c r="P741" s="80">
        <f t="shared" si="124"/>
        <v>306867</v>
      </c>
      <c r="Q741" s="82">
        <f t="shared" si="117"/>
        <v>0</v>
      </c>
      <c r="R741" s="82">
        <f>IF(S740&lt;1,0,-Lease!$K$4/Lease!$L$4)</f>
        <v>0</v>
      </c>
      <c r="S741" s="82">
        <f t="shared" si="118"/>
        <v>0</v>
      </c>
      <c r="AE741" s="5"/>
      <c r="AF741" s="6"/>
    </row>
    <row r="742" spans="1:32" x14ac:dyDescent="0.25">
      <c r="A742" s="46">
        <f t="shared" si="122"/>
        <v>726</v>
      </c>
      <c r="B742" s="54">
        <f t="shared" si="119"/>
        <v>0</v>
      </c>
      <c r="C742" s="47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3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48">
        <f t="shared" si="115"/>
        <v>0</v>
      </c>
      <c r="G742" s="49"/>
      <c r="H742" s="13">
        <f t="shared" si="123"/>
        <v>726</v>
      </c>
      <c r="I742" s="33" t="str">
        <f t="shared" si="116"/>
        <v>-</v>
      </c>
      <c r="J742" s="38">
        <f>IF(H742&gt;Lease!$E$4,0,M741)</f>
        <v>0</v>
      </c>
      <c r="K742" s="38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38">
        <f t="shared" si="120"/>
        <v>0</v>
      </c>
      <c r="M742" s="38">
        <f t="shared" si="121"/>
        <v>0</v>
      </c>
      <c r="N742" s="50"/>
      <c r="O742" s="79">
        <v>237</v>
      </c>
      <c r="P742" s="80">
        <f t="shared" si="124"/>
        <v>307232</v>
      </c>
      <c r="Q742" s="82">
        <f t="shared" si="117"/>
        <v>0</v>
      </c>
      <c r="R742" s="82">
        <f>IF(S741&lt;1,0,-Lease!$K$4/Lease!$L$4)</f>
        <v>0</v>
      </c>
      <c r="S742" s="82">
        <f t="shared" si="118"/>
        <v>0</v>
      </c>
      <c r="AE742" s="5"/>
      <c r="AF742" s="6"/>
    </row>
    <row r="743" spans="1:32" x14ac:dyDescent="0.25">
      <c r="A743" s="46">
        <f t="shared" si="122"/>
        <v>727</v>
      </c>
      <c r="B743" s="54">
        <f t="shared" si="119"/>
        <v>0</v>
      </c>
      <c r="C743" s="47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3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48">
        <f t="shared" si="115"/>
        <v>0</v>
      </c>
      <c r="G743" s="49"/>
      <c r="H743" s="13">
        <f t="shared" si="123"/>
        <v>727</v>
      </c>
      <c r="I743" s="33" t="str">
        <f t="shared" si="116"/>
        <v>-</v>
      </c>
      <c r="J743" s="38">
        <f>IF(H743&gt;Lease!$E$4,0,M742)</f>
        <v>0</v>
      </c>
      <c r="K743" s="38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38">
        <f t="shared" si="120"/>
        <v>0</v>
      </c>
      <c r="M743" s="38">
        <f t="shared" si="121"/>
        <v>0</v>
      </c>
      <c r="N743" s="50"/>
      <c r="O743" s="79">
        <v>237</v>
      </c>
      <c r="P743" s="80">
        <f t="shared" si="124"/>
        <v>307597</v>
      </c>
      <c r="Q743" s="82">
        <f t="shared" si="117"/>
        <v>0</v>
      </c>
      <c r="R743" s="82">
        <f>IF(S742&lt;1,0,-Lease!$K$4/Lease!$L$4)</f>
        <v>0</v>
      </c>
      <c r="S743" s="82">
        <f t="shared" si="118"/>
        <v>0</v>
      </c>
      <c r="AE743" s="5"/>
      <c r="AF743" s="6"/>
    </row>
    <row r="744" spans="1:32" x14ac:dyDescent="0.25">
      <c r="A744" s="46">
        <f t="shared" si="122"/>
        <v>728</v>
      </c>
      <c r="B744" s="54">
        <f t="shared" si="119"/>
        <v>0</v>
      </c>
      <c r="C744" s="47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3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48">
        <f t="shared" si="115"/>
        <v>0</v>
      </c>
      <c r="G744" s="49"/>
      <c r="H744" s="13">
        <f t="shared" si="123"/>
        <v>728</v>
      </c>
      <c r="I744" s="33" t="str">
        <f t="shared" si="116"/>
        <v>-</v>
      </c>
      <c r="J744" s="38">
        <f>IF(H744&gt;Lease!$E$4,0,M743)</f>
        <v>0</v>
      </c>
      <c r="K744" s="38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38">
        <f t="shared" si="120"/>
        <v>0</v>
      </c>
      <c r="M744" s="38">
        <f t="shared" si="121"/>
        <v>0</v>
      </c>
      <c r="N744" s="50"/>
      <c r="O744" s="79">
        <v>237</v>
      </c>
      <c r="P744" s="80">
        <f t="shared" si="124"/>
        <v>307962</v>
      </c>
      <c r="Q744" s="82">
        <f t="shared" si="117"/>
        <v>0</v>
      </c>
      <c r="R744" s="82">
        <f>IF(S743&lt;1,0,-Lease!$K$4/Lease!$L$4)</f>
        <v>0</v>
      </c>
      <c r="S744" s="82">
        <f t="shared" si="118"/>
        <v>0</v>
      </c>
      <c r="AE744" s="5"/>
      <c r="AF744" s="6"/>
    </row>
    <row r="745" spans="1:32" x14ac:dyDescent="0.25">
      <c r="A745" s="46">
        <f t="shared" si="122"/>
        <v>729</v>
      </c>
      <c r="B745" s="54">
        <f t="shared" si="119"/>
        <v>0</v>
      </c>
      <c r="C745" s="47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3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48">
        <f t="shared" si="115"/>
        <v>0</v>
      </c>
      <c r="G745" s="49"/>
      <c r="H745" s="13">
        <f t="shared" si="123"/>
        <v>729</v>
      </c>
      <c r="I745" s="33" t="str">
        <f t="shared" si="116"/>
        <v>-</v>
      </c>
      <c r="J745" s="38">
        <f>IF(H745&gt;Lease!$E$4,0,M744)</f>
        <v>0</v>
      </c>
      <c r="K745" s="38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38">
        <f t="shared" si="120"/>
        <v>0</v>
      </c>
      <c r="M745" s="38">
        <f t="shared" si="121"/>
        <v>0</v>
      </c>
      <c r="N745" s="50"/>
      <c r="O745" s="79">
        <v>237</v>
      </c>
      <c r="P745" s="80">
        <f t="shared" si="124"/>
        <v>308328</v>
      </c>
      <c r="Q745" s="82">
        <f t="shared" si="117"/>
        <v>0</v>
      </c>
      <c r="R745" s="82">
        <f>IF(S744&lt;1,0,-Lease!$K$4/Lease!$L$4)</f>
        <v>0</v>
      </c>
      <c r="S745" s="82">
        <f t="shared" si="118"/>
        <v>0</v>
      </c>
      <c r="AE745" s="5"/>
      <c r="AF745" s="6"/>
    </row>
    <row r="746" spans="1:32" x14ac:dyDescent="0.25">
      <c r="A746" s="46">
        <f t="shared" si="122"/>
        <v>730</v>
      </c>
      <c r="B746" s="54">
        <f t="shared" si="119"/>
        <v>0</v>
      </c>
      <c r="C746" s="47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3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48">
        <f t="shared" si="115"/>
        <v>0</v>
      </c>
      <c r="G746" s="49"/>
      <c r="H746" s="13">
        <f t="shared" si="123"/>
        <v>730</v>
      </c>
      <c r="I746" s="33" t="str">
        <f t="shared" si="116"/>
        <v>-</v>
      </c>
      <c r="J746" s="38">
        <f>IF(H746&gt;Lease!$E$4,0,M745)</f>
        <v>0</v>
      </c>
      <c r="K746" s="38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38">
        <f t="shared" si="120"/>
        <v>0</v>
      </c>
      <c r="M746" s="38">
        <f t="shared" si="121"/>
        <v>0</v>
      </c>
      <c r="N746" s="50"/>
      <c r="O746" s="79">
        <v>237</v>
      </c>
      <c r="P746" s="80">
        <f t="shared" si="124"/>
        <v>308693</v>
      </c>
      <c r="Q746" s="82">
        <f t="shared" si="117"/>
        <v>0</v>
      </c>
      <c r="R746" s="82">
        <f>IF(S745&lt;1,0,-Lease!$K$4/Lease!$L$4)</f>
        <v>0</v>
      </c>
      <c r="S746" s="82">
        <f t="shared" si="118"/>
        <v>0</v>
      </c>
      <c r="AE746" s="5"/>
      <c r="AF746" s="6"/>
    </row>
    <row r="747" spans="1:32" x14ac:dyDescent="0.25">
      <c r="A747" s="46">
        <f t="shared" si="122"/>
        <v>731</v>
      </c>
      <c r="B747" s="54">
        <f t="shared" si="119"/>
        <v>0</v>
      </c>
      <c r="C747" s="47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3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48">
        <f t="shared" si="115"/>
        <v>0</v>
      </c>
      <c r="G747" s="49"/>
      <c r="H747" s="13">
        <f t="shared" si="123"/>
        <v>731</v>
      </c>
      <c r="I747" s="33" t="str">
        <f t="shared" si="116"/>
        <v>-</v>
      </c>
      <c r="J747" s="38">
        <f>IF(H747&gt;Lease!$E$4,0,M746)</f>
        <v>0</v>
      </c>
      <c r="K747" s="38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38">
        <f t="shared" si="120"/>
        <v>0</v>
      </c>
      <c r="M747" s="38">
        <f t="shared" si="121"/>
        <v>0</v>
      </c>
      <c r="N747" s="50"/>
      <c r="O747" s="79">
        <v>237</v>
      </c>
      <c r="P747" s="80">
        <f t="shared" si="124"/>
        <v>309058</v>
      </c>
      <c r="Q747" s="82">
        <f t="shared" si="117"/>
        <v>0</v>
      </c>
      <c r="R747" s="82">
        <f>IF(S746&lt;1,0,-Lease!$K$4/Lease!$L$4)</f>
        <v>0</v>
      </c>
      <c r="S747" s="82">
        <f t="shared" si="118"/>
        <v>0</v>
      </c>
      <c r="AE747" s="5"/>
      <c r="AF747" s="6"/>
    </row>
    <row r="748" spans="1:32" x14ac:dyDescent="0.25">
      <c r="A748" s="46">
        <f t="shared" si="122"/>
        <v>732</v>
      </c>
      <c r="B748" s="54">
        <f t="shared" si="119"/>
        <v>0</v>
      </c>
      <c r="C748" s="47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3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48">
        <f t="shared" si="115"/>
        <v>0</v>
      </c>
      <c r="G748" s="49"/>
      <c r="H748" s="13">
        <f t="shared" si="123"/>
        <v>732</v>
      </c>
      <c r="I748" s="33" t="str">
        <f t="shared" si="116"/>
        <v>-</v>
      </c>
      <c r="J748" s="38">
        <f>IF(H748&gt;Lease!$E$4,0,M747)</f>
        <v>0</v>
      </c>
      <c r="K748" s="38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38">
        <f t="shared" si="120"/>
        <v>0</v>
      </c>
      <c r="M748" s="38">
        <f t="shared" si="121"/>
        <v>0</v>
      </c>
      <c r="N748" s="50"/>
      <c r="O748" s="79">
        <v>237</v>
      </c>
      <c r="P748" s="80">
        <f t="shared" si="124"/>
        <v>309423</v>
      </c>
      <c r="Q748" s="82">
        <f t="shared" si="117"/>
        <v>0</v>
      </c>
      <c r="R748" s="82">
        <f>IF(S747&lt;1,0,-Lease!$K$4/Lease!$L$4)</f>
        <v>0</v>
      </c>
      <c r="S748" s="82">
        <f t="shared" si="118"/>
        <v>0</v>
      </c>
      <c r="AE748" s="5"/>
      <c r="AF748" s="6"/>
    </row>
    <row r="749" spans="1:32" x14ac:dyDescent="0.25">
      <c r="A749" s="46">
        <f t="shared" si="122"/>
        <v>733</v>
      </c>
      <c r="B749" s="54">
        <f t="shared" si="119"/>
        <v>0</v>
      </c>
      <c r="C749" s="47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3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48">
        <f t="shared" ref="F749:F812" si="125">C749*E749</f>
        <v>0</v>
      </c>
      <c r="G749" s="49"/>
      <c r="H749" s="13">
        <f t="shared" si="123"/>
        <v>733</v>
      </c>
      <c r="I749" s="33" t="str">
        <f t="shared" ref="I749:I812" si="126">D749</f>
        <v>-</v>
      </c>
      <c r="J749" s="38">
        <f>IF(H749&gt;Lease!$E$4,0,M748)</f>
        <v>0</v>
      </c>
      <c r="K749" s="38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38">
        <f t="shared" si="120"/>
        <v>0</v>
      </c>
      <c r="M749" s="38">
        <f t="shared" si="121"/>
        <v>0</v>
      </c>
      <c r="N749" s="50"/>
      <c r="O749" s="79">
        <v>237</v>
      </c>
      <c r="P749" s="80">
        <f t="shared" si="124"/>
        <v>309789</v>
      </c>
      <c r="Q749" s="82">
        <f t="shared" ref="Q749:Q812" si="127">S748</f>
        <v>0</v>
      </c>
      <c r="R749" s="82">
        <f>IF(S748&lt;1,0,-Lease!$K$4/Lease!$L$4)</f>
        <v>0</v>
      </c>
      <c r="S749" s="82">
        <f t="shared" ref="S749:S812" si="128">IF(S748&lt;1,0,SUM(Q749:R749))</f>
        <v>0</v>
      </c>
      <c r="AE749" s="5"/>
      <c r="AF749" s="6"/>
    </row>
    <row r="750" spans="1:32" x14ac:dyDescent="0.25">
      <c r="A750" s="46">
        <f t="shared" si="122"/>
        <v>734</v>
      </c>
      <c r="B750" s="54">
        <f t="shared" si="119"/>
        <v>0</v>
      </c>
      <c r="C750" s="47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3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48">
        <f t="shared" si="125"/>
        <v>0</v>
      </c>
      <c r="G750" s="49"/>
      <c r="H750" s="13">
        <f t="shared" si="123"/>
        <v>734</v>
      </c>
      <c r="I750" s="33" t="str">
        <f t="shared" si="126"/>
        <v>-</v>
      </c>
      <c r="J750" s="38">
        <f>IF(H750&gt;Lease!$E$4,0,M749)</f>
        <v>0</v>
      </c>
      <c r="K750" s="38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38">
        <f t="shared" si="120"/>
        <v>0</v>
      </c>
      <c r="M750" s="38">
        <f t="shared" si="121"/>
        <v>0</v>
      </c>
      <c r="N750" s="50"/>
      <c r="O750" s="79">
        <v>237</v>
      </c>
      <c r="P750" s="80">
        <f t="shared" si="124"/>
        <v>310154</v>
      </c>
      <c r="Q750" s="82">
        <f t="shared" si="127"/>
        <v>0</v>
      </c>
      <c r="R750" s="82">
        <f>IF(S749&lt;1,0,-Lease!$K$4/Lease!$L$4)</f>
        <v>0</v>
      </c>
      <c r="S750" s="82">
        <f t="shared" si="128"/>
        <v>0</v>
      </c>
      <c r="AE750" s="5"/>
      <c r="AF750" s="6"/>
    </row>
    <row r="751" spans="1:32" x14ac:dyDescent="0.25">
      <c r="A751" s="46">
        <f t="shared" si="122"/>
        <v>735</v>
      </c>
      <c r="B751" s="54">
        <f t="shared" si="119"/>
        <v>0</v>
      </c>
      <c r="C751" s="47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3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48">
        <f t="shared" si="125"/>
        <v>0</v>
      </c>
      <c r="G751" s="49"/>
      <c r="H751" s="13">
        <f t="shared" si="123"/>
        <v>735</v>
      </c>
      <c r="I751" s="33" t="str">
        <f t="shared" si="126"/>
        <v>-</v>
      </c>
      <c r="J751" s="38">
        <f>IF(H751&gt;Lease!$E$4,0,M750)</f>
        <v>0</v>
      </c>
      <c r="K751" s="38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38">
        <f t="shared" si="120"/>
        <v>0</v>
      </c>
      <c r="M751" s="38">
        <f t="shared" si="121"/>
        <v>0</v>
      </c>
      <c r="N751" s="50"/>
      <c r="O751" s="79">
        <v>237</v>
      </c>
      <c r="P751" s="80">
        <f t="shared" si="124"/>
        <v>310519</v>
      </c>
      <c r="Q751" s="82">
        <f t="shared" si="127"/>
        <v>0</v>
      </c>
      <c r="R751" s="82">
        <f>IF(S750&lt;1,0,-Lease!$K$4/Lease!$L$4)</f>
        <v>0</v>
      </c>
      <c r="S751" s="82">
        <f t="shared" si="128"/>
        <v>0</v>
      </c>
      <c r="AE751" s="5"/>
      <c r="AF751" s="6"/>
    </row>
    <row r="752" spans="1:32" x14ac:dyDescent="0.25">
      <c r="A752" s="46">
        <f t="shared" si="122"/>
        <v>736</v>
      </c>
      <c r="B752" s="54">
        <f t="shared" si="119"/>
        <v>0</v>
      </c>
      <c r="C752" s="47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3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48">
        <f t="shared" si="125"/>
        <v>0</v>
      </c>
      <c r="G752" s="49"/>
      <c r="H752" s="13">
        <f t="shared" si="123"/>
        <v>736</v>
      </c>
      <c r="I752" s="33" t="str">
        <f t="shared" si="126"/>
        <v>-</v>
      </c>
      <c r="J752" s="38">
        <f>IF(H752&gt;Lease!$E$4,0,M751)</f>
        <v>0</v>
      </c>
      <c r="K752" s="38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38">
        <f t="shared" si="120"/>
        <v>0</v>
      </c>
      <c r="M752" s="38">
        <f t="shared" si="121"/>
        <v>0</v>
      </c>
      <c r="N752" s="50"/>
      <c r="O752" s="79">
        <v>237</v>
      </c>
      <c r="P752" s="80">
        <f t="shared" si="124"/>
        <v>310884</v>
      </c>
      <c r="Q752" s="82">
        <f t="shared" si="127"/>
        <v>0</v>
      </c>
      <c r="R752" s="82">
        <f>IF(S751&lt;1,0,-Lease!$K$4/Lease!$L$4)</f>
        <v>0</v>
      </c>
      <c r="S752" s="82">
        <f t="shared" si="128"/>
        <v>0</v>
      </c>
      <c r="AE752" s="5"/>
      <c r="AF752" s="6"/>
    </row>
    <row r="753" spans="1:32" x14ac:dyDescent="0.25">
      <c r="A753" s="46">
        <f t="shared" si="122"/>
        <v>737</v>
      </c>
      <c r="B753" s="54">
        <f t="shared" si="119"/>
        <v>0</v>
      </c>
      <c r="C753" s="47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3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48">
        <f t="shared" si="125"/>
        <v>0</v>
      </c>
      <c r="G753" s="49"/>
      <c r="H753" s="13">
        <f t="shared" si="123"/>
        <v>737</v>
      </c>
      <c r="I753" s="33" t="str">
        <f t="shared" si="126"/>
        <v>-</v>
      </c>
      <c r="J753" s="38">
        <f>IF(H753&gt;Lease!$E$4,0,M752)</f>
        <v>0</v>
      </c>
      <c r="K753" s="38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38">
        <f t="shared" si="120"/>
        <v>0</v>
      </c>
      <c r="M753" s="38">
        <f t="shared" si="121"/>
        <v>0</v>
      </c>
      <c r="N753" s="50"/>
      <c r="O753" s="79">
        <v>237</v>
      </c>
      <c r="P753" s="80">
        <f t="shared" si="124"/>
        <v>311250</v>
      </c>
      <c r="Q753" s="82">
        <f t="shared" si="127"/>
        <v>0</v>
      </c>
      <c r="R753" s="82">
        <f>IF(S752&lt;1,0,-Lease!$K$4/Lease!$L$4)</f>
        <v>0</v>
      </c>
      <c r="S753" s="82">
        <f t="shared" si="128"/>
        <v>0</v>
      </c>
      <c r="AE753" s="5"/>
      <c r="AF753" s="6"/>
    </row>
    <row r="754" spans="1:32" x14ac:dyDescent="0.25">
      <c r="A754" s="46">
        <f t="shared" si="122"/>
        <v>738</v>
      </c>
      <c r="B754" s="54">
        <f t="shared" si="119"/>
        <v>0</v>
      </c>
      <c r="C754" s="47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3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48">
        <f t="shared" si="125"/>
        <v>0</v>
      </c>
      <c r="G754" s="49"/>
      <c r="H754" s="13">
        <f t="shared" si="123"/>
        <v>738</v>
      </c>
      <c r="I754" s="33" t="str">
        <f t="shared" si="126"/>
        <v>-</v>
      </c>
      <c r="J754" s="38">
        <f>IF(H754&gt;Lease!$E$4,0,M753)</f>
        <v>0</v>
      </c>
      <c r="K754" s="38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38">
        <f t="shared" si="120"/>
        <v>0</v>
      </c>
      <c r="M754" s="38">
        <f t="shared" si="121"/>
        <v>0</v>
      </c>
      <c r="N754" s="50"/>
      <c r="O754" s="79">
        <v>237</v>
      </c>
      <c r="P754" s="80">
        <f t="shared" si="124"/>
        <v>311615</v>
      </c>
      <c r="Q754" s="82">
        <f t="shared" si="127"/>
        <v>0</v>
      </c>
      <c r="R754" s="82">
        <f>IF(S753&lt;1,0,-Lease!$K$4/Lease!$L$4)</f>
        <v>0</v>
      </c>
      <c r="S754" s="82">
        <f t="shared" si="128"/>
        <v>0</v>
      </c>
      <c r="AE754" s="5"/>
      <c r="AF754" s="6"/>
    </row>
    <row r="755" spans="1:32" x14ac:dyDescent="0.25">
      <c r="A755" s="46">
        <f t="shared" si="122"/>
        <v>739</v>
      </c>
      <c r="B755" s="54">
        <f t="shared" si="119"/>
        <v>0</v>
      </c>
      <c r="C755" s="47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3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48">
        <f t="shared" si="125"/>
        <v>0</v>
      </c>
      <c r="G755" s="49"/>
      <c r="H755" s="13">
        <f t="shared" si="123"/>
        <v>739</v>
      </c>
      <c r="I755" s="33" t="str">
        <f t="shared" si="126"/>
        <v>-</v>
      </c>
      <c r="J755" s="38">
        <f>IF(H755&gt;Lease!$E$4,0,M754)</f>
        <v>0</v>
      </c>
      <c r="K755" s="38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38">
        <f t="shared" si="120"/>
        <v>0</v>
      </c>
      <c r="M755" s="38">
        <f t="shared" si="121"/>
        <v>0</v>
      </c>
      <c r="N755" s="50"/>
      <c r="O755" s="79">
        <v>237</v>
      </c>
      <c r="P755" s="80">
        <f t="shared" si="124"/>
        <v>311980</v>
      </c>
      <c r="Q755" s="82">
        <f t="shared" si="127"/>
        <v>0</v>
      </c>
      <c r="R755" s="82">
        <f>IF(S754&lt;1,0,-Lease!$K$4/Lease!$L$4)</f>
        <v>0</v>
      </c>
      <c r="S755" s="82">
        <f t="shared" si="128"/>
        <v>0</v>
      </c>
      <c r="AE755" s="5"/>
      <c r="AF755" s="6"/>
    </row>
    <row r="756" spans="1:32" x14ac:dyDescent="0.25">
      <c r="A756" s="46">
        <f t="shared" si="122"/>
        <v>740</v>
      </c>
      <c r="B756" s="54">
        <f t="shared" si="119"/>
        <v>0</v>
      </c>
      <c r="C756" s="47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3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48">
        <f t="shared" si="125"/>
        <v>0</v>
      </c>
      <c r="G756" s="49"/>
      <c r="H756" s="13">
        <f t="shared" si="123"/>
        <v>740</v>
      </c>
      <c r="I756" s="33" t="str">
        <f t="shared" si="126"/>
        <v>-</v>
      </c>
      <c r="J756" s="38">
        <f>IF(H756&gt;Lease!$E$4,0,M755)</f>
        <v>0</v>
      </c>
      <c r="K756" s="38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38">
        <f t="shared" si="120"/>
        <v>0</v>
      </c>
      <c r="M756" s="38">
        <f t="shared" si="121"/>
        <v>0</v>
      </c>
      <c r="N756" s="50"/>
      <c r="O756" s="79">
        <v>237</v>
      </c>
      <c r="P756" s="80">
        <f t="shared" si="124"/>
        <v>312345</v>
      </c>
      <c r="Q756" s="82">
        <f t="shared" si="127"/>
        <v>0</v>
      </c>
      <c r="R756" s="82">
        <f>IF(S755&lt;1,0,-Lease!$K$4/Lease!$L$4)</f>
        <v>0</v>
      </c>
      <c r="S756" s="82">
        <f t="shared" si="128"/>
        <v>0</v>
      </c>
      <c r="AE756" s="5"/>
      <c r="AF756" s="6"/>
    </row>
    <row r="757" spans="1:32" x14ac:dyDescent="0.25">
      <c r="A757" s="46">
        <f t="shared" si="122"/>
        <v>741</v>
      </c>
      <c r="B757" s="54">
        <f t="shared" si="119"/>
        <v>0</v>
      </c>
      <c r="C757" s="47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3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48">
        <f t="shared" si="125"/>
        <v>0</v>
      </c>
      <c r="G757" s="49"/>
      <c r="H757" s="13">
        <f t="shared" si="123"/>
        <v>741</v>
      </c>
      <c r="I757" s="33" t="str">
        <f t="shared" si="126"/>
        <v>-</v>
      </c>
      <c r="J757" s="38">
        <f>IF(H757&gt;Lease!$E$4,0,M756)</f>
        <v>0</v>
      </c>
      <c r="K757" s="38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38">
        <f t="shared" si="120"/>
        <v>0</v>
      </c>
      <c r="M757" s="38">
        <f t="shared" si="121"/>
        <v>0</v>
      </c>
      <c r="N757" s="50"/>
      <c r="O757" s="79">
        <v>237</v>
      </c>
      <c r="P757" s="80">
        <f t="shared" si="124"/>
        <v>312711</v>
      </c>
      <c r="Q757" s="82">
        <f t="shared" si="127"/>
        <v>0</v>
      </c>
      <c r="R757" s="82">
        <f>IF(S756&lt;1,0,-Lease!$K$4/Lease!$L$4)</f>
        <v>0</v>
      </c>
      <c r="S757" s="82">
        <f t="shared" si="128"/>
        <v>0</v>
      </c>
      <c r="AE757" s="5"/>
      <c r="AF757" s="6"/>
    </row>
    <row r="758" spans="1:32" x14ac:dyDescent="0.25">
      <c r="A758" s="46">
        <f t="shared" si="122"/>
        <v>742</v>
      </c>
      <c r="B758" s="54">
        <f t="shared" si="119"/>
        <v>0</v>
      </c>
      <c r="C758" s="47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3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48">
        <f t="shared" si="125"/>
        <v>0</v>
      </c>
      <c r="G758" s="49"/>
      <c r="H758" s="13">
        <f t="shared" si="123"/>
        <v>742</v>
      </c>
      <c r="I758" s="33" t="str">
        <f t="shared" si="126"/>
        <v>-</v>
      </c>
      <c r="J758" s="38">
        <f>IF(H758&gt;Lease!$E$4,0,M757)</f>
        <v>0</v>
      </c>
      <c r="K758" s="38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38">
        <f t="shared" si="120"/>
        <v>0</v>
      </c>
      <c r="M758" s="38">
        <f t="shared" si="121"/>
        <v>0</v>
      </c>
      <c r="N758" s="50"/>
      <c r="O758" s="79">
        <v>237</v>
      </c>
      <c r="P758" s="80">
        <f t="shared" si="124"/>
        <v>313076</v>
      </c>
      <c r="Q758" s="82">
        <f t="shared" si="127"/>
        <v>0</v>
      </c>
      <c r="R758" s="82">
        <f>IF(S757&lt;1,0,-Lease!$K$4/Lease!$L$4)</f>
        <v>0</v>
      </c>
      <c r="S758" s="82">
        <f t="shared" si="128"/>
        <v>0</v>
      </c>
      <c r="AE758" s="5"/>
      <c r="AF758" s="6"/>
    </row>
    <row r="759" spans="1:32" x14ac:dyDescent="0.25">
      <c r="A759" s="46">
        <f t="shared" si="122"/>
        <v>743</v>
      </c>
      <c r="B759" s="54">
        <f t="shared" si="119"/>
        <v>0</v>
      </c>
      <c r="C759" s="47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3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48">
        <f t="shared" si="125"/>
        <v>0</v>
      </c>
      <c r="G759" s="49"/>
      <c r="H759" s="13">
        <f t="shared" si="123"/>
        <v>743</v>
      </c>
      <c r="I759" s="33" t="str">
        <f t="shared" si="126"/>
        <v>-</v>
      </c>
      <c r="J759" s="38">
        <f>IF(H759&gt;Lease!$E$4,0,M758)</f>
        <v>0</v>
      </c>
      <c r="K759" s="38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38">
        <f t="shared" si="120"/>
        <v>0</v>
      </c>
      <c r="M759" s="38">
        <f t="shared" si="121"/>
        <v>0</v>
      </c>
      <c r="N759" s="50"/>
      <c r="O759" s="79">
        <v>237</v>
      </c>
      <c r="P759" s="80">
        <f t="shared" si="124"/>
        <v>313441</v>
      </c>
      <c r="Q759" s="82">
        <f t="shared" si="127"/>
        <v>0</v>
      </c>
      <c r="R759" s="82">
        <f>IF(S758&lt;1,0,-Lease!$K$4/Lease!$L$4)</f>
        <v>0</v>
      </c>
      <c r="S759" s="82">
        <f t="shared" si="128"/>
        <v>0</v>
      </c>
      <c r="AE759" s="5"/>
      <c r="AF759" s="6"/>
    </row>
    <row r="760" spans="1:32" x14ac:dyDescent="0.25">
      <c r="A760" s="46">
        <f t="shared" si="122"/>
        <v>744</v>
      </c>
      <c r="B760" s="54">
        <f t="shared" si="119"/>
        <v>0</v>
      </c>
      <c r="C760" s="47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3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48">
        <f t="shared" si="125"/>
        <v>0</v>
      </c>
      <c r="G760" s="49"/>
      <c r="H760" s="13">
        <f t="shared" si="123"/>
        <v>744</v>
      </c>
      <c r="I760" s="33" t="str">
        <f t="shared" si="126"/>
        <v>-</v>
      </c>
      <c r="J760" s="38">
        <f>IF(H760&gt;Lease!$E$4,0,M759)</f>
        <v>0</v>
      </c>
      <c r="K760" s="38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38">
        <f t="shared" si="120"/>
        <v>0</v>
      </c>
      <c r="M760" s="38">
        <f t="shared" si="121"/>
        <v>0</v>
      </c>
      <c r="N760" s="50"/>
      <c r="O760" s="79">
        <v>237</v>
      </c>
      <c r="P760" s="80">
        <f t="shared" si="124"/>
        <v>313806</v>
      </c>
      <c r="Q760" s="82">
        <f t="shared" si="127"/>
        <v>0</v>
      </c>
      <c r="R760" s="82">
        <f>IF(S759&lt;1,0,-Lease!$K$4/Lease!$L$4)</f>
        <v>0</v>
      </c>
      <c r="S760" s="82">
        <f t="shared" si="128"/>
        <v>0</v>
      </c>
      <c r="AE760" s="5"/>
      <c r="AF760" s="6"/>
    </row>
    <row r="761" spans="1:32" x14ac:dyDescent="0.25">
      <c r="A761" s="46">
        <f t="shared" si="122"/>
        <v>745</v>
      </c>
      <c r="B761" s="54">
        <f t="shared" si="119"/>
        <v>0</v>
      </c>
      <c r="C761" s="47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3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48">
        <f t="shared" si="125"/>
        <v>0</v>
      </c>
      <c r="G761" s="49"/>
      <c r="H761" s="13">
        <f t="shared" si="123"/>
        <v>745</v>
      </c>
      <c r="I761" s="33" t="str">
        <f t="shared" si="126"/>
        <v>-</v>
      </c>
      <c r="J761" s="38">
        <f>IF(H761&gt;Lease!$E$4,0,M760)</f>
        <v>0</v>
      </c>
      <c r="K761" s="38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38">
        <f t="shared" si="120"/>
        <v>0</v>
      </c>
      <c r="M761" s="38">
        <f t="shared" si="121"/>
        <v>0</v>
      </c>
      <c r="N761" s="50"/>
      <c r="O761" s="79">
        <v>237</v>
      </c>
      <c r="P761" s="80">
        <f t="shared" si="124"/>
        <v>314172</v>
      </c>
      <c r="Q761" s="82">
        <f t="shared" si="127"/>
        <v>0</v>
      </c>
      <c r="R761" s="82">
        <f>IF(S760&lt;1,0,-Lease!$K$4/Lease!$L$4)</f>
        <v>0</v>
      </c>
      <c r="S761" s="82">
        <f t="shared" si="128"/>
        <v>0</v>
      </c>
      <c r="AE761" s="5"/>
      <c r="AF761" s="6"/>
    </row>
    <row r="762" spans="1:32" x14ac:dyDescent="0.25">
      <c r="A762" s="46">
        <f t="shared" si="122"/>
        <v>746</v>
      </c>
      <c r="B762" s="54">
        <f t="shared" si="119"/>
        <v>0</v>
      </c>
      <c r="C762" s="47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3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48">
        <f t="shared" si="125"/>
        <v>0</v>
      </c>
      <c r="G762" s="49"/>
      <c r="H762" s="13">
        <f t="shared" si="123"/>
        <v>746</v>
      </c>
      <c r="I762" s="33" t="str">
        <f t="shared" si="126"/>
        <v>-</v>
      </c>
      <c r="J762" s="38">
        <f>IF(H762&gt;Lease!$E$4,0,M761)</f>
        <v>0</v>
      </c>
      <c r="K762" s="38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38">
        <f t="shared" si="120"/>
        <v>0</v>
      </c>
      <c r="M762" s="38">
        <f t="shared" si="121"/>
        <v>0</v>
      </c>
      <c r="N762" s="50"/>
      <c r="O762" s="79">
        <v>237</v>
      </c>
      <c r="P762" s="80">
        <f t="shared" si="124"/>
        <v>314537</v>
      </c>
      <c r="Q762" s="82">
        <f t="shared" si="127"/>
        <v>0</v>
      </c>
      <c r="R762" s="82">
        <f>IF(S761&lt;1,0,-Lease!$K$4/Lease!$L$4)</f>
        <v>0</v>
      </c>
      <c r="S762" s="82">
        <f t="shared" si="128"/>
        <v>0</v>
      </c>
      <c r="AE762" s="5"/>
      <c r="AF762" s="6"/>
    </row>
    <row r="763" spans="1:32" x14ac:dyDescent="0.25">
      <c r="A763" s="46">
        <f t="shared" si="122"/>
        <v>747</v>
      </c>
      <c r="B763" s="54">
        <f t="shared" si="119"/>
        <v>0</v>
      </c>
      <c r="C763" s="47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3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48">
        <f t="shared" si="125"/>
        <v>0</v>
      </c>
      <c r="G763" s="49"/>
      <c r="H763" s="13">
        <f t="shared" si="123"/>
        <v>747</v>
      </c>
      <c r="I763" s="33" t="str">
        <f t="shared" si="126"/>
        <v>-</v>
      </c>
      <c r="J763" s="38">
        <f>IF(H763&gt;Lease!$E$4,0,M762)</f>
        <v>0</v>
      </c>
      <c r="K763" s="38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38">
        <f t="shared" si="120"/>
        <v>0</v>
      </c>
      <c r="M763" s="38">
        <f t="shared" si="121"/>
        <v>0</v>
      </c>
      <c r="N763" s="50"/>
      <c r="O763" s="79">
        <v>237</v>
      </c>
      <c r="P763" s="80">
        <f t="shared" si="124"/>
        <v>314902</v>
      </c>
      <c r="Q763" s="82">
        <f t="shared" si="127"/>
        <v>0</v>
      </c>
      <c r="R763" s="82">
        <f>IF(S762&lt;1,0,-Lease!$K$4/Lease!$L$4)</f>
        <v>0</v>
      </c>
      <c r="S763" s="82">
        <f t="shared" si="128"/>
        <v>0</v>
      </c>
      <c r="AE763" s="5"/>
      <c r="AF763" s="6"/>
    </row>
    <row r="764" spans="1:32" x14ac:dyDescent="0.25">
      <c r="A764" s="46">
        <f t="shared" si="122"/>
        <v>748</v>
      </c>
      <c r="B764" s="54">
        <f t="shared" si="119"/>
        <v>0</v>
      </c>
      <c r="C764" s="47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3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48">
        <f t="shared" si="125"/>
        <v>0</v>
      </c>
      <c r="G764" s="49"/>
      <c r="H764" s="13">
        <f t="shared" si="123"/>
        <v>748</v>
      </c>
      <c r="I764" s="33" t="str">
        <f t="shared" si="126"/>
        <v>-</v>
      </c>
      <c r="J764" s="38">
        <f>IF(H764&gt;Lease!$E$4,0,M763)</f>
        <v>0</v>
      </c>
      <c r="K764" s="38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38">
        <f t="shared" si="120"/>
        <v>0</v>
      </c>
      <c r="M764" s="38">
        <f t="shared" si="121"/>
        <v>0</v>
      </c>
      <c r="N764" s="50"/>
      <c r="O764" s="79">
        <v>237</v>
      </c>
      <c r="P764" s="80">
        <f t="shared" si="124"/>
        <v>315267</v>
      </c>
      <c r="Q764" s="82">
        <f t="shared" si="127"/>
        <v>0</v>
      </c>
      <c r="R764" s="82">
        <f>IF(S763&lt;1,0,-Lease!$K$4/Lease!$L$4)</f>
        <v>0</v>
      </c>
      <c r="S764" s="82">
        <f t="shared" si="128"/>
        <v>0</v>
      </c>
      <c r="AE764" s="5"/>
      <c r="AF764" s="6"/>
    </row>
    <row r="765" spans="1:32" x14ac:dyDescent="0.25">
      <c r="A765" s="46">
        <f t="shared" si="122"/>
        <v>749</v>
      </c>
      <c r="B765" s="54">
        <f t="shared" si="119"/>
        <v>0</v>
      </c>
      <c r="C765" s="47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3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48">
        <f t="shared" si="125"/>
        <v>0</v>
      </c>
      <c r="G765" s="49"/>
      <c r="H765" s="13">
        <f t="shared" si="123"/>
        <v>749</v>
      </c>
      <c r="I765" s="33" t="str">
        <f t="shared" si="126"/>
        <v>-</v>
      </c>
      <c r="J765" s="38">
        <f>IF(H765&gt;Lease!$E$4,0,M764)</f>
        <v>0</v>
      </c>
      <c r="K765" s="38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38">
        <f t="shared" si="120"/>
        <v>0</v>
      </c>
      <c r="M765" s="38">
        <f t="shared" si="121"/>
        <v>0</v>
      </c>
      <c r="N765" s="50"/>
      <c r="O765" s="79">
        <v>237</v>
      </c>
      <c r="P765" s="80">
        <f t="shared" si="124"/>
        <v>315633</v>
      </c>
      <c r="Q765" s="82">
        <f t="shared" si="127"/>
        <v>0</v>
      </c>
      <c r="R765" s="82">
        <f>IF(S764&lt;1,0,-Lease!$K$4/Lease!$L$4)</f>
        <v>0</v>
      </c>
      <c r="S765" s="82">
        <f t="shared" si="128"/>
        <v>0</v>
      </c>
      <c r="AE765" s="5"/>
      <c r="AF765" s="6"/>
    </row>
    <row r="766" spans="1:32" x14ac:dyDescent="0.25">
      <c r="A766" s="46">
        <f t="shared" si="122"/>
        <v>750</v>
      </c>
      <c r="B766" s="54">
        <f t="shared" si="119"/>
        <v>0</v>
      </c>
      <c r="C766" s="47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3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48">
        <f t="shared" si="125"/>
        <v>0</v>
      </c>
      <c r="G766" s="49"/>
      <c r="H766" s="13">
        <f t="shared" si="123"/>
        <v>750</v>
      </c>
      <c r="I766" s="33" t="str">
        <f t="shared" si="126"/>
        <v>-</v>
      </c>
      <c r="J766" s="38">
        <f>IF(H766&gt;Lease!$E$4,0,M765)</f>
        <v>0</v>
      </c>
      <c r="K766" s="38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38">
        <f t="shared" si="120"/>
        <v>0</v>
      </c>
      <c r="M766" s="38">
        <f t="shared" si="121"/>
        <v>0</v>
      </c>
      <c r="N766" s="50"/>
      <c r="O766" s="79">
        <v>237</v>
      </c>
      <c r="P766" s="80">
        <f t="shared" si="124"/>
        <v>315998</v>
      </c>
      <c r="Q766" s="82">
        <f t="shared" si="127"/>
        <v>0</v>
      </c>
      <c r="R766" s="82">
        <f>IF(S765&lt;1,0,-Lease!$K$4/Lease!$L$4)</f>
        <v>0</v>
      </c>
      <c r="S766" s="82">
        <f t="shared" si="128"/>
        <v>0</v>
      </c>
      <c r="AE766" s="5"/>
      <c r="AF766" s="6"/>
    </row>
    <row r="767" spans="1:32" x14ac:dyDescent="0.25">
      <c r="A767" s="46">
        <f t="shared" si="122"/>
        <v>751</v>
      </c>
      <c r="B767" s="54">
        <f t="shared" si="119"/>
        <v>0</v>
      </c>
      <c r="C767" s="47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3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48">
        <f t="shared" si="125"/>
        <v>0</v>
      </c>
      <c r="G767" s="49"/>
      <c r="H767" s="13">
        <f t="shared" si="123"/>
        <v>751</v>
      </c>
      <c r="I767" s="33" t="str">
        <f t="shared" si="126"/>
        <v>-</v>
      </c>
      <c r="J767" s="38">
        <f>IF(H767&gt;Lease!$E$4,0,M766)</f>
        <v>0</v>
      </c>
      <c r="K767" s="38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38">
        <f t="shared" si="120"/>
        <v>0</v>
      </c>
      <c r="M767" s="38">
        <f t="shared" si="121"/>
        <v>0</v>
      </c>
      <c r="N767" s="50"/>
      <c r="O767" s="79">
        <v>237</v>
      </c>
      <c r="P767" s="80">
        <f t="shared" si="124"/>
        <v>316363</v>
      </c>
      <c r="Q767" s="82">
        <f t="shared" si="127"/>
        <v>0</v>
      </c>
      <c r="R767" s="82">
        <f>IF(S766&lt;1,0,-Lease!$K$4/Lease!$L$4)</f>
        <v>0</v>
      </c>
      <c r="S767" s="82">
        <f t="shared" si="128"/>
        <v>0</v>
      </c>
      <c r="AE767" s="5"/>
      <c r="AF767" s="6"/>
    </row>
    <row r="768" spans="1:32" x14ac:dyDescent="0.25">
      <c r="A768" s="46">
        <f t="shared" si="122"/>
        <v>752</v>
      </c>
      <c r="B768" s="54">
        <f t="shared" si="119"/>
        <v>0</v>
      </c>
      <c r="C768" s="47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3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48">
        <f t="shared" si="125"/>
        <v>0</v>
      </c>
      <c r="G768" s="49"/>
      <c r="H768" s="13">
        <f t="shared" si="123"/>
        <v>752</v>
      </c>
      <c r="I768" s="33" t="str">
        <f t="shared" si="126"/>
        <v>-</v>
      </c>
      <c r="J768" s="38">
        <f>IF(H768&gt;Lease!$E$4,0,M767)</f>
        <v>0</v>
      </c>
      <c r="K768" s="38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38">
        <f t="shared" si="120"/>
        <v>0</v>
      </c>
      <c r="M768" s="38">
        <f t="shared" si="121"/>
        <v>0</v>
      </c>
      <c r="N768" s="50"/>
      <c r="O768" s="79">
        <v>237</v>
      </c>
      <c r="P768" s="80">
        <f t="shared" si="124"/>
        <v>316728</v>
      </c>
      <c r="Q768" s="82">
        <f t="shared" si="127"/>
        <v>0</v>
      </c>
      <c r="R768" s="82">
        <f>IF(S767&lt;1,0,-Lease!$K$4/Lease!$L$4)</f>
        <v>0</v>
      </c>
      <c r="S768" s="82">
        <f t="shared" si="128"/>
        <v>0</v>
      </c>
      <c r="AE768" s="5"/>
      <c r="AF768" s="6"/>
    </row>
    <row r="769" spans="1:32" x14ac:dyDescent="0.25">
      <c r="A769" s="46">
        <f t="shared" si="122"/>
        <v>753</v>
      </c>
      <c r="B769" s="54">
        <f t="shared" si="119"/>
        <v>0</v>
      </c>
      <c r="C769" s="47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3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48">
        <f t="shared" si="125"/>
        <v>0</v>
      </c>
      <c r="G769" s="49"/>
      <c r="H769" s="13">
        <f t="shared" si="123"/>
        <v>753</v>
      </c>
      <c r="I769" s="33" t="str">
        <f t="shared" si="126"/>
        <v>-</v>
      </c>
      <c r="J769" s="38">
        <f>IF(H769&gt;Lease!$E$4,0,M768)</f>
        <v>0</v>
      </c>
      <c r="K769" s="38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38">
        <f t="shared" si="120"/>
        <v>0</v>
      </c>
      <c r="M769" s="38">
        <f t="shared" si="121"/>
        <v>0</v>
      </c>
      <c r="N769" s="50"/>
      <c r="O769" s="79">
        <v>237</v>
      </c>
      <c r="P769" s="80">
        <f t="shared" si="124"/>
        <v>317094</v>
      </c>
      <c r="Q769" s="82">
        <f t="shared" si="127"/>
        <v>0</v>
      </c>
      <c r="R769" s="82">
        <f>IF(S768&lt;1,0,-Lease!$K$4/Lease!$L$4)</f>
        <v>0</v>
      </c>
      <c r="S769" s="82">
        <f t="shared" si="128"/>
        <v>0</v>
      </c>
      <c r="AE769" s="5"/>
      <c r="AF769" s="6"/>
    </row>
    <row r="770" spans="1:32" x14ac:dyDescent="0.25">
      <c r="A770" s="46">
        <f t="shared" si="122"/>
        <v>754</v>
      </c>
      <c r="B770" s="54">
        <f t="shared" si="119"/>
        <v>0</v>
      </c>
      <c r="C770" s="47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3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48">
        <f t="shared" si="125"/>
        <v>0</v>
      </c>
      <c r="G770" s="49"/>
      <c r="H770" s="13">
        <f t="shared" si="123"/>
        <v>754</v>
      </c>
      <c r="I770" s="33" t="str">
        <f t="shared" si="126"/>
        <v>-</v>
      </c>
      <c r="J770" s="38">
        <f>IF(H770&gt;Lease!$E$4,0,M769)</f>
        <v>0</v>
      </c>
      <c r="K770" s="38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38">
        <f t="shared" si="120"/>
        <v>0</v>
      </c>
      <c r="M770" s="38">
        <f t="shared" si="121"/>
        <v>0</v>
      </c>
      <c r="N770" s="50"/>
      <c r="O770" s="79">
        <v>237</v>
      </c>
      <c r="P770" s="80">
        <f t="shared" si="124"/>
        <v>317459</v>
      </c>
      <c r="Q770" s="82">
        <f t="shared" si="127"/>
        <v>0</v>
      </c>
      <c r="R770" s="82">
        <f>IF(S769&lt;1,0,-Lease!$K$4/Lease!$L$4)</f>
        <v>0</v>
      </c>
      <c r="S770" s="82">
        <f t="shared" si="128"/>
        <v>0</v>
      </c>
      <c r="AE770" s="5"/>
      <c r="AF770" s="6"/>
    </row>
    <row r="771" spans="1:32" x14ac:dyDescent="0.25">
      <c r="A771" s="46">
        <f t="shared" si="122"/>
        <v>755</v>
      </c>
      <c r="B771" s="54">
        <f t="shared" si="119"/>
        <v>0</v>
      </c>
      <c r="C771" s="47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3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48">
        <f t="shared" si="125"/>
        <v>0</v>
      </c>
      <c r="G771" s="49"/>
      <c r="H771" s="13">
        <f t="shared" si="123"/>
        <v>755</v>
      </c>
      <c r="I771" s="33" t="str">
        <f t="shared" si="126"/>
        <v>-</v>
      </c>
      <c r="J771" s="38">
        <f>IF(H771&gt;Lease!$E$4,0,M770)</f>
        <v>0</v>
      </c>
      <c r="K771" s="38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38">
        <f t="shared" si="120"/>
        <v>0</v>
      </c>
      <c r="M771" s="38">
        <f t="shared" si="121"/>
        <v>0</v>
      </c>
      <c r="N771" s="50"/>
      <c r="O771" s="79">
        <v>237</v>
      </c>
      <c r="P771" s="80">
        <f t="shared" si="124"/>
        <v>317824</v>
      </c>
      <c r="Q771" s="82">
        <f t="shared" si="127"/>
        <v>0</v>
      </c>
      <c r="R771" s="82">
        <f>IF(S770&lt;1,0,-Lease!$K$4/Lease!$L$4)</f>
        <v>0</v>
      </c>
      <c r="S771" s="82">
        <f t="shared" si="128"/>
        <v>0</v>
      </c>
      <c r="AE771" s="5"/>
      <c r="AF771" s="6"/>
    </row>
    <row r="772" spans="1:32" x14ac:dyDescent="0.25">
      <c r="A772" s="46">
        <f t="shared" si="122"/>
        <v>756</v>
      </c>
      <c r="B772" s="54">
        <f t="shared" si="119"/>
        <v>0</v>
      </c>
      <c r="C772" s="47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3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48">
        <f t="shared" si="125"/>
        <v>0</v>
      </c>
      <c r="G772" s="49"/>
      <c r="H772" s="13">
        <f t="shared" si="123"/>
        <v>756</v>
      </c>
      <c r="I772" s="33" t="str">
        <f t="shared" si="126"/>
        <v>-</v>
      </c>
      <c r="J772" s="38">
        <f>IF(H772&gt;Lease!$E$4,0,M771)</f>
        <v>0</v>
      </c>
      <c r="K772" s="38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38">
        <f t="shared" si="120"/>
        <v>0</v>
      </c>
      <c r="M772" s="38">
        <f t="shared" si="121"/>
        <v>0</v>
      </c>
      <c r="N772" s="50"/>
      <c r="O772" s="79">
        <v>237</v>
      </c>
      <c r="P772" s="80">
        <f t="shared" si="124"/>
        <v>318189</v>
      </c>
      <c r="Q772" s="82">
        <f t="shared" si="127"/>
        <v>0</v>
      </c>
      <c r="R772" s="82">
        <f>IF(S771&lt;1,0,-Lease!$K$4/Lease!$L$4)</f>
        <v>0</v>
      </c>
      <c r="S772" s="82">
        <f t="shared" si="128"/>
        <v>0</v>
      </c>
      <c r="AE772" s="5"/>
      <c r="AF772" s="6"/>
    </row>
    <row r="773" spans="1:32" x14ac:dyDescent="0.25">
      <c r="A773" s="46">
        <f t="shared" si="122"/>
        <v>757</v>
      </c>
      <c r="B773" s="54">
        <f t="shared" si="119"/>
        <v>0</v>
      </c>
      <c r="C773" s="47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3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48">
        <f t="shared" si="125"/>
        <v>0</v>
      </c>
      <c r="G773" s="49"/>
      <c r="H773" s="13">
        <f t="shared" si="123"/>
        <v>757</v>
      </c>
      <c r="I773" s="33" t="str">
        <f t="shared" si="126"/>
        <v>-</v>
      </c>
      <c r="J773" s="38">
        <f>IF(H773&gt;Lease!$E$4,0,M772)</f>
        <v>0</v>
      </c>
      <c r="K773" s="38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38">
        <f t="shared" si="120"/>
        <v>0</v>
      </c>
      <c r="M773" s="38">
        <f t="shared" si="121"/>
        <v>0</v>
      </c>
      <c r="N773" s="50"/>
      <c r="O773" s="79">
        <v>237</v>
      </c>
      <c r="P773" s="80">
        <f t="shared" si="124"/>
        <v>318555</v>
      </c>
      <c r="Q773" s="82">
        <f t="shared" si="127"/>
        <v>0</v>
      </c>
      <c r="R773" s="82">
        <f>IF(S772&lt;1,0,-Lease!$K$4/Lease!$L$4)</f>
        <v>0</v>
      </c>
      <c r="S773" s="82">
        <f t="shared" si="128"/>
        <v>0</v>
      </c>
      <c r="AE773" s="5"/>
      <c r="AF773" s="6"/>
    </row>
    <row r="774" spans="1:32" x14ac:dyDescent="0.25">
      <c r="A774" s="46">
        <f t="shared" si="122"/>
        <v>758</v>
      </c>
      <c r="B774" s="54">
        <f t="shared" si="119"/>
        <v>0</v>
      </c>
      <c r="C774" s="47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3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48">
        <f t="shared" si="125"/>
        <v>0</v>
      </c>
      <c r="G774" s="49"/>
      <c r="H774" s="13">
        <f t="shared" si="123"/>
        <v>758</v>
      </c>
      <c r="I774" s="33" t="str">
        <f t="shared" si="126"/>
        <v>-</v>
      </c>
      <c r="J774" s="38">
        <f>IF(H774&gt;Lease!$E$4,0,M773)</f>
        <v>0</v>
      </c>
      <c r="K774" s="38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38">
        <f t="shared" si="120"/>
        <v>0</v>
      </c>
      <c r="M774" s="38">
        <f t="shared" si="121"/>
        <v>0</v>
      </c>
      <c r="N774" s="50"/>
      <c r="O774" s="79">
        <v>237</v>
      </c>
      <c r="P774" s="80">
        <f t="shared" si="124"/>
        <v>318920</v>
      </c>
      <c r="Q774" s="82">
        <f t="shared" si="127"/>
        <v>0</v>
      </c>
      <c r="R774" s="82">
        <f>IF(S773&lt;1,0,-Lease!$K$4/Lease!$L$4)</f>
        <v>0</v>
      </c>
      <c r="S774" s="82">
        <f t="shared" si="128"/>
        <v>0</v>
      </c>
      <c r="AE774" s="5"/>
      <c r="AF774" s="6"/>
    </row>
    <row r="775" spans="1:32" x14ac:dyDescent="0.25">
      <c r="A775" s="46">
        <f t="shared" si="122"/>
        <v>759</v>
      </c>
      <c r="B775" s="54">
        <f t="shared" si="119"/>
        <v>0</v>
      </c>
      <c r="C775" s="47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3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48">
        <f t="shared" si="125"/>
        <v>0</v>
      </c>
      <c r="G775" s="49"/>
      <c r="H775" s="13">
        <f t="shared" si="123"/>
        <v>759</v>
      </c>
      <c r="I775" s="33" t="str">
        <f t="shared" si="126"/>
        <v>-</v>
      </c>
      <c r="J775" s="38">
        <f>IF(H775&gt;Lease!$E$4,0,M774)</f>
        <v>0</v>
      </c>
      <c r="K775" s="38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38">
        <f t="shared" si="120"/>
        <v>0</v>
      </c>
      <c r="M775" s="38">
        <f t="shared" si="121"/>
        <v>0</v>
      </c>
      <c r="N775" s="50"/>
      <c r="O775" s="79">
        <v>237</v>
      </c>
      <c r="P775" s="80">
        <f t="shared" si="124"/>
        <v>319285</v>
      </c>
      <c r="Q775" s="82">
        <f t="shared" si="127"/>
        <v>0</v>
      </c>
      <c r="R775" s="82">
        <f>IF(S774&lt;1,0,-Lease!$K$4/Lease!$L$4)</f>
        <v>0</v>
      </c>
      <c r="S775" s="82">
        <f t="shared" si="128"/>
        <v>0</v>
      </c>
      <c r="AE775" s="5"/>
      <c r="AF775" s="6"/>
    </row>
    <row r="776" spans="1:32" x14ac:dyDescent="0.25">
      <c r="A776" s="46">
        <f t="shared" si="122"/>
        <v>760</v>
      </c>
      <c r="B776" s="54">
        <f t="shared" si="119"/>
        <v>0</v>
      </c>
      <c r="C776" s="47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3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48">
        <f t="shared" si="125"/>
        <v>0</v>
      </c>
      <c r="G776" s="49"/>
      <c r="H776" s="13">
        <f t="shared" si="123"/>
        <v>760</v>
      </c>
      <c r="I776" s="33" t="str">
        <f t="shared" si="126"/>
        <v>-</v>
      </c>
      <c r="J776" s="38">
        <f>IF(H776&gt;Lease!$E$4,0,M775)</f>
        <v>0</v>
      </c>
      <c r="K776" s="38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38">
        <f t="shared" si="120"/>
        <v>0</v>
      </c>
      <c r="M776" s="38">
        <f t="shared" si="121"/>
        <v>0</v>
      </c>
      <c r="N776" s="50"/>
      <c r="O776" s="79">
        <v>237</v>
      </c>
      <c r="P776" s="80">
        <f t="shared" si="124"/>
        <v>319650</v>
      </c>
      <c r="Q776" s="82">
        <f t="shared" si="127"/>
        <v>0</v>
      </c>
      <c r="R776" s="82">
        <f>IF(S775&lt;1,0,-Lease!$K$4/Lease!$L$4)</f>
        <v>0</v>
      </c>
      <c r="S776" s="82">
        <f t="shared" si="128"/>
        <v>0</v>
      </c>
      <c r="AE776" s="5"/>
      <c r="AF776" s="6"/>
    </row>
    <row r="777" spans="1:32" x14ac:dyDescent="0.25">
      <c r="A777" s="46">
        <f t="shared" si="122"/>
        <v>761</v>
      </c>
      <c r="B777" s="54">
        <f t="shared" si="119"/>
        <v>0</v>
      </c>
      <c r="C777" s="47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3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48">
        <f t="shared" si="125"/>
        <v>0</v>
      </c>
      <c r="G777" s="49"/>
      <c r="H777" s="13">
        <f t="shared" si="123"/>
        <v>761</v>
      </c>
      <c r="I777" s="33" t="str">
        <f t="shared" si="126"/>
        <v>-</v>
      </c>
      <c r="J777" s="38">
        <f>IF(H777&gt;Lease!$E$4,0,M776)</f>
        <v>0</v>
      </c>
      <c r="K777" s="38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38">
        <f t="shared" si="120"/>
        <v>0</v>
      </c>
      <c r="M777" s="38">
        <f t="shared" si="121"/>
        <v>0</v>
      </c>
      <c r="N777" s="50"/>
      <c r="O777" s="79">
        <v>237</v>
      </c>
      <c r="P777" s="80">
        <f t="shared" si="124"/>
        <v>320016</v>
      </c>
      <c r="Q777" s="82">
        <f t="shared" si="127"/>
        <v>0</v>
      </c>
      <c r="R777" s="82">
        <f>IF(S776&lt;1,0,-Lease!$K$4/Lease!$L$4)</f>
        <v>0</v>
      </c>
      <c r="S777" s="82">
        <f t="shared" si="128"/>
        <v>0</v>
      </c>
      <c r="AE777" s="5"/>
      <c r="AF777" s="6"/>
    </row>
    <row r="778" spans="1:32" x14ac:dyDescent="0.25">
      <c r="A778" s="46">
        <f t="shared" si="122"/>
        <v>762</v>
      </c>
      <c r="B778" s="54">
        <f t="shared" si="119"/>
        <v>0</v>
      </c>
      <c r="C778" s="47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3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48">
        <f t="shared" si="125"/>
        <v>0</v>
      </c>
      <c r="G778" s="49"/>
      <c r="H778" s="13">
        <f t="shared" si="123"/>
        <v>762</v>
      </c>
      <c r="I778" s="33" t="str">
        <f t="shared" si="126"/>
        <v>-</v>
      </c>
      <c r="J778" s="38">
        <f>IF(H778&gt;Lease!$E$4,0,M777)</f>
        <v>0</v>
      </c>
      <c r="K778" s="38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38">
        <f t="shared" si="120"/>
        <v>0</v>
      </c>
      <c r="M778" s="38">
        <f t="shared" si="121"/>
        <v>0</v>
      </c>
      <c r="N778" s="50"/>
      <c r="O778" s="79">
        <v>237</v>
      </c>
      <c r="P778" s="80">
        <f t="shared" si="124"/>
        <v>320381</v>
      </c>
      <c r="Q778" s="82">
        <f t="shared" si="127"/>
        <v>0</v>
      </c>
      <c r="R778" s="82">
        <f>IF(S777&lt;1,0,-Lease!$K$4/Lease!$L$4)</f>
        <v>0</v>
      </c>
      <c r="S778" s="82">
        <f t="shared" si="128"/>
        <v>0</v>
      </c>
      <c r="AE778" s="5"/>
      <c r="AF778" s="6"/>
    </row>
    <row r="779" spans="1:32" x14ac:dyDescent="0.25">
      <c r="A779" s="46">
        <f t="shared" si="122"/>
        <v>763</v>
      </c>
      <c r="B779" s="54">
        <f t="shared" si="119"/>
        <v>0</v>
      </c>
      <c r="C779" s="47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3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48">
        <f t="shared" si="125"/>
        <v>0</v>
      </c>
      <c r="G779" s="49"/>
      <c r="H779" s="13">
        <f t="shared" si="123"/>
        <v>763</v>
      </c>
      <c r="I779" s="33" t="str">
        <f t="shared" si="126"/>
        <v>-</v>
      </c>
      <c r="J779" s="38">
        <f>IF(H779&gt;Lease!$E$4,0,M778)</f>
        <v>0</v>
      </c>
      <c r="K779" s="38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38">
        <f t="shared" si="120"/>
        <v>0</v>
      </c>
      <c r="M779" s="38">
        <f t="shared" si="121"/>
        <v>0</v>
      </c>
      <c r="N779" s="50"/>
      <c r="O779" s="79">
        <v>237</v>
      </c>
      <c r="P779" s="80">
        <f t="shared" si="124"/>
        <v>320746</v>
      </c>
      <c r="Q779" s="82">
        <f t="shared" si="127"/>
        <v>0</v>
      </c>
      <c r="R779" s="82">
        <f>IF(S778&lt;1,0,-Lease!$K$4/Lease!$L$4)</f>
        <v>0</v>
      </c>
      <c r="S779" s="82">
        <f t="shared" si="128"/>
        <v>0</v>
      </c>
      <c r="AE779" s="5"/>
      <c r="AF779" s="6"/>
    </row>
    <row r="780" spans="1:32" x14ac:dyDescent="0.25">
      <c r="A780" s="46">
        <f t="shared" si="122"/>
        <v>764</v>
      </c>
      <c r="B780" s="54">
        <f t="shared" si="119"/>
        <v>0</v>
      </c>
      <c r="C780" s="47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3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48">
        <f t="shared" si="125"/>
        <v>0</v>
      </c>
      <c r="G780" s="49"/>
      <c r="H780" s="13">
        <f t="shared" si="123"/>
        <v>764</v>
      </c>
      <c r="I780" s="33" t="str">
        <f t="shared" si="126"/>
        <v>-</v>
      </c>
      <c r="J780" s="38">
        <f>IF(H780&gt;Lease!$E$4,0,M779)</f>
        <v>0</v>
      </c>
      <c r="K780" s="38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38">
        <f t="shared" si="120"/>
        <v>0</v>
      </c>
      <c r="M780" s="38">
        <f t="shared" si="121"/>
        <v>0</v>
      </c>
      <c r="N780" s="50"/>
      <c r="O780" s="79">
        <v>237</v>
      </c>
      <c r="P780" s="80">
        <f t="shared" si="124"/>
        <v>321111</v>
      </c>
      <c r="Q780" s="82">
        <f t="shared" si="127"/>
        <v>0</v>
      </c>
      <c r="R780" s="82">
        <f>IF(S779&lt;1,0,-Lease!$K$4/Lease!$L$4)</f>
        <v>0</v>
      </c>
      <c r="S780" s="82">
        <f t="shared" si="128"/>
        <v>0</v>
      </c>
      <c r="AE780" s="5"/>
      <c r="AF780" s="6"/>
    </row>
    <row r="781" spans="1:32" x14ac:dyDescent="0.25">
      <c r="A781" s="46">
        <f t="shared" si="122"/>
        <v>765</v>
      </c>
      <c r="B781" s="54">
        <f t="shared" si="119"/>
        <v>0</v>
      </c>
      <c r="C781" s="47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3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48">
        <f t="shared" si="125"/>
        <v>0</v>
      </c>
      <c r="G781" s="49"/>
      <c r="H781" s="13">
        <f t="shared" si="123"/>
        <v>765</v>
      </c>
      <c r="I781" s="33" t="str">
        <f t="shared" si="126"/>
        <v>-</v>
      </c>
      <c r="J781" s="38">
        <f>IF(H781&gt;Lease!$E$4,0,M780)</f>
        <v>0</v>
      </c>
      <c r="K781" s="38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38">
        <f t="shared" si="120"/>
        <v>0</v>
      </c>
      <c r="M781" s="38">
        <f t="shared" si="121"/>
        <v>0</v>
      </c>
      <c r="N781" s="50"/>
      <c r="O781" s="79">
        <v>237</v>
      </c>
      <c r="P781" s="80">
        <f t="shared" si="124"/>
        <v>321477</v>
      </c>
      <c r="Q781" s="82">
        <f t="shared" si="127"/>
        <v>0</v>
      </c>
      <c r="R781" s="82">
        <f>IF(S780&lt;1,0,-Lease!$K$4/Lease!$L$4)</f>
        <v>0</v>
      </c>
      <c r="S781" s="82">
        <f t="shared" si="128"/>
        <v>0</v>
      </c>
      <c r="AE781" s="5"/>
      <c r="AF781" s="6"/>
    </row>
    <row r="782" spans="1:32" x14ac:dyDescent="0.25">
      <c r="A782" s="46">
        <f t="shared" si="122"/>
        <v>766</v>
      </c>
      <c r="B782" s="54">
        <f t="shared" si="119"/>
        <v>0</v>
      </c>
      <c r="C782" s="47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3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48">
        <f t="shared" si="125"/>
        <v>0</v>
      </c>
      <c r="G782" s="49"/>
      <c r="H782" s="13">
        <f t="shared" si="123"/>
        <v>766</v>
      </c>
      <c r="I782" s="33" t="str">
        <f t="shared" si="126"/>
        <v>-</v>
      </c>
      <c r="J782" s="38">
        <f>IF(H782&gt;Lease!$E$4,0,M781)</f>
        <v>0</v>
      </c>
      <c r="K782" s="38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38">
        <f t="shared" si="120"/>
        <v>0</v>
      </c>
      <c r="M782" s="38">
        <f t="shared" si="121"/>
        <v>0</v>
      </c>
      <c r="N782" s="50"/>
      <c r="O782" s="79">
        <v>237</v>
      </c>
      <c r="P782" s="80">
        <f t="shared" si="124"/>
        <v>321842</v>
      </c>
      <c r="Q782" s="82">
        <f t="shared" si="127"/>
        <v>0</v>
      </c>
      <c r="R782" s="82">
        <f>IF(S781&lt;1,0,-Lease!$K$4/Lease!$L$4)</f>
        <v>0</v>
      </c>
      <c r="S782" s="82">
        <f t="shared" si="128"/>
        <v>0</v>
      </c>
      <c r="AE782" s="5"/>
      <c r="AF782" s="6"/>
    </row>
    <row r="783" spans="1:32" x14ac:dyDescent="0.25">
      <c r="A783" s="46">
        <f t="shared" si="122"/>
        <v>767</v>
      </c>
      <c r="B783" s="54">
        <f t="shared" si="119"/>
        <v>0</v>
      </c>
      <c r="C783" s="47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3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48">
        <f t="shared" si="125"/>
        <v>0</v>
      </c>
      <c r="G783" s="49"/>
      <c r="H783" s="13">
        <f t="shared" si="123"/>
        <v>767</v>
      </c>
      <c r="I783" s="33" t="str">
        <f t="shared" si="126"/>
        <v>-</v>
      </c>
      <c r="J783" s="38">
        <f>IF(H783&gt;Lease!$E$4,0,M782)</f>
        <v>0</v>
      </c>
      <c r="K783" s="38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38">
        <f t="shared" si="120"/>
        <v>0</v>
      </c>
      <c r="M783" s="38">
        <f t="shared" si="121"/>
        <v>0</v>
      </c>
      <c r="N783" s="50"/>
      <c r="O783" s="79">
        <v>237</v>
      </c>
      <c r="P783" s="80">
        <f t="shared" si="124"/>
        <v>322207</v>
      </c>
      <c r="Q783" s="82">
        <f t="shared" si="127"/>
        <v>0</v>
      </c>
      <c r="R783" s="82">
        <f>IF(S782&lt;1,0,-Lease!$K$4/Lease!$L$4)</f>
        <v>0</v>
      </c>
      <c r="S783" s="82">
        <f t="shared" si="128"/>
        <v>0</v>
      </c>
      <c r="AE783" s="5"/>
      <c r="AF783" s="6"/>
    </row>
    <row r="784" spans="1:32" x14ac:dyDescent="0.25">
      <c r="A784" s="46">
        <f t="shared" si="122"/>
        <v>768</v>
      </c>
      <c r="B784" s="54">
        <f t="shared" si="119"/>
        <v>0</v>
      </c>
      <c r="C784" s="47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3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48">
        <f t="shared" si="125"/>
        <v>0</v>
      </c>
      <c r="G784" s="49"/>
      <c r="H784" s="13">
        <f t="shared" si="123"/>
        <v>768</v>
      </c>
      <c r="I784" s="33" t="str">
        <f t="shared" si="126"/>
        <v>-</v>
      </c>
      <c r="J784" s="38">
        <f>IF(H784&gt;Lease!$E$4,0,M783)</f>
        <v>0</v>
      </c>
      <c r="K784" s="38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38">
        <f t="shared" si="120"/>
        <v>0</v>
      </c>
      <c r="M784" s="38">
        <f t="shared" si="121"/>
        <v>0</v>
      </c>
      <c r="N784" s="50"/>
      <c r="O784" s="79">
        <v>237</v>
      </c>
      <c r="P784" s="80">
        <f t="shared" si="124"/>
        <v>322572</v>
      </c>
      <c r="Q784" s="82">
        <f t="shared" si="127"/>
        <v>0</v>
      </c>
      <c r="R784" s="82">
        <f>IF(S783&lt;1,0,-Lease!$K$4/Lease!$L$4)</f>
        <v>0</v>
      </c>
      <c r="S784" s="82">
        <f t="shared" si="128"/>
        <v>0</v>
      </c>
      <c r="AE784" s="5"/>
      <c r="AF784" s="6"/>
    </row>
    <row r="785" spans="1:32" x14ac:dyDescent="0.25">
      <c r="A785" s="46">
        <f t="shared" si="122"/>
        <v>769</v>
      </c>
      <c r="B785" s="54">
        <f t="shared" si="119"/>
        <v>0</v>
      </c>
      <c r="C785" s="47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3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48">
        <f t="shared" si="125"/>
        <v>0</v>
      </c>
      <c r="G785" s="49"/>
      <c r="H785" s="13">
        <f t="shared" si="123"/>
        <v>769</v>
      </c>
      <c r="I785" s="33" t="str">
        <f t="shared" si="126"/>
        <v>-</v>
      </c>
      <c r="J785" s="38">
        <f>IF(H785&gt;Lease!$E$4,0,M784)</f>
        <v>0</v>
      </c>
      <c r="K785" s="38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38">
        <f t="shared" si="120"/>
        <v>0</v>
      </c>
      <c r="M785" s="38">
        <f t="shared" si="121"/>
        <v>0</v>
      </c>
      <c r="N785" s="50"/>
      <c r="O785" s="79">
        <v>237</v>
      </c>
      <c r="P785" s="80">
        <f t="shared" si="124"/>
        <v>322938</v>
      </c>
      <c r="Q785" s="82">
        <f t="shared" si="127"/>
        <v>0</v>
      </c>
      <c r="R785" s="82">
        <f>IF(S784&lt;1,0,-Lease!$K$4/Lease!$L$4)</f>
        <v>0</v>
      </c>
      <c r="S785" s="82">
        <f t="shared" si="128"/>
        <v>0</v>
      </c>
      <c r="AE785" s="5"/>
      <c r="AF785" s="6"/>
    </row>
    <row r="786" spans="1:32" x14ac:dyDescent="0.25">
      <c r="A786" s="46">
        <f t="shared" si="122"/>
        <v>770</v>
      </c>
      <c r="B786" s="54">
        <f t="shared" ref="B786:B849" si="129">IF(D786="-",0,YEAR(D786))</f>
        <v>0</v>
      </c>
      <c r="C786" s="47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3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48">
        <f t="shared" si="125"/>
        <v>0</v>
      </c>
      <c r="G786" s="49"/>
      <c r="H786" s="13">
        <f t="shared" si="123"/>
        <v>770</v>
      </c>
      <c r="I786" s="33" t="str">
        <f t="shared" si="126"/>
        <v>-</v>
      </c>
      <c r="J786" s="38">
        <f>IF(H786&gt;Lease!$E$4,0,M785)</f>
        <v>0</v>
      </c>
      <c r="K786" s="38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38">
        <f t="shared" ref="L786:L849" si="130">C786</f>
        <v>0</v>
      </c>
      <c r="M786" s="38">
        <f t="shared" ref="M786:M849" si="131">J786+K786-L786</f>
        <v>0</v>
      </c>
      <c r="N786" s="50"/>
      <c r="O786" s="79">
        <v>237</v>
      </c>
      <c r="P786" s="80">
        <f t="shared" si="124"/>
        <v>323303</v>
      </c>
      <c r="Q786" s="82">
        <f t="shared" si="127"/>
        <v>0</v>
      </c>
      <c r="R786" s="82">
        <f>IF(S785&lt;1,0,-Lease!$K$4/Lease!$L$4)</f>
        <v>0</v>
      </c>
      <c r="S786" s="82">
        <f t="shared" si="128"/>
        <v>0</v>
      </c>
      <c r="AE786" s="5"/>
      <c r="AF786" s="6"/>
    </row>
    <row r="787" spans="1:32" x14ac:dyDescent="0.25">
      <c r="A787" s="46">
        <f t="shared" ref="A787:A850" si="132">A786+1</f>
        <v>771</v>
      </c>
      <c r="B787" s="54">
        <f t="shared" si="129"/>
        <v>0</v>
      </c>
      <c r="C787" s="47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3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48">
        <f t="shared" si="125"/>
        <v>0</v>
      </c>
      <c r="G787" s="49"/>
      <c r="H787" s="13">
        <f t="shared" ref="H787:H850" si="133">H786+1</f>
        <v>771</v>
      </c>
      <c r="I787" s="33" t="str">
        <f t="shared" si="126"/>
        <v>-</v>
      </c>
      <c r="J787" s="38">
        <f>IF(H787&gt;Lease!$E$4,0,M786)</f>
        <v>0</v>
      </c>
      <c r="K787" s="38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38">
        <f t="shared" si="130"/>
        <v>0</v>
      </c>
      <c r="M787" s="38">
        <f t="shared" si="131"/>
        <v>0</v>
      </c>
      <c r="N787" s="50"/>
      <c r="O787" s="79">
        <v>237</v>
      </c>
      <c r="P787" s="80">
        <f t="shared" ref="P787:P850" si="134">DATE(YEAR(P786)+1,MONTH(P786),DAY(P786))</f>
        <v>323668</v>
      </c>
      <c r="Q787" s="82">
        <f t="shared" si="127"/>
        <v>0</v>
      </c>
      <c r="R787" s="82">
        <f>IF(S786&lt;1,0,-Lease!$K$4/Lease!$L$4)</f>
        <v>0</v>
      </c>
      <c r="S787" s="82">
        <f t="shared" si="128"/>
        <v>0</v>
      </c>
      <c r="AE787" s="5"/>
      <c r="AF787" s="6"/>
    </row>
    <row r="788" spans="1:32" x14ac:dyDescent="0.25">
      <c r="A788" s="46">
        <f t="shared" si="132"/>
        <v>772</v>
      </c>
      <c r="B788" s="54">
        <f t="shared" si="129"/>
        <v>0</v>
      </c>
      <c r="C788" s="47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3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48">
        <f t="shared" si="125"/>
        <v>0</v>
      </c>
      <c r="G788" s="49"/>
      <c r="H788" s="13">
        <f t="shared" si="133"/>
        <v>772</v>
      </c>
      <c r="I788" s="33" t="str">
        <f t="shared" si="126"/>
        <v>-</v>
      </c>
      <c r="J788" s="38">
        <f>IF(H788&gt;Lease!$E$4,0,M787)</f>
        <v>0</v>
      </c>
      <c r="K788" s="38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38">
        <f t="shared" si="130"/>
        <v>0</v>
      </c>
      <c r="M788" s="38">
        <f t="shared" si="131"/>
        <v>0</v>
      </c>
      <c r="N788" s="50"/>
      <c r="O788" s="79">
        <v>237</v>
      </c>
      <c r="P788" s="80">
        <f t="shared" si="134"/>
        <v>324033</v>
      </c>
      <c r="Q788" s="82">
        <f t="shared" si="127"/>
        <v>0</v>
      </c>
      <c r="R788" s="82">
        <f>IF(S787&lt;1,0,-Lease!$K$4/Lease!$L$4)</f>
        <v>0</v>
      </c>
      <c r="S788" s="82">
        <f t="shared" si="128"/>
        <v>0</v>
      </c>
      <c r="AE788" s="5"/>
      <c r="AF788" s="6"/>
    </row>
    <row r="789" spans="1:32" x14ac:dyDescent="0.25">
      <c r="A789" s="46">
        <f t="shared" si="132"/>
        <v>773</v>
      </c>
      <c r="B789" s="54">
        <f t="shared" si="129"/>
        <v>0</v>
      </c>
      <c r="C789" s="47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3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48">
        <f t="shared" si="125"/>
        <v>0</v>
      </c>
      <c r="G789" s="49"/>
      <c r="H789" s="13">
        <f t="shared" si="133"/>
        <v>773</v>
      </c>
      <c r="I789" s="33" t="str">
        <f t="shared" si="126"/>
        <v>-</v>
      </c>
      <c r="J789" s="38">
        <f>IF(H789&gt;Lease!$E$4,0,M788)</f>
        <v>0</v>
      </c>
      <c r="K789" s="38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38">
        <f t="shared" si="130"/>
        <v>0</v>
      </c>
      <c r="M789" s="38">
        <f t="shared" si="131"/>
        <v>0</v>
      </c>
      <c r="N789" s="50"/>
      <c r="O789" s="79">
        <v>237</v>
      </c>
      <c r="P789" s="80">
        <f t="shared" si="134"/>
        <v>324399</v>
      </c>
      <c r="Q789" s="82">
        <f t="shared" si="127"/>
        <v>0</v>
      </c>
      <c r="R789" s="82">
        <f>IF(S788&lt;1,0,-Lease!$K$4/Lease!$L$4)</f>
        <v>0</v>
      </c>
      <c r="S789" s="82">
        <f t="shared" si="128"/>
        <v>0</v>
      </c>
      <c r="AE789" s="5"/>
      <c r="AF789" s="6"/>
    </row>
    <row r="790" spans="1:32" x14ac:dyDescent="0.25">
      <c r="A790" s="46">
        <f t="shared" si="132"/>
        <v>774</v>
      </c>
      <c r="B790" s="54">
        <f t="shared" si="129"/>
        <v>0</v>
      </c>
      <c r="C790" s="47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3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48">
        <f t="shared" si="125"/>
        <v>0</v>
      </c>
      <c r="G790" s="49"/>
      <c r="H790" s="13">
        <f t="shared" si="133"/>
        <v>774</v>
      </c>
      <c r="I790" s="33" t="str">
        <f t="shared" si="126"/>
        <v>-</v>
      </c>
      <c r="J790" s="38">
        <f>IF(H790&gt;Lease!$E$4,0,M789)</f>
        <v>0</v>
      </c>
      <c r="K790" s="38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38">
        <f t="shared" si="130"/>
        <v>0</v>
      </c>
      <c r="M790" s="38">
        <f t="shared" si="131"/>
        <v>0</v>
      </c>
      <c r="N790" s="50"/>
      <c r="O790" s="79">
        <v>237</v>
      </c>
      <c r="P790" s="80">
        <f t="shared" si="134"/>
        <v>324764</v>
      </c>
      <c r="Q790" s="82">
        <f t="shared" si="127"/>
        <v>0</v>
      </c>
      <c r="R790" s="82">
        <f>IF(S789&lt;1,0,-Lease!$K$4/Lease!$L$4)</f>
        <v>0</v>
      </c>
      <c r="S790" s="82">
        <f t="shared" si="128"/>
        <v>0</v>
      </c>
      <c r="AE790" s="5"/>
      <c r="AF790" s="6"/>
    </row>
    <row r="791" spans="1:32" x14ac:dyDescent="0.25">
      <c r="A791" s="46">
        <f t="shared" si="132"/>
        <v>775</v>
      </c>
      <c r="B791" s="54">
        <f t="shared" si="129"/>
        <v>0</v>
      </c>
      <c r="C791" s="47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3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48">
        <f t="shared" si="125"/>
        <v>0</v>
      </c>
      <c r="G791" s="49"/>
      <c r="H791" s="13">
        <f t="shared" si="133"/>
        <v>775</v>
      </c>
      <c r="I791" s="33" t="str">
        <f t="shared" si="126"/>
        <v>-</v>
      </c>
      <c r="J791" s="38">
        <f>IF(H791&gt;Lease!$E$4,0,M790)</f>
        <v>0</v>
      </c>
      <c r="K791" s="38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38">
        <f t="shared" si="130"/>
        <v>0</v>
      </c>
      <c r="M791" s="38">
        <f t="shared" si="131"/>
        <v>0</v>
      </c>
      <c r="N791" s="50"/>
      <c r="O791" s="79">
        <v>237</v>
      </c>
      <c r="P791" s="80">
        <f t="shared" si="134"/>
        <v>325129</v>
      </c>
      <c r="Q791" s="82">
        <f t="shared" si="127"/>
        <v>0</v>
      </c>
      <c r="R791" s="82">
        <f>IF(S790&lt;1,0,-Lease!$K$4/Lease!$L$4)</f>
        <v>0</v>
      </c>
      <c r="S791" s="82">
        <f t="shared" si="128"/>
        <v>0</v>
      </c>
      <c r="AE791" s="5"/>
      <c r="AF791" s="6"/>
    </row>
    <row r="792" spans="1:32" x14ac:dyDescent="0.25">
      <c r="A792" s="46">
        <f t="shared" si="132"/>
        <v>776</v>
      </c>
      <c r="B792" s="54">
        <f t="shared" si="129"/>
        <v>0</v>
      </c>
      <c r="C792" s="47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3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48">
        <f t="shared" si="125"/>
        <v>0</v>
      </c>
      <c r="G792" s="49"/>
      <c r="H792" s="13">
        <f t="shared" si="133"/>
        <v>776</v>
      </c>
      <c r="I792" s="33" t="str">
        <f t="shared" si="126"/>
        <v>-</v>
      </c>
      <c r="J792" s="38">
        <f>IF(H792&gt;Lease!$E$4,0,M791)</f>
        <v>0</v>
      </c>
      <c r="K792" s="38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38">
        <f t="shared" si="130"/>
        <v>0</v>
      </c>
      <c r="M792" s="38">
        <f t="shared" si="131"/>
        <v>0</v>
      </c>
      <c r="N792" s="50"/>
      <c r="O792" s="79">
        <v>237</v>
      </c>
      <c r="P792" s="80">
        <f t="shared" si="134"/>
        <v>325494</v>
      </c>
      <c r="Q792" s="82">
        <f t="shared" si="127"/>
        <v>0</v>
      </c>
      <c r="R792" s="82">
        <f>IF(S791&lt;1,0,-Lease!$K$4/Lease!$L$4)</f>
        <v>0</v>
      </c>
      <c r="S792" s="82">
        <f t="shared" si="128"/>
        <v>0</v>
      </c>
      <c r="AE792" s="5"/>
      <c r="AF792" s="6"/>
    </row>
    <row r="793" spans="1:32" x14ac:dyDescent="0.25">
      <c r="A793" s="46">
        <f t="shared" si="132"/>
        <v>777</v>
      </c>
      <c r="B793" s="54">
        <f t="shared" si="129"/>
        <v>0</v>
      </c>
      <c r="C793" s="47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3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48">
        <f t="shared" si="125"/>
        <v>0</v>
      </c>
      <c r="G793" s="49"/>
      <c r="H793" s="13">
        <f t="shared" si="133"/>
        <v>777</v>
      </c>
      <c r="I793" s="33" t="str">
        <f t="shared" si="126"/>
        <v>-</v>
      </c>
      <c r="J793" s="38">
        <f>IF(H793&gt;Lease!$E$4,0,M792)</f>
        <v>0</v>
      </c>
      <c r="K793" s="38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38">
        <f t="shared" si="130"/>
        <v>0</v>
      </c>
      <c r="M793" s="38">
        <f t="shared" si="131"/>
        <v>0</v>
      </c>
      <c r="N793" s="50"/>
      <c r="O793" s="79">
        <v>237</v>
      </c>
      <c r="P793" s="80">
        <f t="shared" si="134"/>
        <v>325860</v>
      </c>
      <c r="Q793" s="82">
        <f t="shared" si="127"/>
        <v>0</v>
      </c>
      <c r="R793" s="82">
        <f>IF(S792&lt;1,0,-Lease!$K$4/Lease!$L$4)</f>
        <v>0</v>
      </c>
      <c r="S793" s="82">
        <f t="shared" si="128"/>
        <v>0</v>
      </c>
      <c r="AE793" s="5"/>
      <c r="AF793" s="6"/>
    </row>
    <row r="794" spans="1:32" x14ac:dyDescent="0.25">
      <c r="A794" s="46">
        <f t="shared" si="132"/>
        <v>778</v>
      </c>
      <c r="B794" s="54">
        <f t="shared" si="129"/>
        <v>0</v>
      </c>
      <c r="C794" s="47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3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48">
        <f t="shared" si="125"/>
        <v>0</v>
      </c>
      <c r="G794" s="49"/>
      <c r="H794" s="13">
        <f t="shared" si="133"/>
        <v>778</v>
      </c>
      <c r="I794" s="33" t="str">
        <f t="shared" si="126"/>
        <v>-</v>
      </c>
      <c r="J794" s="38">
        <f>IF(H794&gt;Lease!$E$4,0,M793)</f>
        <v>0</v>
      </c>
      <c r="K794" s="38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38">
        <f t="shared" si="130"/>
        <v>0</v>
      </c>
      <c r="M794" s="38">
        <f t="shared" si="131"/>
        <v>0</v>
      </c>
      <c r="N794" s="50"/>
      <c r="O794" s="79">
        <v>237</v>
      </c>
      <c r="P794" s="80">
        <f t="shared" si="134"/>
        <v>326225</v>
      </c>
      <c r="Q794" s="82">
        <f t="shared" si="127"/>
        <v>0</v>
      </c>
      <c r="R794" s="82">
        <f>IF(S793&lt;1,0,-Lease!$K$4/Lease!$L$4)</f>
        <v>0</v>
      </c>
      <c r="S794" s="82">
        <f t="shared" si="128"/>
        <v>0</v>
      </c>
      <c r="AE794" s="5"/>
      <c r="AF794" s="6"/>
    </row>
    <row r="795" spans="1:32" x14ac:dyDescent="0.25">
      <c r="A795" s="46">
        <f t="shared" si="132"/>
        <v>779</v>
      </c>
      <c r="B795" s="54">
        <f t="shared" si="129"/>
        <v>0</v>
      </c>
      <c r="C795" s="47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3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48">
        <f t="shared" si="125"/>
        <v>0</v>
      </c>
      <c r="G795" s="49"/>
      <c r="H795" s="13">
        <f t="shared" si="133"/>
        <v>779</v>
      </c>
      <c r="I795" s="33" t="str">
        <f t="shared" si="126"/>
        <v>-</v>
      </c>
      <c r="J795" s="38">
        <f>IF(H795&gt;Lease!$E$4,0,M794)</f>
        <v>0</v>
      </c>
      <c r="K795" s="38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38">
        <f t="shared" si="130"/>
        <v>0</v>
      </c>
      <c r="M795" s="38">
        <f t="shared" si="131"/>
        <v>0</v>
      </c>
      <c r="N795" s="50"/>
      <c r="O795" s="79">
        <v>237</v>
      </c>
      <c r="P795" s="80">
        <f t="shared" si="134"/>
        <v>326590</v>
      </c>
      <c r="Q795" s="82">
        <f t="shared" si="127"/>
        <v>0</v>
      </c>
      <c r="R795" s="82">
        <f>IF(S794&lt;1,0,-Lease!$K$4/Lease!$L$4)</f>
        <v>0</v>
      </c>
      <c r="S795" s="82">
        <f t="shared" si="128"/>
        <v>0</v>
      </c>
      <c r="AE795" s="5"/>
      <c r="AF795" s="6"/>
    </row>
    <row r="796" spans="1:32" x14ac:dyDescent="0.25">
      <c r="A796" s="46">
        <f t="shared" si="132"/>
        <v>780</v>
      </c>
      <c r="B796" s="54">
        <f t="shared" si="129"/>
        <v>0</v>
      </c>
      <c r="C796" s="47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3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48">
        <f t="shared" si="125"/>
        <v>0</v>
      </c>
      <c r="G796" s="49"/>
      <c r="H796" s="13">
        <f t="shared" si="133"/>
        <v>780</v>
      </c>
      <c r="I796" s="33" t="str">
        <f t="shared" si="126"/>
        <v>-</v>
      </c>
      <c r="J796" s="38">
        <f>IF(H796&gt;Lease!$E$4,0,M795)</f>
        <v>0</v>
      </c>
      <c r="K796" s="38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38">
        <f t="shared" si="130"/>
        <v>0</v>
      </c>
      <c r="M796" s="38">
        <f t="shared" si="131"/>
        <v>0</v>
      </c>
      <c r="N796" s="50"/>
      <c r="O796" s="79">
        <v>237</v>
      </c>
      <c r="P796" s="80">
        <f t="shared" si="134"/>
        <v>326955</v>
      </c>
      <c r="Q796" s="82">
        <f t="shared" si="127"/>
        <v>0</v>
      </c>
      <c r="R796" s="82">
        <f>IF(S795&lt;1,0,-Lease!$K$4/Lease!$L$4)</f>
        <v>0</v>
      </c>
      <c r="S796" s="82">
        <f t="shared" si="128"/>
        <v>0</v>
      </c>
      <c r="AE796" s="5"/>
      <c r="AF796" s="6"/>
    </row>
    <row r="797" spans="1:32" x14ac:dyDescent="0.25">
      <c r="A797" s="46">
        <f t="shared" si="132"/>
        <v>781</v>
      </c>
      <c r="B797" s="54">
        <f t="shared" si="129"/>
        <v>0</v>
      </c>
      <c r="C797" s="47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3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48">
        <f t="shared" si="125"/>
        <v>0</v>
      </c>
      <c r="G797" s="49"/>
      <c r="H797" s="13">
        <f t="shared" si="133"/>
        <v>781</v>
      </c>
      <c r="I797" s="33" t="str">
        <f t="shared" si="126"/>
        <v>-</v>
      </c>
      <c r="J797" s="38">
        <f>IF(H797&gt;Lease!$E$4,0,M796)</f>
        <v>0</v>
      </c>
      <c r="K797" s="38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38">
        <f t="shared" si="130"/>
        <v>0</v>
      </c>
      <c r="M797" s="38">
        <f t="shared" si="131"/>
        <v>0</v>
      </c>
      <c r="N797" s="50"/>
      <c r="O797" s="79">
        <v>237</v>
      </c>
      <c r="P797" s="80">
        <f t="shared" si="134"/>
        <v>327321</v>
      </c>
      <c r="Q797" s="82">
        <f t="shared" si="127"/>
        <v>0</v>
      </c>
      <c r="R797" s="82">
        <f>IF(S796&lt;1,0,-Lease!$K$4/Lease!$L$4)</f>
        <v>0</v>
      </c>
      <c r="S797" s="82">
        <f t="shared" si="128"/>
        <v>0</v>
      </c>
      <c r="AE797" s="5"/>
      <c r="AF797" s="6"/>
    </row>
    <row r="798" spans="1:32" x14ac:dyDescent="0.25">
      <c r="A798" s="46">
        <f t="shared" si="132"/>
        <v>782</v>
      </c>
      <c r="B798" s="54">
        <f t="shared" si="129"/>
        <v>0</v>
      </c>
      <c r="C798" s="47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3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48">
        <f t="shared" si="125"/>
        <v>0</v>
      </c>
      <c r="G798" s="49"/>
      <c r="H798" s="13">
        <f t="shared" si="133"/>
        <v>782</v>
      </c>
      <c r="I798" s="33" t="str">
        <f t="shared" si="126"/>
        <v>-</v>
      </c>
      <c r="J798" s="38">
        <f>IF(H798&gt;Lease!$E$4,0,M797)</f>
        <v>0</v>
      </c>
      <c r="K798" s="38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38">
        <f t="shared" si="130"/>
        <v>0</v>
      </c>
      <c r="M798" s="38">
        <f t="shared" si="131"/>
        <v>0</v>
      </c>
      <c r="N798" s="50"/>
      <c r="O798" s="79">
        <v>237</v>
      </c>
      <c r="P798" s="80">
        <f t="shared" si="134"/>
        <v>327686</v>
      </c>
      <c r="Q798" s="82">
        <f t="shared" si="127"/>
        <v>0</v>
      </c>
      <c r="R798" s="82">
        <f>IF(S797&lt;1,0,-Lease!$K$4/Lease!$L$4)</f>
        <v>0</v>
      </c>
      <c r="S798" s="82">
        <f t="shared" si="128"/>
        <v>0</v>
      </c>
      <c r="AE798" s="5"/>
      <c r="AF798" s="6"/>
    </row>
    <row r="799" spans="1:32" x14ac:dyDescent="0.25">
      <c r="A799" s="46">
        <f t="shared" si="132"/>
        <v>783</v>
      </c>
      <c r="B799" s="54">
        <f t="shared" si="129"/>
        <v>0</v>
      </c>
      <c r="C799" s="47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3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48">
        <f t="shared" si="125"/>
        <v>0</v>
      </c>
      <c r="G799" s="49"/>
      <c r="H799" s="13">
        <f t="shared" si="133"/>
        <v>783</v>
      </c>
      <c r="I799" s="33" t="str">
        <f t="shared" si="126"/>
        <v>-</v>
      </c>
      <c r="J799" s="38">
        <f>IF(H799&gt;Lease!$E$4,0,M798)</f>
        <v>0</v>
      </c>
      <c r="K799" s="38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38">
        <f t="shared" si="130"/>
        <v>0</v>
      </c>
      <c r="M799" s="38">
        <f t="shared" si="131"/>
        <v>0</v>
      </c>
      <c r="N799" s="50"/>
      <c r="O799" s="79">
        <v>237</v>
      </c>
      <c r="P799" s="80">
        <f t="shared" si="134"/>
        <v>328051</v>
      </c>
      <c r="Q799" s="82">
        <f t="shared" si="127"/>
        <v>0</v>
      </c>
      <c r="R799" s="82">
        <f>IF(S798&lt;1,0,-Lease!$K$4/Lease!$L$4)</f>
        <v>0</v>
      </c>
      <c r="S799" s="82">
        <f t="shared" si="128"/>
        <v>0</v>
      </c>
      <c r="AE799" s="5"/>
      <c r="AF799" s="6"/>
    </row>
    <row r="800" spans="1:32" x14ac:dyDescent="0.25">
      <c r="A800" s="46">
        <f t="shared" si="132"/>
        <v>784</v>
      </c>
      <c r="B800" s="54">
        <f t="shared" si="129"/>
        <v>0</v>
      </c>
      <c r="C800" s="47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3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48">
        <f t="shared" si="125"/>
        <v>0</v>
      </c>
      <c r="G800" s="49"/>
      <c r="H800" s="13">
        <f t="shared" si="133"/>
        <v>784</v>
      </c>
      <c r="I800" s="33" t="str">
        <f t="shared" si="126"/>
        <v>-</v>
      </c>
      <c r="J800" s="38">
        <f>IF(H800&gt;Lease!$E$4,0,M799)</f>
        <v>0</v>
      </c>
      <c r="K800" s="38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38">
        <f t="shared" si="130"/>
        <v>0</v>
      </c>
      <c r="M800" s="38">
        <f t="shared" si="131"/>
        <v>0</v>
      </c>
      <c r="N800" s="50"/>
      <c r="O800" s="79">
        <v>237</v>
      </c>
      <c r="P800" s="80">
        <f t="shared" si="134"/>
        <v>328416</v>
      </c>
      <c r="Q800" s="82">
        <f t="shared" si="127"/>
        <v>0</v>
      </c>
      <c r="R800" s="82">
        <f>IF(S799&lt;1,0,-Lease!$K$4/Lease!$L$4)</f>
        <v>0</v>
      </c>
      <c r="S800" s="82">
        <f t="shared" si="128"/>
        <v>0</v>
      </c>
      <c r="AE800" s="5"/>
      <c r="AF800" s="6"/>
    </row>
    <row r="801" spans="1:32" x14ac:dyDescent="0.25">
      <c r="A801" s="46">
        <f t="shared" si="132"/>
        <v>785</v>
      </c>
      <c r="B801" s="54">
        <f t="shared" si="129"/>
        <v>0</v>
      </c>
      <c r="C801" s="47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3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48">
        <f t="shared" si="125"/>
        <v>0</v>
      </c>
      <c r="G801" s="49"/>
      <c r="H801" s="13">
        <f t="shared" si="133"/>
        <v>785</v>
      </c>
      <c r="I801" s="33" t="str">
        <f t="shared" si="126"/>
        <v>-</v>
      </c>
      <c r="J801" s="38">
        <f>IF(H801&gt;Lease!$E$4,0,M800)</f>
        <v>0</v>
      </c>
      <c r="K801" s="38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38">
        <f t="shared" si="130"/>
        <v>0</v>
      </c>
      <c r="M801" s="38">
        <f t="shared" si="131"/>
        <v>0</v>
      </c>
      <c r="N801" s="50"/>
      <c r="O801" s="79">
        <v>237</v>
      </c>
      <c r="P801" s="80">
        <f t="shared" si="134"/>
        <v>328782</v>
      </c>
      <c r="Q801" s="82">
        <f t="shared" si="127"/>
        <v>0</v>
      </c>
      <c r="R801" s="82">
        <f>IF(S800&lt;1,0,-Lease!$K$4/Lease!$L$4)</f>
        <v>0</v>
      </c>
      <c r="S801" s="82">
        <f t="shared" si="128"/>
        <v>0</v>
      </c>
      <c r="AE801" s="5"/>
      <c r="AF801" s="6"/>
    </row>
    <row r="802" spans="1:32" x14ac:dyDescent="0.25">
      <c r="A802" s="46">
        <f t="shared" si="132"/>
        <v>786</v>
      </c>
      <c r="B802" s="54">
        <f t="shared" si="129"/>
        <v>0</v>
      </c>
      <c r="C802" s="47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3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48">
        <f t="shared" si="125"/>
        <v>0</v>
      </c>
      <c r="G802" s="49"/>
      <c r="H802" s="13">
        <f t="shared" si="133"/>
        <v>786</v>
      </c>
      <c r="I802" s="33" t="str">
        <f t="shared" si="126"/>
        <v>-</v>
      </c>
      <c r="J802" s="38">
        <f>IF(H802&gt;Lease!$E$4,0,M801)</f>
        <v>0</v>
      </c>
      <c r="K802" s="38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38">
        <f t="shared" si="130"/>
        <v>0</v>
      </c>
      <c r="M802" s="38">
        <f t="shared" si="131"/>
        <v>0</v>
      </c>
      <c r="N802" s="50"/>
      <c r="O802" s="79">
        <v>237</v>
      </c>
      <c r="P802" s="80">
        <f t="shared" si="134"/>
        <v>329147</v>
      </c>
      <c r="Q802" s="82">
        <f t="shared" si="127"/>
        <v>0</v>
      </c>
      <c r="R802" s="82">
        <f>IF(S801&lt;1,0,-Lease!$K$4/Lease!$L$4)</f>
        <v>0</v>
      </c>
      <c r="S802" s="82">
        <f t="shared" si="128"/>
        <v>0</v>
      </c>
      <c r="AE802" s="5"/>
      <c r="AF802" s="6"/>
    </row>
    <row r="803" spans="1:32" x14ac:dyDescent="0.25">
      <c r="A803" s="46">
        <f t="shared" si="132"/>
        <v>787</v>
      </c>
      <c r="B803" s="54">
        <f t="shared" si="129"/>
        <v>0</v>
      </c>
      <c r="C803" s="47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3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48">
        <f t="shared" si="125"/>
        <v>0</v>
      </c>
      <c r="G803" s="49"/>
      <c r="H803" s="13">
        <f t="shared" si="133"/>
        <v>787</v>
      </c>
      <c r="I803" s="33" t="str">
        <f t="shared" si="126"/>
        <v>-</v>
      </c>
      <c r="J803" s="38">
        <f>IF(H803&gt;Lease!$E$4,0,M802)</f>
        <v>0</v>
      </c>
      <c r="K803" s="38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38">
        <f t="shared" si="130"/>
        <v>0</v>
      </c>
      <c r="M803" s="38">
        <f t="shared" si="131"/>
        <v>0</v>
      </c>
      <c r="N803" s="50"/>
      <c r="O803" s="79">
        <v>237</v>
      </c>
      <c r="P803" s="80">
        <f t="shared" si="134"/>
        <v>329512</v>
      </c>
      <c r="Q803" s="82">
        <f t="shared" si="127"/>
        <v>0</v>
      </c>
      <c r="R803" s="82">
        <f>IF(S802&lt;1,0,-Lease!$K$4/Lease!$L$4)</f>
        <v>0</v>
      </c>
      <c r="S803" s="82">
        <f t="shared" si="128"/>
        <v>0</v>
      </c>
      <c r="AE803" s="5"/>
      <c r="AF803" s="6"/>
    </row>
    <row r="804" spans="1:32" x14ac:dyDescent="0.25">
      <c r="A804" s="46">
        <f t="shared" si="132"/>
        <v>788</v>
      </c>
      <c r="B804" s="54">
        <f t="shared" si="129"/>
        <v>0</v>
      </c>
      <c r="C804" s="47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3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48">
        <f t="shared" si="125"/>
        <v>0</v>
      </c>
      <c r="G804" s="49"/>
      <c r="H804" s="13">
        <f t="shared" si="133"/>
        <v>788</v>
      </c>
      <c r="I804" s="33" t="str">
        <f t="shared" si="126"/>
        <v>-</v>
      </c>
      <c r="J804" s="38">
        <f>IF(H804&gt;Lease!$E$4,0,M803)</f>
        <v>0</v>
      </c>
      <c r="K804" s="38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38">
        <f t="shared" si="130"/>
        <v>0</v>
      </c>
      <c r="M804" s="38">
        <f t="shared" si="131"/>
        <v>0</v>
      </c>
      <c r="N804" s="50"/>
      <c r="O804" s="79">
        <v>237</v>
      </c>
      <c r="P804" s="80">
        <f t="shared" si="134"/>
        <v>329877</v>
      </c>
      <c r="Q804" s="82">
        <f t="shared" si="127"/>
        <v>0</v>
      </c>
      <c r="R804" s="82">
        <f>IF(S803&lt;1,0,-Lease!$K$4/Lease!$L$4)</f>
        <v>0</v>
      </c>
      <c r="S804" s="82">
        <f t="shared" si="128"/>
        <v>0</v>
      </c>
      <c r="AE804" s="5"/>
      <c r="AF804" s="6"/>
    </row>
    <row r="805" spans="1:32" x14ac:dyDescent="0.25">
      <c r="A805" s="46">
        <f t="shared" si="132"/>
        <v>789</v>
      </c>
      <c r="B805" s="54">
        <f t="shared" si="129"/>
        <v>0</v>
      </c>
      <c r="C805" s="47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3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48">
        <f t="shared" si="125"/>
        <v>0</v>
      </c>
      <c r="G805" s="49"/>
      <c r="H805" s="13">
        <f t="shared" si="133"/>
        <v>789</v>
      </c>
      <c r="I805" s="33" t="str">
        <f t="shared" si="126"/>
        <v>-</v>
      </c>
      <c r="J805" s="38">
        <f>IF(H805&gt;Lease!$E$4,0,M804)</f>
        <v>0</v>
      </c>
      <c r="K805" s="38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38">
        <f t="shared" si="130"/>
        <v>0</v>
      </c>
      <c r="M805" s="38">
        <f t="shared" si="131"/>
        <v>0</v>
      </c>
      <c r="N805" s="50"/>
      <c r="O805" s="79">
        <v>237</v>
      </c>
      <c r="P805" s="80">
        <f t="shared" si="134"/>
        <v>330243</v>
      </c>
      <c r="Q805" s="82">
        <f t="shared" si="127"/>
        <v>0</v>
      </c>
      <c r="R805" s="82">
        <f>IF(S804&lt;1,0,-Lease!$K$4/Lease!$L$4)</f>
        <v>0</v>
      </c>
      <c r="S805" s="82">
        <f t="shared" si="128"/>
        <v>0</v>
      </c>
      <c r="AE805" s="5"/>
      <c r="AF805" s="6"/>
    </row>
    <row r="806" spans="1:32" x14ac:dyDescent="0.25">
      <c r="A806" s="46">
        <f t="shared" si="132"/>
        <v>790</v>
      </c>
      <c r="B806" s="54">
        <f t="shared" si="129"/>
        <v>0</v>
      </c>
      <c r="C806" s="47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3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48">
        <f t="shared" si="125"/>
        <v>0</v>
      </c>
      <c r="G806" s="49"/>
      <c r="H806" s="13">
        <f t="shared" si="133"/>
        <v>790</v>
      </c>
      <c r="I806" s="33" t="str">
        <f t="shared" si="126"/>
        <v>-</v>
      </c>
      <c r="J806" s="38">
        <f>IF(H806&gt;Lease!$E$4,0,M805)</f>
        <v>0</v>
      </c>
      <c r="K806" s="38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38">
        <f t="shared" si="130"/>
        <v>0</v>
      </c>
      <c r="M806" s="38">
        <f t="shared" si="131"/>
        <v>0</v>
      </c>
      <c r="N806" s="50"/>
      <c r="O806" s="79">
        <v>237</v>
      </c>
      <c r="P806" s="80">
        <f t="shared" si="134"/>
        <v>330608</v>
      </c>
      <c r="Q806" s="82">
        <f t="shared" si="127"/>
        <v>0</v>
      </c>
      <c r="R806" s="82">
        <f>IF(S805&lt;1,0,-Lease!$K$4/Lease!$L$4)</f>
        <v>0</v>
      </c>
      <c r="S806" s="82">
        <f t="shared" si="128"/>
        <v>0</v>
      </c>
      <c r="AE806" s="5"/>
      <c r="AF806" s="6"/>
    </row>
    <row r="807" spans="1:32" x14ac:dyDescent="0.25">
      <c r="A807" s="46">
        <f t="shared" si="132"/>
        <v>791</v>
      </c>
      <c r="B807" s="54">
        <f t="shared" si="129"/>
        <v>0</v>
      </c>
      <c r="C807" s="47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3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48">
        <f t="shared" si="125"/>
        <v>0</v>
      </c>
      <c r="G807" s="49"/>
      <c r="H807" s="13">
        <f t="shared" si="133"/>
        <v>791</v>
      </c>
      <c r="I807" s="33" t="str">
        <f t="shared" si="126"/>
        <v>-</v>
      </c>
      <c r="J807" s="38">
        <f>IF(H807&gt;Lease!$E$4,0,M806)</f>
        <v>0</v>
      </c>
      <c r="K807" s="38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38">
        <f t="shared" si="130"/>
        <v>0</v>
      </c>
      <c r="M807" s="38">
        <f t="shared" si="131"/>
        <v>0</v>
      </c>
      <c r="N807" s="50"/>
      <c r="O807" s="79">
        <v>237</v>
      </c>
      <c r="P807" s="80">
        <f t="shared" si="134"/>
        <v>330973</v>
      </c>
      <c r="Q807" s="82">
        <f t="shared" si="127"/>
        <v>0</v>
      </c>
      <c r="R807" s="82">
        <f>IF(S806&lt;1,0,-Lease!$K$4/Lease!$L$4)</f>
        <v>0</v>
      </c>
      <c r="S807" s="82">
        <f t="shared" si="128"/>
        <v>0</v>
      </c>
      <c r="AE807" s="5"/>
      <c r="AF807" s="6"/>
    </row>
    <row r="808" spans="1:32" x14ac:dyDescent="0.25">
      <c r="A808" s="46">
        <f t="shared" si="132"/>
        <v>792</v>
      </c>
      <c r="B808" s="54">
        <f t="shared" si="129"/>
        <v>0</v>
      </c>
      <c r="C808" s="47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3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48">
        <f t="shared" si="125"/>
        <v>0</v>
      </c>
      <c r="G808" s="49"/>
      <c r="H808" s="13">
        <f t="shared" si="133"/>
        <v>792</v>
      </c>
      <c r="I808" s="33" t="str">
        <f t="shared" si="126"/>
        <v>-</v>
      </c>
      <c r="J808" s="38">
        <f>IF(H808&gt;Lease!$E$4,0,M807)</f>
        <v>0</v>
      </c>
      <c r="K808" s="38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38">
        <f t="shared" si="130"/>
        <v>0</v>
      </c>
      <c r="M808" s="38">
        <f t="shared" si="131"/>
        <v>0</v>
      </c>
      <c r="N808" s="50"/>
      <c r="O808" s="79">
        <v>237</v>
      </c>
      <c r="P808" s="80">
        <f t="shared" si="134"/>
        <v>331338</v>
      </c>
      <c r="Q808" s="82">
        <f t="shared" si="127"/>
        <v>0</v>
      </c>
      <c r="R808" s="82">
        <f>IF(S807&lt;1,0,-Lease!$K$4/Lease!$L$4)</f>
        <v>0</v>
      </c>
      <c r="S808" s="82">
        <f t="shared" si="128"/>
        <v>0</v>
      </c>
      <c r="AE808" s="5"/>
      <c r="AF808" s="6"/>
    </row>
    <row r="809" spans="1:32" x14ac:dyDescent="0.25">
      <c r="A809" s="46">
        <f t="shared" si="132"/>
        <v>793</v>
      </c>
      <c r="B809" s="54">
        <f t="shared" si="129"/>
        <v>0</v>
      </c>
      <c r="C809" s="47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3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48">
        <f t="shared" si="125"/>
        <v>0</v>
      </c>
      <c r="G809" s="49"/>
      <c r="H809" s="13">
        <f t="shared" si="133"/>
        <v>793</v>
      </c>
      <c r="I809" s="33" t="str">
        <f t="shared" si="126"/>
        <v>-</v>
      </c>
      <c r="J809" s="38">
        <f>IF(H809&gt;Lease!$E$4,0,M808)</f>
        <v>0</v>
      </c>
      <c r="K809" s="38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38">
        <f t="shared" si="130"/>
        <v>0</v>
      </c>
      <c r="M809" s="38">
        <f t="shared" si="131"/>
        <v>0</v>
      </c>
      <c r="N809" s="50"/>
      <c r="O809" s="79">
        <v>237</v>
      </c>
      <c r="P809" s="80">
        <f t="shared" si="134"/>
        <v>331704</v>
      </c>
      <c r="Q809" s="82">
        <f t="shared" si="127"/>
        <v>0</v>
      </c>
      <c r="R809" s="82">
        <f>IF(S808&lt;1,0,-Lease!$K$4/Lease!$L$4)</f>
        <v>0</v>
      </c>
      <c r="S809" s="82">
        <f t="shared" si="128"/>
        <v>0</v>
      </c>
      <c r="AE809" s="5"/>
      <c r="AF809" s="6"/>
    </row>
    <row r="810" spans="1:32" x14ac:dyDescent="0.25">
      <c r="A810" s="46">
        <f t="shared" si="132"/>
        <v>794</v>
      </c>
      <c r="B810" s="54">
        <f t="shared" si="129"/>
        <v>0</v>
      </c>
      <c r="C810" s="47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3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48">
        <f t="shared" si="125"/>
        <v>0</v>
      </c>
      <c r="G810" s="49"/>
      <c r="H810" s="13">
        <f t="shared" si="133"/>
        <v>794</v>
      </c>
      <c r="I810" s="33" t="str">
        <f t="shared" si="126"/>
        <v>-</v>
      </c>
      <c r="J810" s="38">
        <f>IF(H810&gt;Lease!$E$4,0,M809)</f>
        <v>0</v>
      </c>
      <c r="K810" s="38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38">
        <f t="shared" si="130"/>
        <v>0</v>
      </c>
      <c r="M810" s="38">
        <f t="shared" si="131"/>
        <v>0</v>
      </c>
      <c r="N810" s="50"/>
      <c r="O810" s="79">
        <v>237</v>
      </c>
      <c r="P810" s="80">
        <f t="shared" si="134"/>
        <v>332069</v>
      </c>
      <c r="Q810" s="82">
        <f t="shared" si="127"/>
        <v>0</v>
      </c>
      <c r="R810" s="82">
        <f>IF(S809&lt;1,0,-Lease!$K$4/Lease!$L$4)</f>
        <v>0</v>
      </c>
      <c r="S810" s="82">
        <f t="shared" si="128"/>
        <v>0</v>
      </c>
      <c r="AE810" s="5"/>
      <c r="AF810" s="6"/>
    </row>
    <row r="811" spans="1:32" x14ac:dyDescent="0.25">
      <c r="A811" s="46">
        <f t="shared" si="132"/>
        <v>795</v>
      </c>
      <c r="B811" s="54">
        <f t="shared" si="129"/>
        <v>0</v>
      </c>
      <c r="C811" s="47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3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48">
        <f t="shared" si="125"/>
        <v>0</v>
      </c>
      <c r="G811" s="49"/>
      <c r="H811" s="13">
        <f t="shared" si="133"/>
        <v>795</v>
      </c>
      <c r="I811" s="33" t="str">
        <f t="shared" si="126"/>
        <v>-</v>
      </c>
      <c r="J811" s="38">
        <f>IF(H811&gt;Lease!$E$4,0,M810)</f>
        <v>0</v>
      </c>
      <c r="K811" s="38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38">
        <f t="shared" si="130"/>
        <v>0</v>
      </c>
      <c r="M811" s="38">
        <f t="shared" si="131"/>
        <v>0</v>
      </c>
      <c r="N811" s="50"/>
      <c r="O811" s="79">
        <v>237</v>
      </c>
      <c r="P811" s="80">
        <f t="shared" si="134"/>
        <v>332434</v>
      </c>
      <c r="Q811" s="82">
        <f t="shared" si="127"/>
        <v>0</v>
      </c>
      <c r="R811" s="82">
        <f>IF(S810&lt;1,0,-Lease!$K$4/Lease!$L$4)</f>
        <v>0</v>
      </c>
      <c r="S811" s="82">
        <f t="shared" si="128"/>
        <v>0</v>
      </c>
      <c r="AE811" s="5"/>
      <c r="AF811" s="6"/>
    </row>
    <row r="812" spans="1:32" x14ac:dyDescent="0.25">
      <c r="A812" s="46">
        <f t="shared" si="132"/>
        <v>796</v>
      </c>
      <c r="B812" s="54">
        <f t="shared" si="129"/>
        <v>0</v>
      </c>
      <c r="C812" s="47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3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48">
        <f t="shared" si="125"/>
        <v>0</v>
      </c>
      <c r="G812" s="49"/>
      <c r="H812" s="13">
        <f t="shared" si="133"/>
        <v>796</v>
      </c>
      <c r="I812" s="33" t="str">
        <f t="shared" si="126"/>
        <v>-</v>
      </c>
      <c r="J812" s="38">
        <f>IF(H812&gt;Lease!$E$4,0,M811)</f>
        <v>0</v>
      </c>
      <c r="K812" s="38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38">
        <f t="shared" si="130"/>
        <v>0</v>
      </c>
      <c r="M812" s="38">
        <f t="shared" si="131"/>
        <v>0</v>
      </c>
      <c r="N812" s="50"/>
      <c r="O812" s="79">
        <v>237</v>
      </c>
      <c r="P812" s="80">
        <f t="shared" si="134"/>
        <v>332799</v>
      </c>
      <c r="Q812" s="82">
        <f t="shared" si="127"/>
        <v>0</v>
      </c>
      <c r="R812" s="82">
        <f>IF(S811&lt;1,0,-Lease!$K$4/Lease!$L$4)</f>
        <v>0</v>
      </c>
      <c r="S812" s="82">
        <f t="shared" si="128"/>
        <v>0</v>
      </c>
      <c r="AE812" s="5"/>
      <c r="AF812" s="6"/>
    </row>
    <row r="813" spans="1:32" x14ac:dyDescent="0.25">
      <c r="A813" s="46">
        <f t="shared" si="132"/>
        <v>797</v>
      </c>
      <c r="B813" s="54">
        <f t="shared" si="129"/>
        <v>0</v>
      </c>
      <c r="C813" s="47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3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48">
        <f t="shared" ref="F813:F876" si="135">C813*E813</f>
        <v>0</v>
      </c>
      <c r="G813" s="49"/>
      <c r="H813" s="13">
        <f t="shared" si="133"/>
        <v>797</v>
      </c>
      <c r="I813" s="33" t="str">
        <f t="shared" ref="I813:I876" si="136">D813</f>
        <v>-</v>
      </c>
      <c r="J813" s="38">
        <f>IF(H813&gt;Lease!$E$4,0,M812)</f>
        <v>0</v>
      </c>
      <c r="K813" s="38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38">
        <f t="shared" si="130"/>
        <v>0</v>
      </c>
      <c r="M813" s="38">
        <f t="shared" si="131"/>
        <v>0</v>
      </c>
      <c r="N813" s="50"/>
      <c r="O813" s="79">
        <v>237</v>
      </c>
      <c r="P813" s="80">
        <f t="shared" si="134"/>
        <v>333165</v>
      </c>
      <c r="Q813" s="82">
        <f t="shared" ref="Q813:Q876" si="137">S812</f>
        <v>0</v>
      </c>
      <c r="R813" s="82">
        <f>IF(S812&lt;1,0,-Lease!$K$4/Lease!$L$4)</f>
        <v>0</v>
      </c>
      <c r="S813" s="82">
        <f t="shared" ref="S813:S876" si="138">IF(S812&lt;1,0,SUM(Q813:R813))</f>
        <v>0</v>
      </c>
      <c r="AE813" s="5"/>
      <c r="AF813" s="6"/>
    </row>
    <row r="814" spans="1:32" x14ac:dyDescent="0.25">
      <c r="A814" s="46">
        <f t="shared" si="132"/>
        <v>798</v>
      </c>
      <c r="B814" s="54">
        <f t="shared" si="129"/>
        <v>0</v>
      </c>
      <c r="C814" s="47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3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48">
        <f t="shared" si="135"/>
        <v>0</v>
      </c>
      <c r="G814" s="49"/>
      <c r="H814" s="13">
        <f t="shared" si="133"/>
        <v>798</v>
      </c>
      <c r="I814" s="33" t="str">
        <f t="shared" si="136"/>
        <v>-</v>
      </c>
      <c r="J814" s="38">
        <f>IF(H814&gt;Lease!$E$4,0,M813)</f>
        <v>0</v>
      </c>
      <c r="K814" s="38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38">
        <f t="shared" si="130"/>
        <v>0</v>
      </c>
      <c r="M814" s="38">
        <f t="shared" si="131"/>
        <v>0</v>
      </c>
      <c r="N814" s="50"/>
      <c r="O814" s="79">
        <v>237</v>
      </c>
      <c r="P814" s="80">
        <f t="shared" si="134"/>
        <v>333530</v>
      </c>
      <c r="Q814" s="82">
        <f t="shared" si="137"/>
        <v>0</v>
      </c>
      <c r="R814" s="82">
        <f>IF(S813&lt;1,0,-Lease!$K$4/Lease!$L$4)</f>
        <v>0</v>
      </c>
      <c r="S814" s="82">
        <f t="shared" si="138"/>
        <v>0</v>
      </c>
      <c r="AE814" s="5"/>
      <c r="AF814" s="6"/>
    </row>
    <row r="815" spans="1:32" x14ac:dyDescent="0.25">
      <c r="A815" s="46">
        <f t="shared" si="132"/>
        <v>799</v>
      </c>
      <c r="B815" s="54">
        <f t="shared" si="129"/>
        <v>0</v>
      </c>
      <c r="C815" s="47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3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48">
        <f t="shared" si="135"/>
        <v>0</v>
      </c>
      <c r="G815" s="49"/>
      <c r="H815" s="13">
        <f t="shared" si="133"/>
        <v>799</v>
      </c>
      <c r="I815" s="33" t="str">
        <f t="shared" si="136"/>
        <v>-</v>
      </c>
      <c r="J815" s="38">
        <f>IF(H815&gt;Lease!$E$4,0,M814)</f>
        <v>0</v>
      </c>
      <c r="K815" s="38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38">
        <f t="shared" si="130"/>
        <v>0</v>
      </c>
      <c r="M815" s="38">
        <f t="shared" si="131"/>
        <v>0</v>
      </c>
      <c r="N815" s="50"/>
      <c r="O815" s="79">
        <v>237</v>
      </c>
      <c r="P815" s="80">
        <f t="shared" si="134"/>
        <v>333895</v>
      </c>
      <c r="Q815" s="82">
        <f t="shared" si="137"/>
        <v>0</v>
      </c>
      <c r="R815" s="82">
        <f>IF(S814&lt;1,0,-Lease!$K$4/Lease!$L$4)</f>
        <v>0</v>
      </c>
      <c r="S815" s="82">
        <f t="shared" si="138"/>
        <v>0</v>
      </c>
      <c r="AE815" s="5"/>
      <c r="AF815" s="6"/>
    </row>
    <row r="816" spans="1:32" x14ac:dyDescent="0.25">
      <c r="A816" s="46">
        <f t="shared" si="132"/>
        <v>800</v>
      </c>
      <c r="B816" s="54">
        <f t="shared" si="129"/>
        <v>0</v>
      </c>
      <c r="C816" s="47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3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48">
        <f t="shared" si="135"/>
        <v>0</v>
      </c>
      <c r="G816" s="49"/>
      <c r="H816" s="13">
        <f t="shared" si="133"/>
        <v>800</v>
      </c>
      <c r="I816" s="33" t="str">
        <f t="shared" si="136"/>
        <v>-</v>
      </c>
      <c r="J816" s="38">
        <f>IF(H816&gt;Lease!$E$4,0,M815)</f>
        <v>0</v>
      </c>
      <c r="K816" s="38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38">
        <f t="shared" si="130"/>
        <v>0</v>
      </c>
      <c r="M816" s="38">
        <f t="shared" si="131"/>
        <v>0</v>
      </c>
      <c r="N816" s="50"/>
      <c r="O816" s="79">
        <v>237</v>
      </c>
      <c r="P816" s="80">
        <f t="shared" si="134"/>
        <v>334260</v>
      </c>
      <c r="Q816" s="82">
        <f t="shared" si="137"/>
        <v>0</v>
      </c>
      <c r="R816" s="82">
        <f>IF(S815&lt;1,0,-Lease!$K$4/Lease!$L$4)</f>
        <v>0</v>
      </c>
      <c r="S816" s="82">
        <f t="shared" si="138"/>
        <v>0</v>
      </c>
      <c r="AE816" s="5"/>
      <c r="AF816" s="6"/>
    </row>
    <row r="817" spans="1:32" x14ac:dyDescent="0.25">
      <c r="A817" s="46">
        <f t="shared" si="132"/>
        <v>801</v>
      </c>
      <c r="B817" s="54">
        <f t="shared" si="129"/>
        <v>0</v>
      </c>
      <c r="C817" s="47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3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48">
        <f t="shared" si="135"/>
        <v>0</v>
      </c>
      <c r="G817" s="49"/>
      <c r="H817" s="13">
        <f t="shared" si="133"/>
        <v>801</v>
      </c>
      <c r="I817" s="33" t="str">
        <f t="shared" si="136"/>
        <v>-</v>
      </c>
      <c r="J817" s="38">
        <f>IF(H817&gt;Lease!$E$4,0,M816)</f>
        <v>0</v>
      </c>
      <c r="K817" s="38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38">
        <f t="shared" si="130"/>
        <v>0</v>
      </c>
      <c r="M817" s="38">
        <f t="shared" si="131"/>
        <v>0</v>
      </c>
      <c r="N817" s="50"/>
      <c r="O817" s="79">
        <v>237</v>
      </c>
      <c r="P817" s="80">
        <f t="shared" si="134"/>
        <v>334626</v>
      </c>
      <c r="Q817" s="82">
        <f t="shared" si="137"/>
        <v>0</v>
      </c>
      <c r="R817" s="82">
        <f>IF(S816&lt;1,0,-Lease!$K$4/Lease!$L$4)</f>
        <v>0</v>
      </c>
      <c r="S817" s="82">
        <f t="shared" si="138"/>
        <v>0</v>
      </c>
      <c r="AE817" s="5"/>
      <c r="AF817" s="6"/>
    </row>
    <row r="818" spans="1:32" x14ac:dyDescent="0.25">
      <c r="A818" s="46">
        <f t="shared" si="132"/>
        <v>802</v>
      </c>
      <c r="B818" s="54">
        <f t="shared" si="129"/>
        <v>0</v>
      </c>
      <c r="C818" s="47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3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48">
        <f t="shared" si="135"/>
        <v>0</v>
      </c>
      <c r="G818" s="49"/>
      <c r="H818" s="13">
        <f t="shared" si="133"/>
        <v>802</v>
      </c>
      <c r="I818" s="33" t="str">
        <f t="shared" si="136"/>
        <v>-</v>
      </c>
      <c r="J818" s="38">
        <f>IF(H818&gt;Lease!$E$4,0,M817)</f>
        <v>0</v>
      </c>
      <c r="K818" s="38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38">
        <f t="shared" si="130"/>
        <v>0</v>
      </c>
      <c r="M818" s="38">
        <f t="shared" si="131"/>
        <v>0</v>
      </c>
      <c r="N818" s="50"/>
      <c r="O818" s="79">
        <v>237</v>
      </c>
      <c r="P818" s="80">
        <f t="shared" si="134"/>
        <v>334991</v>
      </c>
      <c r="Q818" s="82">
        <f t="shared" si="137"/>
        <v>0</v>
      </c>
      <c r="R818" s="82">
        <f>IF(S817&lt;1,0,-Lease!$K$4/Lease!$L$4)</f>
        <v>0</v>
      </c>
      <c r="S818" s="82">
        <f t="shared" si="138"/>
        <v>0</v>
      </c>
      <c r="AE818" s="5"/>
      <c r="AF818" s="6"/>
    </row>
    <row r="819" spans="1:32" x14ac:dyDescent="0.25">
      <c r="A819" s="46">
        <f t="shared" si="132"/>
        <v>803</v>
      </c>
      <c r="B819" s="54">
        <f t="shared" si="129"/>
        <v>0</v>
      </c>
      <c r="C819" s="47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3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48">
        <f t="shared" si="135"/>
        <v>0</v>
      </c>
      <c r="G819" s="49"/>
      <c r="H819" s="13">
        <f t="shared" si="133"/>
        <v>803</v>
      </c>
      <c r="I819" s="33" t="str">
        <f t="shared" si="136"/>
        <v>-</v>
      </c>
      <c r="J819" s="38">
        <f>IF(H819&gt;Lease!$E$4,0,M818)</f>
        <v>0</v>
      </c>
      <c r="K819" s="38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38">
        <f t="shared" si="130"/>
        <v>0</v>
      </c>
      <c r="M819" s="38">
        <f t="shared" si="131"/>
        <v>0</v>
      </c>
      <c r="N819" s="50"/>
      <c r="O819" s="79">
        <v>237</v>
      </c>
      <c r="P819" s="80">
        <f t="shared" si="134"/>
        <v>335356</v>
      </c>
      <c r="Q819" s="82">
        <f t="shared" si="137"/>
        <v>0</v>
      </c>
      <c r="R819" s="82">
        <f>IF(S818&lt;1,0,-Lease!$K$4/Lease!$L$4)</f>
        <v>0</v>
      </c>
      <c r="S819" s="82">
        <f t="shared" si="138"/>
        <v>0</v>
      </c>
      <c r="AE819" s="5"/>
      <c r="AF819" s="6"/>
    </row>
    <row r="820" spans="1:32" x14ac:dyDescent="0.25">
      <c r="A820" s="46">
        <f t="shared" si="132"/>
        <v>804</v>
      </c>
      <c r="B820" s="54">
        <f t="shared" si="129"/>
        <v>0</v>
      </c>
      <c r="C820" s="47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3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48">
        <f t="shared" si="135"/>
        <v>0</v>
      </c>
      <c r="G820" s="49"/>
      <c r="H820" s="13">
        <f t="shared" si="133"/>
        <v>804</v>
      </c>
      <c r="I820" s="33" t="str">
        <f t="shared" si="136"/>
        <v>-</v>
      </c>
      <c r="J820" s="38">
        <f>IF(H820&gt;Lease!$E$4,0,M819)</f>
        <v>0</v>
      </c>
      <c r="K820" s="38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38">
        <f t="shared" si="130"/>
        <v>0</v>
      </c>
      <c r="M820" s="38">
        <f t="shared" si="131"/>
        <v>0</v>
      </c>
      <c r="N820" s="50"/>
      <c r="O820" s="79">
        <v>237</v>
      </c>
      <c r="P820" s="80">
        <f t="shared" si="134"/>
        <v>335721</v>
      </c>
      <c r="Q820" s="82">
        <f t="shared" si="137"/>
        <v>0</v>
      </c>
      <c r="R820" s="82">
        <f>IF(S819&lt;1,0,-Lease!$K$4/Lease!$L$4)</f>
        <v>0</v>
      </c>
      <c r="S820" s="82">
        <f t="shared" si="138"/>
        <v>0</v>
      </c>
      <c r="AE820" s="5"/>
      <c r="AF820" s="6"/>
    </row>
    <row r="821" spans="1:32" x14ac:dyDescent="0.25">
      <c r="A821" s="46">
        <f t="shared" si="132"/>
        <v>805</v>
      </c>
      <c r="B821" s="54">
        <f t="shared" si="129"/>
        <v>0</v>
      </c>
      <c r="C821" s="47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3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48">
        <f t="shared" si="135"/>
        <v>0</v>
      </c>
      <c r="G821" s="49"/>
      <c r="H821" s="13">
        <f t="shared" si="133"/>
        <v>805</v>
      </c>
      <c r="I821" s="33" t="str">
        <f t="shared" si="136"/>
        <v>-</v>
      </c>
      <c r="J821" s="38">
        <f>IF(H821&gt;Lease!$E$4,0,M820)</f>
        <v>0</v>
      </c>
      <c r="K821" s="38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38">
        <f t="shared" si="130"/>
        <v>0</v>
      </c>
      <c r="M821" s="38">
        <f t="shared" si="131"/>
        <v>0</v>
      </c>
      <c r="N821" s="50"/>
      <c r="O821" s="79">
        <v>237</v>
      </c>
      <c r="P821" s="80">
        <f t="shared" si="134"/>
        <v>336087</v>
      </c>
      <c r="Q821" s="82">
        <f t="shared" si="137"/>
        <v>0</v>
      </c>
      <c r="R821" s="82">
        <f>IF(S820&lt;1,0,-Lease!$K$4/Lease!$L$4)</f>
        <v>0</v>
      </c>
      <c r="S821" s="82">
        <f t="shared" si="138"/>
        <v>0</v>
      </c>
      <c r="AE821" s="5"/>
      <c r="AF821" s="6"/>
    </row>
    <row r="822" spans="1:32" x14ac:dyDescent="0.25">
      <c r="A822" s="46">
        <f t="shared" si="132"/>
        <v>806</v>
      </c>
      <c r="B822" s="54">
        <f t="shared" si="129"/>
        <v>0</v>
      </c>
      <c r="C822" s="47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3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48">
        <f t="shared" si="135"/>
        <v>0</v>
      </c>
      <c r="G822" s="49"/>
      <c r="H822" s="13">
        <f t="shared" si="133"/>
        <v>806</v>
      </c>
      <c r="I822" s="33" t="str">
        <f t="shared" si="136"/>
        <v>-</v>
      </c>
      <c r="J822" s="38">
        <f>IF(H822&gt;Lease!$E$4,0,M821)</f>
        <v>0</v>
      </c>
      <c r="K822" s="38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38">
        <f t="shared" si="130"/>
        <v>0</v>
      </c>
      <c r="M822" s="38">
        <f t="shared" si="131"/>
        <v>0</v>
      </c>
      <c r="N822" s="50"/>
      <c r="O822" s="79">
        <v>237</v>
      </c>
      <c r="P822" s="80">
        <f t="shared" si="134"/>
        <v>336452</v>
      </c>
      <c r="Q822" s="82">
        <f t="shared" si="137"/>
        <v>0</v>
      </c>
      <c r="R822" s="82">
        <f>IF(S821&lt;1,0,-Lease!$K$4/Lease!$L$4)</f>
        <v>0</v>
      </c>
      <c r="S822" s="82">
        <f t="shared" si="138"/>
        <v>0</v>
      </c>
      <c r="AE822" s="5"/>
      <c r="AF822" s="6"/>
    </row>
    <row r="823" spans="1:32" x14ac:dyDescent="0.25">
      <c r="A823" s="46">
        <f t="shared" si="132"/>
        <v>807</v>
      </c>
      <c r="B823" s="54">
        <f t="shared" si="129"/>
        <v>0</v>
      </c>
      <c r="C823" s="47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3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48">
        <f t="shared" si="135"/>
        <v>0</v>
      </c>
      <c r="G823" s="49"/>
      <c r="H823" s="13">
        <f t="shared" si="133"/>
        <v>807</v>
      </c>
      <c r="I823" s="33" t="str">
        <f t="shared" si="136"/>
        <v>-</v>
      </c>
      <c r="J823" s="38">
        <f>IF(H823&gt;Lease!$E$4,0,M822)</f>
        <v>0</v>
      </c>
      <c r="K823" s="38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38">
        <f t="shared" si="130"/>
        <v>0</v>
      </c>
      <c r="M823" s="38">
        <f t="shared" si="131"/>
        <v>0</v>
      </c>
      <c r="N823" s="50"/>
      <c r="O823" s="79">
        <v>237</v>
      </c>
      <c r="P823" s="80">
        <f t="shared" si="134"/>
        <v>336817</v>
      </c>
      <c r="Q823" s="82">
        <f t="shared" si="137"/>
        <v>0</v>
      </c>
      <c r="R823" s="82">
        <f>IF(S822&lt;1,0,-Lease!$K$4/Lease!$L$4)</f>
        <v>0</v>
      </c>
      <c r="S823" s="82">
        <f t="shared" si="138"/>
        <v>0</v>
      </c>
      <c r="AE823" s="5"/>
      <c r="AF823" s="6"/>
    </row>
    <row r="824" spans="1:32" x14ac:dyDescent="0.25">
      <c r="A824" s="46">
        <f t="shared" si="132"/>
        <v>808</v>
      </c>
      <c r="B824" s="54">
        <f t="shared" si="129"/>
        <v>0</v>
      </c>
      <c r="C824" s="47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3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48">
        <f t="shared" si="135"/>
        <v>0</v>
      </c>
      <c r="G824" s="49"/>
      <c r="H824" s="13">
        <f t="shared" si="133"/>
        <v>808</v>
      </c>
      <c r="I824" s="33" t="str">
        <f t="shared" si="136"/>
        <v>-</v>
      </c>
      <c r="J824" s="38">
        <f>IF(H824&gt;Lease!$E$4,0,M823)</f>
        <v>0</v>
      </c>
      <c r="K824" s="38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38">
        <f t="shared" si="130"/>
        <v>0</v>
      </c>
      <c r="M824" s="38">
        <f t="shared" si="131"/>
        <v>0</v>
      </c>
      <c r="N824" s="50"/>
      <c r="O824" s="79">
        <v>237</v>
      </c>
      <c r="P824" s="80">
        <f t="shared" si="134"/>
        <v>337182</v>
      </c>
      <c r="Q824" s="82">
        <f t="shared" si="137"/>
        <v>0</v>
      </c>
      <c r="R824" s="82">
        <f>IF(S823&lt;1,0,-Lease!$K$4/Lease!$L$4)</f>
        <v>0</v>
      </c>
      <c r="S824" s="82">
        <f t="shared" si="138"/>
        <v>0</v>
      </c>
      <c r="AE824" s="5"/>
      <c r="AF824" s="6"/>
    </row>
    <row r="825" spans="1:32" x14ac:dyDescent="0.25">
      <c r="A825" s="46">
        <f t="shared" si="132"/>
        <v>809</v>
      </c>
      <c r="B825" s="54">
        <f t="shared" si="129"/>
        <v>0</v>
      </c>
      <c r="C825" s="47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3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48">
        <f t="shared" si="135"/>
        <v>0</v>
      </c>
      <c r="G825" s="49"/>
      <c r="H825" s="13">
        <f t="shared" si="133"/>
        <v>809</v>
      </c>
      <c r="I825" s="33" t="str">
        <f t="shared" si="136"/>
        <v>-</v>
      </c>
      <c r="J825" s="38">
        <f>IF(H825&gt;Lease!$E$4,0,M824)</f>
        <v>0</v>
      </c>
      <c r="K825" s="38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38">
        <f t="shared" si="130"/>
        <v>0</v>
      </c>
      <c r="M825" s="38">
        <f t="shared" si="131"/>
        <v>0</v>
      </c>
      <c r="N825" s="50"/>
      <c r="O825" s="79">
        <v>237</v>
      </c>
      <c r="P825" s="80">
        <f t="shared" si="134"/>
        <v>337548</v>
      </c>
      <c r="Q825" s="82">
        <f t="shared" si="137"/>
        <v>0</v>
      </c>
      <c r="R825" s="82">
        <f>IF(S824&lt;1,0,-Lease!$K$4/Lease!$L$4)</f>
        <v>0</v>
      </c>
      <c r="S825" s="82">
        <f t="shared" si="138"/>
        <v>0</v>
      </c>
      <c r="AE825" s="5"/>
      <c r="AF825" s="6"/>
    </row>
    <row r="826" spans="1:32" x14ac:dyDescent="0.25">
      <c r="A826" s="46">
        <f t="shared" si="132"/>
        <v>810</v>
      </c>
      <c r="B826" s="54">
        <f t="shared" si="129"/>
        <v>0</v>
      </c>
      <c r="C826" s="47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3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48">
        <f t="shared" si="135"/>
        <v>0</v>
      </c>
      <c r="G826" s="49"/>
      <c r="H826" s="13">
        <f t="shared" si="133"/>
        <v>810</v>
      </c>
      <c r="I826" s="33" t="str">
        <f t="shared" si="136"/>
        <v>-</v>
      </c>
      <c r="J826" s="38">
        <f>IF(H826&gt;Lease!$E$4,0,M825)</f>
        <v>0</v>
      </c>
      <c r="K826" s="38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38">
        <f t="shared" si="130"/>
        <v>0</v>
      </c>
      <c r="M826" s="38">
        <f t="shared" si="131"/>
        <v>0</v>
      </c>
      <c r="N826" s="50"/>
      <c r="O826" s="79">
        <v>237</v>
      </c>
      <c r="P826" s="80">
        <f t="shared" si="134"/>
        <v>337913</v>
      </c>
      <c r="Q826" s="82">
        <f t="shared" si="137"/>
        <v>0</v>
      </c>
      <c r="R826" s="82">
        <f>IF(S825&lt;1,0,-Lease!$K$4/Lease!$L$4)</f>
        <v>0</v>
      </c>
      <c r="S826" s="82">
        <f t="shared" si="138"/>
        <v>0</v>
      </c>
      <c r="AE826" s="5"/>
      <c r="AF826" s="6"/>
    </row>
    <row r="827" spans="1:32" x14ac:dyDescent="0.25">
      <c r="A827" s="46">
        <f t="shared" si="132"/>
        <v>811</v>
      </c>
      <c r="B827" s="54">
        <f t="shared" si="129"/>
        <v>0</v>
      </c>
      <c r="C827" s="47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3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48">
        <f t="shared" si="135"/>
        <v>0</v>
      </c>
      <c r="G827" s="49"/>
      <c r="H827" s="13">
        <f t="shared" si="133"/>
        <v>811</v>
      </c>
      <c r="I827" s="33" t="str">
        <f t="shared" si="136"/>
        <v>-</v>
      </c>
      <c r="J827" s="38">
        <f>IF(H827&gt;Lease!$E$4,0,M826)</f>
        <v>0</v>
      </c>
      <c r="K827" s="38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38">
        <f t="shared" si="130"/>
        <v>0</v>
      </c>
      <c r="M827" s="38">
        <f t="shared" si="131"/>
        <v>0</v>
      </c>
      <c r="N827" s="50"/>
      <c r="O827" s="79">
        <v>237</v>
      </c>
      <c r="P827" s="80">
        <f t="shared" si="134"/>
        <v>338278</v>
      </c>
      <c r="Q827" s="82">
        <f t="shared" si="137"/>
        <v>0</v>
      </c>
      <c r="R827" s="82">
        <f>IF(S826&lt;1,0,-Lease!$K$4/Lease!$L$4)</f>
        <v>0</v>
      </c>
      <c r="S827" s="82">
        <f t="shared" si="138"/>
        <v>0</v>
      </c>
      <c r="AE827" s="5"/>
      <c r="AF827" s="6"/>
    </row>
    <row r="828" spans="1:32" x14ac:dyDescent="0.25">
      <c r="A828" s="46">
        <f t="shared" si="132"/>
        <v>812</v>
      </c>
      <c r="B828" s="54">
        <f t="shared" si="129"/>
        <v>0</v>
      </c>
      <c r="C828" s="47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3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48">
        <f t="shared" si="135"/>
        <v>0</v>
      </c>
      <c r="G828" s="49"/>
      <c r="H828" s="13">
        <f t="shared" si="133"/>
        <v>812</v>
      </c>
      <c r="I828" s="33" t="str">
        <f t="shared" si="136"/>
        <v>-</v>
      </c>
      <c r="J828" s="38">
        <f>IF(H828&gt;Lease!$E$4,0,M827)</f>
        <v>0</v>
      </c>
      <c r="K828" s="38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38">
        <f t="shared" si="130"/>
        <v>0</v>
      </c>
      <c r="M828" s="38">
        <f t="shared" si="131"/>
        <v>0</v>
      </c>
      <c r="N828" s="50"/>
      <c r="O828" s="79">
        <v>237</v>
      </c>
      <c r="P828" s="80">
        <f t="shared" si="134"/>
        <v>338643</v>
      </c>
      <c r="Q828" s="82">
        <f t="shared" si="137"/>
        <v>0</v>
      </c>
      <c r="R828" s="82">
        <f>IF(S827&lt;1,0,-Lease!$K$4/Lease!$L$4)</f>
        <v>0</v>
      </c>
      <c r="S828" s="82">
        <f t="shared" si="138"/>
        <v>0</v>
      </c>
      <c r="AE828" s="5"/>
      <c r="AF828" s="6"/>
    </row>
    <row r="829" spans="1:32" x14ac:dyDescent="0.25">
      <c r="A829" s="46">
        <f t="shared" si="132"/>
        <v>813</v>
      </c>
      <c r="B829" s="54">
        <f t="shared" si="129"/>
        <v>0</v>
      </c>
      <c r="C829" s="47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3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48">
        <f t="shared" si="135"/>
        <v>0</v>
      </c>
      <c r="G829" s="49"/>
      <c r="H829" s="13">
        <f t="shared" si="133"/>
        <v>813</v>
      </c>
      <c r="I829" s="33" t="str">
        <f t="shared" si="136"/>
        <v>-</v>
      </c>
      <c r="J829" s="38">
        <f>IF(H829&gt;Lease!$E$4,0,M828)</f>
        <v>0</v>
      </c>
      <c r="K829" s="38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38">
        <f t="shared" si="130"/>
        <v>0</v>
      </c>
      <c r="M829" s="38">
        <f t="shared" si="131"/>
        <v>0</v>
      </c>
      <c r="N829" s="50"/>
      <c r="O829" s="79">
        <v>237</v>
      </c>
      <c r="P829" s="80">
        <f t="shared" si="134"/>
        <v>339009</v>
      </c>
      <c r="Q829" s="82">
        <f t="shared" si="137"/>
        <v>0</v>
      </c>
      <c r="R829" s="82">
        <f>IF(S828&lt;1,0,-Lease!$K$4/Lease!$L$4)</f>
        <v>0</v>
      </c>
      <c r="S829" s="82">
        <f t="shared" si="138"/>
        <v>0</v>
      </c>
      <c r="AE829" s="5"/>
      <c r="AF829" s="6"/>
    </row>
    <row r="830" spans="1:32" x14ac:dyDescent="0.25">
      <c r="A830" s="46">
        <f t="shared" si="132"/>
        <v>814</v>
      </c>
      <c r="B830" s="54">
        <f t="shared" si="129"/>
        <v>0</v>
      </c>
      <c r="C830" s="47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3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48">
        <f t="shared" si="135"/>
        <v>0</v>
      </c>
      <c r="G830" s="49"/>
      <c r="H830" s="13">
        <f t="shared" si="133"/>
        <v>814</v>
      </c>
      <c r="I830" s="33" t="str">
        <f t="shared" si="136"/>
        <v>-</v>
      </c>
      <c r="J830" s="38">
        <f>IF(H830&gt;Lease!$E$4,0,M829)</f>
        <v>0</v>
      </c>
      <c r="K830" s="38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38">
        <f t="shared" si="130"/>
        <v>0</v>
      </c>
      <c r="M830" s="38">
        <f t="shared" si="131"/>
        <v>0</v>
      </c>
      <c r="N830" s="50"/>
      <c r="O830" s="79">
        <v>237</v>
      </c>
      <c r="P830" s="80">
        <f t="shared" si="134"/>
        <v>339374</v>
      </c>
      <c r="Q830" s="82">
        <f t="shared" si="137"/>
        <v>0</v>
      </c>
      <c r="R830" s="82">
        <f>IF(S829&lt;1,0,-Lease!$K$4/Lease!$L$4)</f>
        <v>0</v>
      </c>
      <c r="S830" s="82">
        <f t="shared" si="138"/>
        <v>0</v>
      </c>
      <c r="AE830" s="5"/>
      <c r="AF830" s="6"/>
    </row>
    <row r="831" spans="1:32" x14ac:dyDescent="0.25">
      <c r="A831" s="46">
        <f t="shared" si="132"/>
        <v>815</v>
      </c>
      <c r="B831" s="54">
        <f t="shared" si="129"/>
        <v>0</v>
      </c>
      <c r="C831" s="47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3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48">
        <f t="shared" si="135"/>
        <v>0</v>
      </c>
      <c r="G831" s="49"/>
      <c r="H831" s="13">
        <f t="shared" si="133"/>
        <v>815</v>
      </c>
      <c r="I831" s="33" t="str">
        <f t="shared" si="136"/>
        <v>-</v>
      </c>
      <c r="J831" s="38">
        <f>IF(H831&gt;Lease!$E$4,0,M830)</f>
        <v>0</v>
      </c>
      <c r="K831" s="38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38">
        <f t="shared" si="130"/>
        <v>0</v>
      </c>
      <c r="M831" s="38">
        <f t="shared" si="131"/>
        <v>0</v>
      </c>
      <c r="N831" s="50"/>
      <c r="O831" s="79">
        <v>237</v>
      </c>
      <c r="P831" s="80">
        <f t="shared" si="134"/>
        <v>339739</v>
      </c>
      <c r="Q831" s="82">
        <f t="shared" si="137"/>
        <v>0</v>
      </c>
      <c r="R831" s="82">
        <f>IF(S830&lt;1,0,-Lease!$K$4/Lease!$L$4)</f>
        <v>0</v>
      </c>
      <c r="S831" s="82">
        <f t="shared" si="138"/>
        <v>0</v>
      </c>
      <c r="AE831" s="5"/>
      <c r="AF831" s="6"/>
    </row>
    <row r="832" spans="1:32" x14ac:dyDescent="0.25">
      <c r="A832" s="46">
        <f t="shared" si="132"/>
        <v>816</v>
      </c>
      <c r="B832" s="54">
        <f t="shared" si="129"/>
        <v>0</v>
      </c>
      <c r="C832" s="47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3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48">
        <f t="shared" si="135"/>
        <v>0</v>
      </c>
      <c r="G832" s="49"/>
      <c r="H832" s="13">
        <f t="shared" si="133"/>
        <v>816</v>
      </c>
      <c r="I832" s="33" t="str">
        <f t="shared" si="136"/>
        <v>-</v>
      </c>
      <c r="J832" s="38">
        <f>IF(H832&gt;Lease!$E$4,0,M831)</f>
        <v>0</v>
      </c>
      <c r="K832" s="38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38">
        <f t="shared" si="130"/>
        <v>0</v>
      </c>
      <c r="M832" s="38">
        <f t="shared" si="131"/>
        <v>0</v>
      </c>
      <c r="N832" s="50"/>
      <c r="O832" s="79">
        <v>237</v>
      </c>
      <c r="P832" s="80">
        <f t="shared" si="134"/>
        <v>340104</v>
      </c>
      <c r="Q832" s="82">
        <f t="shared" si="137"/>
        <v>0</v>
      </c>
      <c r="R832" s="82">
        <f>IF(S831&lt;1,0,-Lease!$K$4/Lease!$L$4)</f>
        <v>0</v>
      </c>
      <c r="S832" s="82">
        <f t="shared" si="138"/>
        <v>0</v>
      </c>
      <c r="AE832" s="5"/>
      <c r="AF832" s="6"/>
    </row>
    <row r="833" spans="1:32" x14ac:dyDescent="0.25">
      <c r="A833" s="46">
        <f t="shared" si="132"/>
        <v>817</v>
      </c>
      <c r="B833" s="54">
        <f t="shared" si="129"/>
        <v>0</v>
      </c>
      <c r="C833" s="47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3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48">
        <f t="shared" si="135"/>
        <v>0</v>
      </c>
      <c r="G833" s="49"/>
      <c r="H833" s="13">
        <f t="shared" si="133"/>
        <v>817</v>
      </c>
      <c r="I833" s="33" t="str">
        <f t="shared" si="136"/>
        <v>-</v>
      </c>
      <c r="J833" s="38">
        <f>IF(H833&gt;Lease!$E$4,0,M832)</f>
        <v>0</v>
      </c>
      <c r="K833" s="38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38">
        <f t="shared" si="130"/>
        <v>0</v>
      </c>
      <c r="M833" s="38">
        <f t="shared" si="131"/>
        <v>0</v>
      </c>
      <c r="N833" s="50"/>
      <c r="O833" s="79">
        <v>237</v>
      </c>
      <c r="P833" s="80">
        <f t="shared" si="134"/>
        <v>340470</v>
      </c>
      <c r="Q833" s="82">
        <f t="shared" si="137"/>
        <v>0</v>
      </c>
      <c r="R833" s="82">
        <f>IF(S832&lt;1,0,-Lease!$K$4/Lease!$L$4)</f>
        <v>0</v>
      </c>
      <c r="S833" s="82">
        <f t="shared" si="138"/>
        <v>0</v>
      </c>
      <c r="AE833" s="5"/>
      <c r="AF833" s="6"/>
    </row>
    <row r="834" spans="1:32" x14ac:dyDescent="0.25">
      <c r="A834" s="46">
        <f t="shared" si="132"/>
        <v>818</v>
      </c>
      <c r="B834" s="54">
        <f t="shared" si="129"/>
        <v>0</v>
      </c>
      <c r="C834" s="47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3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48">
        <f t="shared" si="135"/>
        <v>0</v>
      </c>
      <c r="G834" s="49"/>
      <c r="H834" s="13">
        <f t="shared" si="133"/>
        <v>818</v>
      </c>
      <c r="I834" s="33" t="str">
        <f t="shared" si="136"/>
        <v>-</v>
      </c>
      <c r="J834" s="38">
        <f>IF(H834&gt;Lease!$E$4,0,M833)</f>
        <v>0</v>
      </c>
      <c r="K834" s="38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38">
        <f t="shared" si="130"/>
        <v>0</v>
      </c>
      <c r="M834" s="38">
        <f t="shared" si="131"/>
        <v>0</v>
      </c>
      <c r="N834" s="50"/>
      <c r="O834" s="79">
        <v>237</v>
      </c>
      <c r="P834" s="80">
        <f t="shared" si="134"/>
        <v>340835</v>
      </c>
      <c r="Q834" s="82">
        <f t="shared" si="137"/>
        <v>0</v>
      </c>
      <c r="R834" s="82">
        <f>IF(S833&lt;1,0,-Lease!$K$4/Lease!$L$4)</f>
        <v>0</v>
      </c>
      <c r="S834" s="82">
        <f t="shared" si="138"/>
        <v>0</v>
      </c>
      <c r="AE834" s="5"/>
      <c r="AF834" s="6"/>
    </row>
    <row r="835" spans="1:32" x14ac:dyDescent="0.25">
      <c r="A835" s="46">
        <f t="shared" si="132"/>
        <v>819</v>
      </c>
      <c r="B835" s="54">
        <f t="shared" si="129"/>
        <v>0</v>
      </c>
      <c r="C835" s="47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3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48">
        <f t="shared" si="135"/>
        <v>0</v>
      </c>
      <c r="G835" s="49"/>
      <c r="H835" s="13">
        <f t="shared" si="133"/>
        <v>819</v>
      </c>
      <c r="I835" s="33" t="str">
        <f t="shared" si="136"/>
        <v>-</v>
      </c>
      <c r="J835" s="38">
        <f>IF(H835&gt;Lease!$E$4,0,M834)</f>
        <v>0</v>
      </c>
      <c r="K835" s="38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38">
        <f t="shared" si="130"/>
        <v>0</v>
      </c>
      <c r="M835" s="38">
        <f t="shared" si="131"/>
        <v>0</v>
      </c>
      <c r="N835" s="50"/>
      <c r="O835" s="79">
        <v>237</v>
      </c>
      <c r="P835" s="80">
        <f t="shared" si="134"/>
        <v>341200</v>
      </c>
      <c r="Q835" s="82">
        <f t="shared" si="137"/>
        <v>0</v>
      </c>
      <c r="R835" s="82">
        <f>IF(S834&lt;1,0,-Lease!$K$4/Lease!$L$4)</f>
        <v>0</v>
      </c>
      <c r="S835" s="82">
        <f t="shared" si="138"/>
        <v>0</v>
      </c>
      <c r="AE835" s="5"/>
      <c r="AF835" s="6"/>
    </row>
    <row r="836" spans="1:32" x14ac:dyDescent="0.25">
      <c r="A836" s="46">
        <f t="shared" si="132"/>
        <v>820</v>
      </c>
      <c r="B836" s="54">
        <f t="shared" si="129"/>
        <v>0</v>
      </c>
      <c r="C836" s="47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3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48">
        <f t="shared" si="135"/>
        <v>0</v>
      </c>
      <c r="G836" s="49"/>
      <c r="H836" s="13">
        <f t="shared" si="133"/>
        <v>820</v>
      </c>
      <c r="I836" s="33" t="str">
        <f t="shared" si="136"/>
        <v>-</v>
      </c>
      <c r="J836" s="38">
        <f>IF(H836&gt;Lease!$E$4,0,M835)</f>
        <v>0</v>
      </c>
      <c r="K836" s="38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38">
        <f t="shared" si="130"/>
        <v>0</v>
      </c>
      <c r="M836" s="38">
        <f t="shared" si="131"/>
        <v>0</v>
      </c>
      <c r="N836" s="50"/>
      <c r="O836" s="79">
        <v>237</v>
      </c>
      <c r="P836" s="80">
        <f t="shared" si="134"/>
        <v>341565</v>
      </c>
      <c r="Q836" s="82">
        <f t="shared" si="137"/>
        <v>0</v>
      </c>
      <c r="R836" s="82">
        <f>IF(S835&lt;1,0,-Lease!$K$4/Lease!$L$4)</f>
        <v>0</v>
      </c>
      <c r="S836" s="82">
        <f t="shared" si="138"/>
        <v>0</v>
      </c>
      <c r="AE836" s="5"/>
      <c r="AF836" s="6"/>
    </row>
    <row r="837" spans="1:32" x14ac:dyDescent="0.25">
      <c r="A837" s="46">
        <f t="shared" si="132"/>
        <v>821</v>
      </c>
      <c r="B837" s="54">
        <f t="shared" si="129"/>
        <v>0</v>
      </c>
      <c r="C837" s="47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3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48">
        <f t="shared" si="135"/>
        <v>0</v>
      </c>
      <c r="G837" s="49"/>
      <c r="H837" s="13">
        <f t="shared" si="133"/>
        <v>821</v>
      </c>
      <c r="I837" s="33" t="str">
        <f t="shared" si="136"/>
        <v>-</v>
      </c>
      <c r="J837" s="38">
        <f>IF(H837&gt;Lease!$E$4,0,M836)</f>
        <v>0</v>
      </c>
      <c r="K837" s="38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38">
        <f t="shared" si="130"/>
        <v>0</v>
      </c>
      <c r="M837" s="38">
        <f t="shared" si="131"/>
        <v>0</v>
      </c>
      <c r="N837" s="50"/>
      <c r="O837" s="79">
        <v>237</v>
      </c>
      <c r="P837" s="80">
        <f t="shared" si="134"/>
        <v>341931</v>
      </c>
      <c r="Q837" s="82">
        <f t="shared" si="137"/>
        <v>0</v>
      </c>
      <c r="R837" s="82">
        <f>IF(S836&lt;1,0,-Lease!$K$4/Lease!$L$4)</f>
        <v>0</v>
      </c>
      <c r="S837" s="82">
        <f t="shared" si="138"/>
        <v>0</v>
      </c>
      <c r="AE837" s="5"/>
      <c r="AF837" s="6"/>
    </row>
    <row r="838" spans="1:32" x14ac:dyDescent="0.25">
      <c r="A838" s="46">
        <f t="shared" si="132"/>
        <v>822</v>
      </c>
      <c r="B838" s="54">
        <f t="shared" si="129"/>
        <v>0</v>
      </c>
      <c r="C838" s="47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3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48">
        <f t="shared" si="135"/>
        <v>0</v>
      </c>
      <c r="G838" s="49"/>
      <c r="H838" s="13">
        <f t="shared" si="133"/>
        <v>822</v>
      </c>
      <c r="I838" s="33" t="str">
        <f t="shared" si="136"/>
        <v>-</v>
      </c>
      <c r="J838" s="38">
        <f>IF(H838&gt;Lease!$E$4,0,M837)</f>
        <v>0</v>
      </c>
      <c r="K838" s="38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38">
        <f t="shared" si="130"/>
        <v>0</v>
      </c>
      <c r="M838" s="38">
        <f t="shared" si="131"/>
        <v>0</v>
      </c>
      <c r="N838" s="50"/>
      <c r="O838" s="79">
        <v>237</v>
      </c>
      <c r="P838" s="80">
        <f t="shared" si="134"/>
        <v>342296</v>
      </c>
      <c r="Q838" s="82">
        <f t="shared" si="137"/>
        <v>0</v>
      </c>
      <c r="R838" s="82">
        <f>IF(S837&lt;1,0,-Lease!$K$4/Lease!$L$4)</f>
        <v>0</v>
      </c>
      <c r="S838" s="82">
        <f t="shared" si="138"/>
        <v>0</v>
      </c>
      <c r="AE838" s="5"/>
      <c r="AF838" s="6"/>
    </row>
    <row r="839" spans="1:32" x14ac:dyDescent="0.25">
      <c r="A839" s="46">
        <f t="shared" si="132"/>
        <v>823</v>
      </c>
      <c r="B839" s="54">
        <f t="shared" si="129"/>
        <v>0</v>
      </c>
      <c r="C839" s="47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3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48">
        <f t="shared" si="135"/>
        <v>0</v>
      </c>
      <c r="G839" s="49"/>
      <c r="H839" s="13">
        <f t="shared" si="133"/>
        <v>823</v>
      </c>
      <c r="I839" s="33" t="str">
        <f t="shared" si="136"/>
        <v>-</v>
      </c>
      <c r="J839" s="38">
        <f>IF(H839&gt;Lease!$E$4,0,M838)</f>
        <v>0</v>
      </c>
      <c r="K839" s="38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38">
        <f t="shared" si="130"/>
        <v>0</v>
      </c>
      <c r="M839" s="38">
        <f t="shared" si="131"/>
        <v>0</v>
      </c>
      <c r="N839" s="50"/>
      <c r="O839" s="79">
        <v>237</v>
      </c>
      <c r="P839" s="80">
        <f t="shared" si="134"/>
        <v>342661</v>
      </c>
      <c r="Q839" s="82">
        <f t="shared" si="137"/>
        <v>0</v>
      </c>
      <c r="R839" s="82">
        <f>IF(S838&lt;1,0,-Lease!$K$4/Lease!$L$4)</f>
        <v>0</v>
      </c>
      <c r="S839" s="82">
        <f t="shared" si="138"/>
        <v>0</v>
      </c>
      <c r="AE839" s="5"/>
      <c r="AF839" s="6"/>
    </row>
    <row r="840" spans="1:32" x14ac:dyDescent="0.25">
      <c r="A840" s="46">
        <f t="shared" si="132"/>
        <v>824</v>
      </c>
      <c r="B840" s="54">
        <f t="shared" si="129"/>
        <v>0</v>
      </c>
      <c r="C840" s="47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3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48">
        <f t="shared" si="135"/>
        <v>0</v>
      </c>
      <c r="G840" s="49"/>
      <c r="H840" s="13">
        <f t="shared" si="133"/>
        <v>824</v>
      </c>
      <c r="I840" s="33" t="str">
        <f t="shared" si="136"/>
        <v>-</v>
      </c>
      <c r="J840" s="38">
        <f>IF(H840&gt;Lease!$E$4,0,M839)</f>
        <v>0</v>
      </c>
      <c r="K840" s="38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38">
        <f t="shared" si="130"/>
        <v>0</v>
      </c>
      <c r="M840" s="38">
        <f t="shared" si="131"/>
        <v>0</v>
      </c>
      <c r="N840" s="50"/>
      <c r="O840" s="79">
        <v>237</v>
      </c>
      <c r="P840" s="80">
        <f t="shared" si="134"/>
        <v>343026</v>
      </c>
      <c r="Q840" s="82">
        <f t="shared" si="137"/>
        <v>0</v>
      </c>
      <c r="R840" s="82">
        <f>IF(S839&lt;1,0,-Lease!$K$4/Lease!$L$4)</f>
        <v>0</v>
      </c>
      <c r="S840" s="82">
        <f t="shared" si="138"/>
        <v>0</v>
      </c>
      <c r="AE840" s="5"/>
      <c r="AF840" s="6"/>
    </row>
    <row r="841" spans="1:32" x14ac:dyDescent="0.25">
      <c r="A841" s="46">
        <f t="shared" si="132"/>
        <v>825</v>
      </c>
      <c r="B841" s="54">
        <f t="shared" si="129"/>
        <v>0</v>
      </c>
      <c r="C841" s="47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3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48">
        <f t="shared" si="135"/>
        <v>0</v>
      </c>
      <c r="G841" s="49"/>
      <c r="H841" s="13">
        <f t="shared" si="133"/>
        <v>825</v>
      </c>
      <c r="I841" s="33" t="str">
        <f t="shared" si="136"/>
        <v>-</v>
      </c>
      <c r="J841" s="38">
        <f>IF(H841&gt;Lease!$E$4,0,M840)</f>
        <v>0</v>
      </c>
      <c r="K841" s="38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38">
        <f t="shared" si="130"/>
        <v>0</v>
      </c>
      <c r="M841" s="38">
        <f t="shared" si="131"/>
        <v>0</v>
      </c>
      <c r="N841" s="50"/>
      <c r="O841" s="79">
        <v>237</v>
      </c>
      <c r="P841" s="80">
        <f t="shared" si="134"/>
        <v>343392</v>
      </c>
      <c r="Q841" s="82">
        <f t="shared" si="137"/>
        <v>0</v>
      </c>
      <c r="R841" s="82">
        <f>IF(S840&lt;1,0,-Lease!$K$4/Lease!$L$4)</f>
        <v>0</v>
      </c>
      <c r="S841" s="82">
        <f t="shared" si="138"/>
        <v>0</v>
      </c>
      <c r="AE841" s="5"/>
      <c r="AF841" s="6"/>
    </row>
    <row r="842" spans="1:32" x14ac:dyDescent="0.25">
      <c r="A842" s="46">
        <f t="shared" si="132"/>
        <v>826</v>
      </c>
      <c r="B842" s="54">
        <f t="shared" si="129"/>
        <v>0</v>
      </c>
      <c r="C842" s="47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3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48">
        <f t="shared" si="135"/>
        <v>0</v>
      </c>
      <c r="G842" s="49"/>
      <c r="H842" s="13">
        <f t="shared" si="133"/>
        <v>826</v>
      </c>
      <c r="I842" s="33" t="str">
        <f t="shared" si="136"/>
        <v>-</v>
      </c>
      <c r="J842" s="38">
        <f>IF(H842&gt;Lease!$E$4,0,M841)</f>
        <v>0</v>
      </c>
      <c r="K842" s="38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38">
        <f t="shared" si="130"/>
        <v>0</v>
      </c>
      <c r="M842" s="38">
        <f t="shared" si="131"/>
        <v>0</v>
      </c>
      <c r="N842" s="50"/>
      <c r="O842" s="79">
        <v>237</v>
      </c>
      <c r="P842" s="80">
        <f t="shared" si="134"/>
        <v>343757</v>
      </c>
      <c r="Q842" s="82">
        <f t="shared" si="137"/>
        <v>0</v>
      </c>
      <c r="R842" s="82">
        <f>IF(S841&lt;1,0,-Lease!$K$4/Lease!$L$4)</f>
        <v>0</v>
      </c>
      <c r="S842" s="82">
        <f t="shared" si="138"/>
        <v>0</v>
      </c>
      <c r="AE842" s="5"/>
      <c r="AF842" s="6"/>
    </row>
    <row r="843" spans="1:32" x14ac:dyDescent="0.25">
      <c r="A843" s="46">
        <f t="shared" si="132"/>
        <v>827</v>
      </c>
      <c r="B843" s="54">
        <f t="shared" si="129"/>
        <v>0</v>
      </c>
      <c r="C843" s="47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3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48">
        <f t="shared" si="135"/>
        <v>0</v>
      </c>
      <c r="G843" s="49"/>
      <c r="H843" s="13">
        <f t="shared" si="133"/>
        <v>827</v>
      </c>
      <c r="I843" s="33" t="str">
        <f t="shared" si="136"/>
        <v>-</v>
      </c>
      <c r="J843" s="38">
        <f>IF(H843&gt;Lease!$E$4,0,M842)</f>
        <v>0</v>
      </c>
      <c r="K843" s="38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38">
        <f t="shared" si="130"/>
        <v>0</v>
      </c>
      <c r="M843" s="38">
        <f t="shared" si="131"/>
        <v>0</v>
      </c>
      <c r="N843" s="50"/>
      <c r="O843" s="79">
        <v>237</v>
      </c>
      <c r="P843" s="80">
        <f t="shared" si="134"/>
        <v>344122</v>
      </c>
      <c r="Q843" s="82">
        <f t="shared" si="137"/>
        <v>0</v>
      </c>
      <c r="R843" s="82">
        <f>IF(S842&lt;1,0,-Lease!$K$4/Lease!$L$4)</f>
        <v>0</v>
      </c>
      <c r="S843" s="82">
        <f t="shared" si="138"/>
        <v>0</v>
      </c>
      <c r="AE843" s="5"/>
      <c r="AF843" s="6"/>
    </row>
    <row r="844" spans="1:32" x14ac:dyDescent="0.25">
      <c r="A844" s="46">
        <f t="shared" si="132"/>
        <v>828</v>
      </c>
      <c r="B844" s="54">
        <f t="shared" si="129"/>
        <v>0</v>
      </c>
      <c r="C844" s="47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3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48">
        <f t="shared" si="135"/>
        <v>0</v>
      </c>
      <c r="G844" s="49"/>
      <c r="H844" s="13">
        <f t="shared" si="133"/>
        <v>828</v>
      </c>
      <c r="I844" s="33" t="str">
        <f t="shared" si="136"/>
        <v>-</v>
      </c>
      <c r="J844" s="38">
        <f>IF(H844&gt;Lease!$E$4,0,M843)</f>
        <v>0</v>
      </c>
      <c r="K844" s="38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38">
        <f t="shared" si="130"/>
        <v>0</v>
      </c>
      <c r="M844" s="38">
        <f t="shared" si="131"/>
        <v>0</v>
      </c>
      <c r="N844" s="50"/>
      <c r="O844" s="79">
        <v>237</v>
      </c>
      <c r="P844" s="80">
        <f t="shared" si="134"/>
        <v>344487</v>
      </c>
      <c r="Q844" s="82">
        <f t="shared" si="137"/>
        <v>0</v>
      </c>
      <c r="R844" s="82">
        <f>IF(S843&lt;1,0,-Lease!$K$4/Lease!$L$4)</f>
        <v>0</v>
      </c>
      <c r="S844" s="82">
        <f t="shared" si="138"/>
        <v>0</v>
      </c>
      <c r="AE844" s="5"/>
      <c r="AF844" s="6"/>
    </row>
    <row r="845" spans="1:32" x14ac:dyDescent="0.25">
      <c r="A845" s="46">
        <f t="shared" si="132"/>
        <v>829</v>
      </c>
      <c r="B845" s="54">
        <f t="shared" si="129"/>
        <v>0</v>
      </c>
      <c r="C845" s="47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3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48">
        <f t="shared" si="135"/>
        <v>0</v>
      </c>
      <c r="G845" s="49"/>
      <c r="H845" s="13">
        <f t="shared" si="133"/>
        <v>829</v>
      </c>
      <c r="I845" s="33" t="str">
        <f t="shared" si="136"/>
        <v>-</v>
      </c>
      <c r="J845" s="38">
        <f>IF(H845&gt;Lease!$E$4,0,M844)</f>
        <v>0</v>
      </c>
      <c r="K845" s="38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38">
        <f t="shared" si="130"/>
        <v>0</v>
      </c>
      <c r="M845" s="38">
        <f t="shared" si="131"/>
        <v>0</v>
      </c>
      <c r="N845" s="50"/>
      <c r="O845" s="79">
        <v>237</v>
      </c>
      <c r="P845" s="80">
        <f t="shared" si="134"/>
        <v>344853</v>
      </c>
      <c r="Q845" s="82">
        <f t="shared" si="137"/>
        <v>0</v>
      </c>
      <c r="R845" s="82">
        <f>IF(S844&lt;1,0,-Lease!$K$4/Lease!$L$4)</f>
        <v>0</v>
      </c>
      <c r="S845" s="82">
        <f t="shared" si="138"/>
        <v>0</v>
      </c>
      <c r="AE845" s="5"/>
      <c r="AF845" s="6"/>
    </row>
    <row r="846" spans="1:32" x14ac:dyDescent="0.25">
      <c r="A846" s="46">
        <f t="shared" si="132"/>
        <v>830</v>
      </c>
      <c r="B846" s="54">
        <f t="shared" si="129"/>
        <v>0</v>
      </c>
      <c r="C846" s="47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3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48">
        <f t="shared" si="135"/>
        <v>0</v>
      </c>
      <c r="G846" s="49"/>
      <c r="H846" s="13">
        <f t="shared" si="133"/>
        <v>830</v>
      </c>
      <c r="I846" s="33" t="str">
        <f t="shared" si="136"/>
        <v>-</v>
      </c>
      <c r="J846" s="38">
        <f>IF(H846&gt;Lease!$E$4,0,M845)</f>
        <v>0</v>
      </c>
      <c r="K846" s="38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38">
        <f t="shared" si="130"/>
        <v>0</v>
      </c>
      <c r="M846" s="38">
        <f t="shared" si="131"/>
        <v>0</v>
      </c>
      <c r="N846" s="50"/>
      <c r="O846" s="79">
        <v>237</v>
      </c>
      <c r="P846" s="80">
        <f t="shared" si="134"/>
        <v>345218</v>
      </c>
      <c r="Q846" s="82">
        <f t="shared" si="137"/>
        <v>0</v>
      </c>
      <c r="R846" s="82">
        <f>IF(S845&lt;1,0,-Lease!$K$4/Lease!$L$4)</f>
        <v>0</v>
      </c>
      <c r="S846" s="82">
        <f t="shared" si="138"/>
        <v>0</v>
      </c>
      <c r="AE846" s="5"/>
      <c r="AF846" s="6"/>
    </row>
    <row r="847" spans="1:32" x14ac:dyDescent="0.25">
      <c r="A847" s="46">
        <f t="shared" si="132"/>
        <v>831</v>
      </c>
      <c r="B847" s="54">
        <f t="shared" si="129"/>
        <v>0</v>
      </c>
      <c r="C847" s="47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3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48">
        <f t="shared" si="135"/>
        <v>0</v>
      </c>
      <c r="G847" s="49"/>
      <c r="H847" s="13">
        <f t="shared" si="133"/>
        <v>831</v>
      </c>
      <c r="I847" s="33" t="str">
        <f t="shared" si="136"/>
        <v>-</v>
      </c>
      <c r="J847" s="38">
        <f>IF(H847&gt;Lease!$E$4,0,M846)</f>
        <v>0</v>
      </c>
      <c r="K847" s="38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38">
        <f t="shared" si="130"/>
        <v>0</v>
      </c>
      <c r="M847" s="38">
        <f t="shared" si="131"/>
        <v>0</v>
      </c>
      <c r="N847" s="50"/>
      <c r="O847" s="79">
        <v>237</v>
      </c>
      <c r="P847" s="80">
        <f t="shared" si="134"/>
        <v>345583</v>
      </c>
      <c r="Q847" s="82">
        <f t="shared" si="137"/>
        <v>0</v>
      </c>
      <c r="R847" s="82">
        <f>IF(S846&lt;1,0,-Lease!$K$4/Lease!$L$4)</f>
        <v>0</v>
      </c>
      <c r="S847" s="82">
        <f t="shared" si="138"/>
        <v>0</v>
      </c>
      <c r="AE847" s="5"/>
      <c r="AF847" s="6"/>
    </row>
    <row r="848" spans="1:32" x14ac:dyDescent="0.25">
      <c r="A848" s="46">
        <f t="shared" si="132"/>
        <v>832</v>
      </c>
      <c r="B848" s="54">
        <f t="shared" si="129"/>
        <v>0</v>
      </c>
      <c r="C848" s="47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3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48">
        <f t="shared" si="135"/>
        <v>0</v>
      </c>
      <c r="G848" s="49"/>
      <c r="H848" s="13">
        <f t="shared" si="133"/>
        <v>832</v>
      </c>
      <c r="I848" s="33" t="str">
        <f t="shared" si="136"/>
        <v>-</v>
      </c>
      <c r="J848" s="38">
        <f>IF(H848&gt;Lease!$E$4,0,M847)</f>
        <v>0</v>
      </c>
      <c r="K848" s="38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38">
        <f t="shared" si="130"/>
        <v>0</v>
      </c>
      <c r="M848" s="38">
        <f t="shared" si="131"/>
        <v>0</v>
      </c>
      <c r="N848" s="50"/>
      <c r="O848" s="79">
        <v>237</v>
      </c>
      <c r="P848" s="80">
        <f t="shared" si="134"/>
        <v>345948</v>
      </c>
      <c r="Q848" s="82">
        <f t="shared" si="137"/>
        <v>0</v>
      </c>
      <c r="R848" s="82">
        <f>IF(S847&lt;1,0,-Lease!$K$4/Lease!$L$4)</f>
        <v>0</v>
      </c>
      <c r="S848" s="82">
        <f t="shared" si="138"/>
        <v>0</v>
      </c>
      <c r="AE848" s="5"/>
      <c r="AF848" s="6"/>
    </row>
    <row r="849" spans="1:32" x14ac:dyDescent="0.25">
      <c r="A849" s="46">
        <f t="shared" si="132"/>
        <v>833</v>
      </c>
      <c r="B849" s="54">
        <f t="shared" si="129"/>
        <v>0</v>
      </c>
      <c r="C849" s="47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3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48">
        <f t="shared" si="135"/>
        <v>0</v>
      </c>
      <c r="G849" s="49"/>
      <c r="H849" s="13">
        <f t="shared" si="133"/>
        <v>833</v>
      </c>
      <c r="I849" s="33" t="str">
        <f t="shared" si="136"/>
        <v>-</v>
      </c>
      <c r="J849" s="38">
        <f>IF(H849&gt;Lease!$E$4,0,M848)</f>
        <v>0</v>
      </c>
      <c r="K849" s="38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38">
        <f t="shared" si="130"/>
        <v>0</v>
      </c>
      <c r="M849" s="38">
        <f t="shared" si="131"/>
        <v>0</v>
      </c>
      <c r="N849" s="50"/>
      <c r="O849" s="79">
        <v>237</v>
      </c>
      <c r="P849" s="80">
        <f t="shared" si="134"/>
        <v>346314</v>
      </c>
      <c r="Q849" s="82">
        <f t="shared" si="137"/>
        <v>0</v>
      </c>
      <c r="R849" s="82">
        <f>IF(S848&lt;1,0,-Lease!$K$4/Lease!$L$4)</f>
        <v>0</v>
      </c>
      <c r="S849" s="82">
        <f t="shared" si="138"/>
        <v>0</v>
      </c>
      <c r="AE849" s="5"/>
      <c r="AF849" s="6"/>
    </row>
    <row r="850" spans="1:32" x14ac:dyDescent="0.25">
      <c r="A850" s="46">
        <f t="shared" si="132"/>
        <v>834</v>
      </c>
      <c r="B850" s="54">
        <f t="shared" ref="B850:B913" si="139">IF(D850="-",0,YEAR(D850))</f>
        <v>0</v>
      </c>
      <c r="C850" s="47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3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48">
        <f t="shared" si="135"/>
        <v>0</v>
      </c>
      <c r="G850" s="49"/>
      <c r="H850" s="13">
        <f t="shared" si="133"/>
        <v>834</v>
      </c>
      <c r="I850" s="33" t="str">
        <f t="shared" si="136"/>
        <v>-</v>
      </c>
      <c r="J850" s="38">
        <f>IF(H850&gt;Lease!$E$4,0,M849)</f>
        <v>0</v>
      </c>
      <c r="K850" s="38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38">
        <f t="shared" ref="L850:L913" si="140">C850</f>
        <v>0</v>
      </c>
      <c r="M850" s="38">
        <f t="shared" ref="M850:M913" si="141">J850+K850-L850</f>
        <v>0</v>
      </c>
      <c r="N850" s="50"/>
      <c r="O850" s="79">
        <v>237</v>
      </c>
      <c r="P850" s="80">
        <f t="shared" si="134"/>
        <v>346679</v>
      </c>
      <c r="Q850" s="82">
        <f t="shared" si="137"/>
        <v>0</v>
      </c>
      <c r="R850" s="82">
        <f>IF(S849&lt;1,0,-Lease!$K$4/Lease!$L$4)</f>
        <v>0</v>
      </c>
      <c r="S850" s="82">
        <f t="shared" si="138"/>
        <v>0</v>
      </c>
      <c r="AE850" s="5"/>
      <c r="AF850" s="6"/>
    </row>
    <row r="851" spans="1:32" x14ac:dyDescent="0.25">
      <c r="A851" s="46">
        <f t="shared" ref="A851:A914" si="142">A850+1</f>
        <v>835</v>
      </c>
      <c r="B851" s="54">
        <f t="shared" si="139"/>
        <v>0</v>
      </c>
      <c r="C851" s="47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3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48">
        <f t="shared" si="135"/>
        <v>0</v>
      </c>
      <c r="G851" s="49"/>
      <c r="H851" s="13">
        <f t="shared" ref="H851:H914" si="143">H850+1</f>
        <v>835</v>
      </c>
      <c r="I851" s="33" t="str">
        <f t="shared" si="136"/>
        <v>-</v>
      </c>
      <c r="J851" s="38">
        <f>IF(H851&gt;Lease!$E$4,0,M850)</f>
        <v>0</v>
      </c>
      <c r="K851" s="38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38">
        <f t="shared" si="140"/>
        <v>0</v>
      </c>
      <c r="M851" s="38">
        <f t="shared" si="141"/>
        <v>0</v>
      </c>
      <c r="N851" s="50"/>
      <c r="O851" s="79">
        <v>237</v>
      </c>
      <c r="P851" s="80">
        <f t="shared" ref="P851:P914" si="144">DATE(YEAR(P850)+1,MONTH(P850),DAY(P850))</f>
        <v>347044</v>
      </c>
      <c r="Q851" s="82">
        <f t="shared" si="137"/>
        <v>0</v>
      </c>
      <c r="R851" s="82">
        <f>IF(S850&lt;1,0,-Lease!$K$4/Lease!$L$4)</f>
        <v>0</v>
      </c>
      <c r="S851" s="82">
        <f t="shared" si="138"/>
        <v>0</v>
      </c>
      <c r="AE851" s="5"/>
      <c r="AF851" s="6"/>
    </row>
    <row r="852" spans="1:32" x14ac:dyDescent="0.25">
      <c r="A852" s="46">
        <f t="shared" si="142"/>
        <v>836</v>
      </c>
      <c r="B852" s="54">
        <f t="shared" si="139"/>
        <v>0</v>
      </c>
      <c r="C852" s="47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3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48">
        <f t="shared" si="135"/>
        <v>0</v>
      </c>
      <c r="G852" s="49"/>
      <c r="H852" s="13">
        <f t="shared" si="143"/>
        <v>836</v>
      </c>
      <c r="I852" s="33" t="str">
        <f t="shared" si="136"/>
        <v>-</v>
      </c>
      <c r="J852" s="38">
        <f>IF(H852&gt;Lease!$E$4,0,M851)</f>
        <v>0</v>
      </c>
      <c r="K852" s="38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38">
        <f t="shared" si="140"/>
        <v>0</v>
      </c>
      <c r="M852" s="38">
        <f t="shared" si="141"/>
        <v>0</v>
      </c>
      <c r="N852" s="50"/>
      <c r="O852" s="79">
        <v>237</v>
      </c>
      <c r="P852" s="80">
        <f t="shared" si="144"/>
        <v>347409</v>
      </c>
      <c r="Q852" s="82">
        <f t="shared" si="137"/>
        <v>0</v>
      </c>
      <c r="R852" s="82">
        <f>IF(S851&lt;1,0,-Lease!$K$4/Lease!$L$4)</f>
        <v>0</v>
      </c>
      <c r="S852" s="82">
        <f t="shared" si="138"/>
        <v>0</v>
      </c>
      <c r="AE852" s="5"/>
      <c r="AF852" s="6"/>
    </row>
    <row r="853" spans="1:32" x14ac:dyDescent="0.25">
      <c r="A853" s="46">
        <f t="shared" si="142"/>
        <v>837</v>
      </c>
      <c r="B853" s="54">
        <f t="shared" si="139"/>
        <v>0</v>
      </c>
      <c r="C853" s="47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3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48">
        <f t="shared" si="135"/>
        <v>0</v>
      </c>
      <c r="G853" s="49"/>
      <c r="H853" s="13">
        <f t="shared" si="143"/>
        <v>837</v>
      </c>
      <c r="I853" s="33" t="str">
        <f t="shared" si="136"/>
        <v>-</v>
      </c>
      <c r="J853" s="38">
        <f>IF(H853&gt;Lease!$E$4,0,M852)</f>
        <v>0</v>
      </c>
      <c r="K853" s="38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38">
        <f t="shared" si="140"/>
        <v>0</v>
      </c>
      <c r="M853" s="38">
        <f t="shared" si="141"/>
        <v>0</v>
      </c>
      <c r="N853" s="50"/>
      <c r="O853" s="79">
        <v>237</v>
      </c>
      <c r="P853" s="80">
        <f t="shared" si="144"/>
        <v>347775</v>
      </c>
      <c r="Q853" s="82">
        <f t="shared" si="137"/>
        <v>0</v>
      </c>
      <c r="R853" s="82">
        <f>IF(S852&lt;1,0,-Lease!$K$4/Lease!$L$4)</f>
        <v>0</v>
      </c>
      <c r="S853" s="82">
        <f t="shared" si="138"/>
        <v>0</v>
      </c>
      <c r="AE853" s="5"/>
      <c r="AF853" s="6"/>
    </row>
    <row r="854" spans="1:32" x14ac:dyDescent="0.25">
      <c r="A854" s="46">
        <f t="shared" si="142"/>
        <v>838</v>
      </c>
      <c r="B854" s="54">
        <f t="shared" si="139"/>
        <v>0</v>
      </c>
      <c r="C854" s="47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3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48">
        <f t="shared" si="135"/>
        <v>0</v>
      </c>
      <c r="G854" s="49"/>
      <c r="H854" s="13">
        <f t="shared" si="143"/>
        <v>838</v>
      </c>
      <c r="I854" s="33" t="str">
        <f t="shared" si="136"/>
        <v>-</v>
      </c>
      <c r="J854" s="38">
        <f>IF(H854&gt;Lease!$E$4,0,M853)</f>
        <v>0</v>
      </c>
      <c r="K854" s="38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38">
        <f t="shared" si="140"/>
        <v>0</v>
      </c>
      <c r="M854" s="38">
        <f t="shared" si="141"/>
        <v>0</v>
      </c>
      <c r="N854" s="50"/>
      <c r="O854" s="79">
        <v>237</v>
      </c>
      <c r="P854" s="80">
        <f t="shared" si="144"/>
        <v>348140</v>
      </c>
      <c r="Q854" s="82">
        <f t="shared" si="137"/>
        <v>0</v>
      </c>
      <c r="R854" s="82">
        <f>IF(S853&lt;1,0,-Lease!$K$4/Lease!$L$4)</f>
        <v>0</v>
      </c>
      <c r="S854" s="82">
        <f t="shared" si="138"/>
        <v>0</v>
      </c>
      <c r="AE854" s="5"/>
      <c r="AF854" s="6"/>
    </row>
    <row r="855" spans="1:32" x14ac:dyDescent="0.25">
      <c r="A855" s="46">
        <f t="shared" si="142"/>
        <v>839</v>
      </c>
      <c r="B855" s="54">
        <f t="shared" si="139"/>
        <v>0</v>
      </c>
      <c r="C855" s="47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3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48">
        <f t="shared" si="135"/>
        <v>0</v>
      </c>
      <c r="G855" s="49"/>
      <c r="H855" s="13">
        <f t="shared" si="143"/>
        <v>839</v>
      </c>
      <c r="I855" s="33" t="str">
        <f t="shared" si="136"/>
        <v>-</v>
      </c>
      <c r="J855" s="38">
        <f>IF(H855&gt;Lease!$E$4,0,M854)</f>
        <v>0</v>
      </c>
      <c r="K855" s="38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38">
        <f t="shared" si="140"/>
        <v>0</v>
      </c>
      <c r="M855" s="38">
        <f t="shared" si="141"/>
        <v>0</v>
      </c>
      <c r="N855" s="50"/>
      <c r="O855" s="79">
        <v>237</v>
      </c>
      <c r="P855" s="80">
        <f t="shared" si="144"/>
        <v>348505</v>
      </c>
      <c r="Q855" s="82">
        <f t="shared" si="137"/>
        <v>0</v>
      </c>
      <c r="R855" s="82">
        <f>IF(S854&lt;1,0,-Lease!$K$4/Lease!$L$4)</f>
        <v>0</v>
      </c>
      <c r="S855" s="82">
        <f t="shared" si="138"/>
        <v>0</v>
      </c>
      <c r="AE855" s="5"/>
      <c r="AF855" s="6"/>
    </row>
    <row r="856" spans="1:32" x14ac:dyDescent="0.25">
      <c r="A856" s="46">
        <f t="shared" si="142"/>
        <v>840</v>
      </c>
      <c r="B856" s="54">
        <f t="shared" si="139"/>
        <v>0</v>
      </c>
      <c r="C856" s="47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3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48">
        <f t="shared" si="135"/>
        <v>0</v>
      </c>
      <c r="G856" s="49"/>
      <c r="H856" s="13">
        <f t="shared" si="143"/>
        <v>840</v>
      </c>
      <c r="I856" s="33" t="str">
        <f t="shared" si="136"/>
        <v>-</v>
      </c>
      <c r="J856" s="38">
        <f>IF(H856&gt;Lease!$E$4,0,M855)</f>
        <v>0</v>
      </c>
      <c r="K856" s="38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38">
        <f t="shared" si="140"/>
        <v>0</v>
      </c>
      <c r="M856" s="38">
        <f t="shared" si="141"/>
        <v>0</v>
      </c>
      <c r="N856" s="50"/>
      <c r="O856" s="79">
        <v>237</v>
      </c>
      <c r="P856" s="80">
        <f t="shared" si="144"/>
        <v>348870</v>
      </c>
      <c r="Q856" s="82">
        <f t="shared" si="137"/>
        <v>0</v>
      </c>
      <c r="R856" s="82">
        <f>IF(S855&lt;1,0,-Lease!$K$4/Lease!$L$4)</f>
        <v>0</v>
      </c>
      <c r="S856" s="82">
        <f t="shared" si="138"/>
        <v>0</v>
      </c>
      <c r="AE856" s="5"/>
      <c r="AF856" s="6"/>
    </row>
    <row r="857" spans="1:32" x14ac:dyDescent="0.25">
      <c r="A857" s="46">
        <f t="shared" si="142"/>
        <v>841</v>
      </c>
      <c r="B857" s="54">
        <f t="shared" si="139"/>
        <v>0</v>
      </c>
      <c r="C857" s="47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3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48">
        <f t="shared" si="135"/>
        <v>0</v>
      </c>
      <c r="G857" s="49"/>
      <c r="H857" s="13">
        <f t="shared" si="143"/>
        <v>841</v>
      </c>
      <c r="I857" s="33" t="str">
        <f t="shared" si="136"/>
        <v>-</v>
      </c>
      <c r="J857" s="38">
        <f>IF(H857&gt;Lease!$E$4,0,M856)</f>
        <v>0</v>
      </c>
      <c r="K857" s="38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38">
        <f t="shared" si="140"/>
        <v>0</v>
      </c>
      <c r="M857" s="38">
        <f t="shared" si="141"/>
        <v>0</v>
      </c>
      <c r="N857" s="50"/>
      <c r="O857" s="79">
        <v>237</v>
      </c>
      <c r="P857" s="80">
        <f t="shared" si="144"/>
        <v>349236</v>
      </c>
      <c r="Q857" s="82">
        <f t="shared" si="137"/>
        <v>0</v>
      </c>
      <c r="R857" s="82">
        <f>IF(S856&lt;1,0,-Lease!$K$4/Lease!$L$4)</f>
        <v>0</v>
      </c>
      <c r="S857" s="82">
        <f t="shared" si="138"/>
        <v>0</v>
      </c>
      <c r="AE857" s="5"/>
      <c r="AF857" s="6"/>
    </row>
    <row r="858" spans="1:32" x14ac:dyDescent="0.25">
      <c r="A858" s="46">
        <f t="shared" si="142"/>
        <v>842</v>
      </c>
      <c r="B858" s="54">
        <f t="shared" si="139"/>
        <v>0</v>
      </c>
      <c r="C858" s="47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3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48">
        <f t="shared" si="135"/>
        <v>0</v>
      </c>
      <c r="G858" s="49"/>
      <c r="H858" s="13">
        <f t="shared" si="143"/>
        <v>842</v>
      </c>
      <c r="I858" s="33" t="str">
        <f t="shared" si="136"/>
        <v>-</v>
      </c>
      <c r="J858" s="38">
        <f>IF(H858&gt;Lease!$E$4,0,M857)</f>
        <v>0</v>
      </c>
      <c r="K858" s="38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38">
        <f t="shared" si="140"/>
        <v>0</v>
      </c>
      <c r="M858" s="38">
        <f t="shared" si="141"/>
        <v>0</v>
      </c>
      <c r="N858" s="50"/>
      <c r="O858" s="79">
        <v>237</v>
      </c>
      <c r="P858" s="80">
        <f t="shared" si="144"/>
        <v>349601</v>
      </c>
      <c r="Q858" s="82">
        <f t="shared" si="137"/>
        <v>0</v>
      </c>
      <c r="R858" s="82">
        <f>IF(S857&lt;1,0,-Lease!$K$4/Lease!$L$4)</f>
        <v>0</v>
      </c>
      <c r="S858" s="82">
        <f t="shared" si="138"/>
        <v>0</v>
      </c>
      <c r="AE858" s="5"/>
      <c r="AF858" s="6"/>
    </row>
    <row r="859" spans="1:32" x14ac:dyDescent="0.25">
      <c r="A859" s="46">
        <f t="shared" si="142"/>
        <v>843</v>
      </c>
      <c r="B859" s="54">
        <f t="shared" si="139"/>
        <v>0</v>
      </c>
      <c r="C859" s="47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3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48">
        <f t="shared" si="135"/>
        <v>0</v>
      </c>
      <c r="G859" s="49"/>
      <c r="H859" s="13">
        <f t="shared" si="143"/>
        <v>843</v>
      </c>
      <c r="I859" s="33" t="str">
        <f t="shared" si="136"/>
        <v>-</v>
      </c>
      <c r="J859" s="38">
        <f>IF(H859&gt;Lease!$E$4,0,M858)</f>
        <v>0</v>
      </c>
      <c r="K859" s="38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38">
        <f t="shared" si="140"/>
        <v>0</v>
      </c>
      <c r="M859" s="38">
        <f t="shared" si="141"/>
        <v>0</v>
      </c>
      <c r="N859" s="50"/>
      <c r="O859" s="79">
        <v>237</v>
      </c>
      <c r="P859" s="80">
        <f t="shared" si="144"/>
        <v>349966</v>
      </c>
      <c r="Q859" s="82">
        <f t="shared" si="137"/>
        <v>0</v>
      </c>
      <c r="R859" s="82">
        <f>IF(S858&lt;1,0,-Lease!$K$4/Lease!$L$4)</f>
        <v>0</v>
      </c>
      <c r="S859" s="82">
        <f t="shared" si="138"/>
        <v>0</v>
      </c>
      <c r="AE859" s="5"/>
      <c r="AF859" s="6"/>
    </row>
    <row r="860" spans="1:32" x14ac:dyDescent="0.25">
      <c r="A860" s="46">
        <f t="shared" si="142"/>
        <v>844</v>
      </c>
      <c r="B860" s="54">
        <f t="shared" si="139"/>
        <v>0</v>
      </c>
      <c r="C860" s="47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3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48">
        <f t="shared" si="135"/>
        <v>0</v>
      </c>
      <c r="G860" s="49"/>
      <c r="H860" s="13">
        <f t="shared" si="143"/>
        <v>844</v>
      </c>
      <c r="I860" s="33" t="str">
        <f t="shared" si="136"/>
        <v>-</v>
      </c>
      <c r="J860" s="38">
        <f>IF(H860&gt;Lease!$E$4,0,M859)</f>
        <v>0</v>
      </c>
      <c r="K860" s="38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38">
        <f t="shared" si="140"/>
        <v>0</v>
      </c>
      <c r="M860" s="38">
        <f t="shared" si="141"/>
        <v>0</v>
      </c>
      <c r="N860" s="50"/>
      <c r="O860" s="79">
        <v>237</v>
      </c>
      <c r="P860" s="80">
        <f t="shared" si="144"/>
        <v>350331</v>
      </c>
      <c r="Q860" s="82">
        <f t="shared" si="137"/>
        <v>0</v>
      </c>
      <c r="R860" s="82">
        <f>IF(S859&lt;1,0,-Lease!$K$4/Lease!$L$4)</f>
        <v>0</v>
      </c>
      <c r="S860" s="82">
        <f t="shared" si="138"/>
        <v>0</v>
      </c>
      <c r="AE860" s="5"/>
      <c r="AF860" s="6"/>
    </row>
    <row r="861" spans="1:32" x14ac:dyDescent="0.25">
      <c r="A861" s="46">
        <f t="shared" si="142"/>
        <v>845</v>
      </c>
      <c r="B861" s="54">
        <f t="shared" si="139"/>
        <v>0</v>
      </c>
      <c r="C861" s="47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3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48">
        <f t="shared" si="135"/>
        <v>0</v>
      </c>
      <c r="G861" s="49"/>
      <c r="H861" s="13">
        <f t="shared" si="143"/>
        <v>845</v>
      </c>
      <c r="I861" s="33" t="str">
        <f t="shared" si="136"/>
        <v>-</v>
      </c>
      <c r="J861" s="38">
        <f>IF(H861&gt;Lease!$E$4,0,M860)</f>
        <v>0</v>
      </c>
      <c r="K861" s="38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38">
        <f t="shared" si="140"/>
        <v>0</v>
      </c>
      <c r="M861" s="38">
        <f t="shared" si="141"/>
        <v>0</v>
      </c>
      <c r="N861" s="50"/>
      <c r="O861" s="79">
        <v>237</v>
      </c>
      <c r="P861" s="80">
        <f t="shared" si="144"/>
        <v>350697</v>
      </c>
      <c r="Q861" s="82">
        <f t="shared" si="137"/>
        <v>0</v>
      </c>
      <c r="R861" s="82">
        <f>IF(S860&lt;1,0,-Lease!$K$4/Lease!$L$4)</f>
        <v>0</v>
      </c>
      <c r="S861" s="82">
        <f t="shared" si="138"/>
        <v>0</v>
      </c>
      <c r="AE861" s="5"/>
      <c r="AF861" s="6"/>
    </row>
    <row r="862" spans="1:32" x14ac:dyDescent="0.25">
      <c r="A862" s="46">
        <f t="shared" si="142"/>
        <v>846</v>
      </c>
      <c r="B862" s="54">
        <f t="shared" si="139"/>
        <v>0</v>
      </c>
      <c r="C862" s="47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3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48">
        <f t="shared" si="135"/>
        <v>0</v>
      </c>
      <c r="G862" s="49"/>
      <c r="H862" s="13">
        <f t="shared" si="143"/>
        <v>846</v>
      </c>
      <c r="I862" s="33" t="str">
        <f t="shared" si="136"/>
        <v>-</v>
      </c>
      <c r="J862" s="38">
        <f>IF(H862&gt;Lease!$E$4,0,M861)</f>
        <v>0</v>
      </c>
      <c r="K862" s="38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38">
        <f t="shared" si="140"/>
        <v>0</v>
      </c>
      <c r="M862" s="38">
        <f t="shared" si="141"/>
        <v>0</v>
      </c>
      <c r="N862" s="50"/>
      <c r="O862" s="79">
        <v>237</v>
      </c>
      <c r="P862" s="80">
        <f t="shared" si="144"/>
        <v>351062</v>
      </c>
      <c r="Q862" s="82">
        <f t="shared" si="137"/>
        <v>0</v>
      </c>
      <c r="R862" s="82">
        <f>IF(S861&lt;1,0,-Lease!$K$4/Lease!$L$4)</f>
        <v>0</v>
      </c>
      <c r="S862" s="82">
        <f t="shared" si="138"/>
        <v>0</v>
      </c>
      <c r="AE862" s="5"/>
      <c r="AF862" s="6"/>
    </row>
    <row r="863" spans="1:32" x14ac:dyDescent="0.25">
      <c r="A863" s="46">
        <f t="shared" si="142"/>
        <v>847</v>
      </c>
      <c r="B863" s="54">
        <f t="shared" si="139"/>
        <v>0</v>
      </c>
      <c r="C863" s="47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3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48">
        <f t="shared" si="135"/>
        <v>0</v>
      </c>
      <c r="G863" s="49"/>
      <c r="H863" s="13">
        <f t="shared" si="143"/>
        <v>847</v>
      </c>
      <c r="I863" s="33" t="str">
        <f t="shared" si="136"/>
        <v>-</v>
      </c>
      <c r="J863" s="38">
        <f>IF(H863&gt;Lease!$E$4,0,M862)</f>
        <v>0</v>
      </c>
      <c r="K863" s="38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38">
        <f t="shared" si="140"/>
        <v>0</v>
      </c>
      <c r="M863" s="38">
        <f t="shared" si="141"/>
        <v>0</v>
      </c>
      <c r="N863" s="50"/>
      <c r="O863" s="79">
        <v>237</v>
      </c>
      <c r="P863" s="80">
        <f t="shared" si="144"/>
        <v>351427</v>
      </c>
      <c r="Q863" s="82">
        <f t="shared" si="137"/>
        <v>0</v>
      </c>
      <c r="R863" s="82">
        <f>IF(S862&lt;1,0,-Lease!$K$4/Lease!$L$4)</f>
        <v>0</v>
      </c>
      <c r="S863" s="82">
        <f t="shared" si="138"/>
        <v>0</v>
      </c>
      <c r="AE863" s="5"/>
      <c r="AF863" s="6"/>
    </row>
    <row r="864" spans="1:32" x14ac:dyDescent="0.25">
      <c r="A864" s="46">
        <f t="shared" si="142"/>
        <v>848</v>
      </c>
      <c r="B864" s="54">
        <f t="shared" si="139"/>
        <v>0</v>
      </c>
      <c r="C864" s="47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3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48">
        <f t="shared" si="135"/>
        <v>0</v>
      </c>
      <c r="G864" s="49"/>
      <c r="H864" s="13">
        <f t="shared" si="143"/>
        <v>848</v>
      </c>
      <c r="I864" s="33" t="str">
        <f t="shared" si="136"/>
        <v>-</v>
      </c>
      <c r="J864" s="38">
        <f>IF(H864&gt;Lease!$E$4,0,M863)</f>
        <v>0</v>
      </c>
      <c r="K864" s="38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38">
        <f t="shared" si="140"/>
        <v>0</v>
      </c>
      <c r="M864" s="38">
        <f t="shared" si="141"/>
        <v>0</v>
      </c>
      <c r="N864" s="50"/>
      <c r="O864" s="79">
        <v>237</v>
      </c>
      <c r="P864" s="80">
        <f t="shared" si="144"/>
        <v>351792</v>
      </c>
      <c r="Q864" s="82">
        <f t="shared" si="137"/>
        <v>0</v>
      </c>
      <c r="R864" s="82">
        <f>IF(S863&lt;1,0,-Lease!$K$4/Lease!$L$4)</f>
        <v>0</v>
      </c>
      <c r="S864" s="82">
        <f t="shared" si="138"/>
        <v>0</v>
      </c>
      <c r="AE864" s="5"/>
      <c r="AF864" s="6"/>
    </row>
    <row r="865" spans="1:32" x14ac:dyDescent="0.25">
      <c r="A865" s="46">
        <f t="shared" si="142"/>
        <v>849</v>
      </c>
      <c r="B865" s="54">
        <f t="shared" si="139"/>
        <v>0</v>
      </c>
      <c r="C865" s="47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3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48">
        <f t="shared" si="135"/>
        <v>0</v>
      </c>
      <c r="G865" s="49"/>
      <c r="H865" s="13">
        <f t="shared" si="143"/>
        <v>849</v>
      </c>
      <c r="I865" s="33" t="str">
        <f t="shared" si="136"/>
        <v>-</v>
      </c>
      <c r="J865" s="38">
        <f>IF(H865&gt;Lease!$E$4,0,M864)</f>
        <v>0</v>
      </c>
      <c r="K865" s="38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38">
        <f t="shared" si="140"/>
        <v>0</v>
      </c>
      <c r="M865" s="38">
        <f t="shared" si="141"/>
        <v>0</v>
      </c>
      <c r="N865" s="50"/>
      <c r="O865" s="79">
        <v>237</v>
      </c>
      <c r="P865" s="80">
        <f t="shared" si="144"/>
        <v>352158</v>
      </c>
      <c r="Q865" s="82">
        <f t="shared" si="137"/>
        <v>0</v>
      </c>
      <c r="R865" s="82">
        <f>IF(S864&lt;1,0,-Lease!$K$4/Lease!$L$4)</f>
        <v>0</v>
      </c>
      <c r="S865" s="82">
        <f t="shared" si="138"/>
        <v>0</v>
      </c>
      <c r="AE865" s="5"/>
      <c r="AF865" s="6"/>
    </row>
    <row r="866" spans="1:32" x14ac:dyDescent="0.25">
      <c r="A866" s="46">
        <f t="shared" si="142"/>
        <v>850</v>
      </c>
      <c r="B866" s="54">
        <f t="shared" si="139"/>
        <v>0</v>
      </c>
      <c r="C866" s="47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3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48">
        <f t="shared" si="135"/>
        <v>0</v>
      </c>
      <c r="G866" s="49"/>
      <c r="H866" s="13">
        <f t="shared" si="143"/>
        <v>850</v>
      </c>
      <c r="I866" s="33" t="str">
        <f t="shared" si="136"/>
        <v>-</v>
      </c>
      <c r="J866" s="38">
        <f>IF(H866&gt;Lease!$E$4,0,M865)</f>
        <v>0</v>
      </c>
      <c r="K866" s="38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38">
        <f t="shared" si="140"/>
        <v>0</v>
      </c>
      <c r="M866" s="38">
        <f t="shared" si="141"/>
        <v>0</v>
      </c>
      <c r="N866" s="50"/>
      <c r="O866" s="79">
        <v>237</v>
      </c>
      <c r="P866" s="80">
        <f t="shared" si="144"/>
        <v>352523</v>
      </c>
      <c r="Q866" s="82">
        <f t="shared" si="137"/>
        <v>0</v>
      </c>
      <c r="R866" s="82">
        <f>IF(S865&lt;1,0,-Lease!$K$4/Lease!$L$4)</f>
        <v>0</v>
      </c>
      <c r="S866" s="82">
        <f t="shared" si="138"/>
        <v>0</v>
      </c>
      <c r="AE866" s="5"/>
      <c r="AF866" s="6"/>
    </row>
    <row r="867" spans="1:32" x14ac:dyDescent="0.25">
      <c r="A867" s="46">
        <f t="shared" si="142"/>
        <v>851</v>
      </c>
      <c r="B867" s="54">
        <f t="shared" si="139"/>
        <v>0</v>
      </c>
      <c r="C867" s="47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3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48">
        <f t="shared" si="135"/>
        <v>0</v>
      </c>
      <c r="G867" s="49"/>
      <c r="H867" s="13">
        <f t="shared" si="143"/>
        <v>851</v>
      </c>
      <c r="I867" s="33" t="str">
        <f t="shared" si="136"/>
        <v>-</v>
      </c>
      <c r="J867" s="38">
        <f>IF(H867&gt;Lease!$E$4,0,M866)</f>
        <v>0</v>
      </c>
      <c r="K867" s="38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38">
        <f t="shared" si="140"/>
        <v>0</v>
      </c>
      <c r="M867" s="38">
        <f t="shared" si="141"/>
        <v>0</v>
      </c>
      <c r="N867" s="50"/>
      <c r="O867" s="79">
        <v>237</v>
      </c>
      <c r="P867" s="80">
        <f t="shared" si="144"/>
        <v>352888</v>
      </c>
      <c r="Q867" s="82">
        <f t="shared" si="137"/>
        <v>0</v>
      </c>
      <c r="R867" s="82">
        <f>IF(S866&lt;1,0,-Lease!$K$4/Lease!$L$4)</f>
        <v>0</v>
      </c>
      <c r="S867" s="82">
        <f t="shared" si="138"/>
        <v>0</v>
      </c>
      <c r="AE867" s="5"/>
      <c r="AF867" s="6"/>
    </row>
    <row r="868" spans="1:32" x14ac:dyDescent="0.25">
      <c r="A868" s="46">
        <f t="shared" si="142"/>
        <v>852</v>
      </c>
      <c r="B868" s="54">
        <f t="shared" si="139"/>
        <v>0</v>
      </c>
      <c r="C868" s="47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3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48">
        <f t="shared" si="135"/>
        <v>0</v>
      </c>
      <c r="G868" s="49"/>
      <c r="H868" s="13">
        <f t="shared" si="143"/>
        <v>852</v>
      </c>
      <c r="I868" s="33" t="str">
        <f t="shared" si="136"/>
        <v>-</v>
      </c>
      <c r="J868" s="38">
        <f>IF(H868&gt;Lease!$E$4,0,M867)</f>
        <v>0</v>
      </c>
      <c r="K868" s="38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38">
        <f t="shared" si="140"/>
        <v>0</v>
      </c>
      <c r="M868" s="38">
        <f t="shared" si="141"/>
        <v>0</v>
      </c>
      <c r="N868" s="50"/>
      <c r="O868" s="79">
        <v>237</v>
      </c>
      <c r="P868" s="80">
        <f t="shared" si="144"/>
        <v>353253</v>
      </c>
      <c r="Q868" s="82">
        <f t="shared" si="137"/>
        <v>0</v>
      </c>
      <c r="R868" s="82">
        <f>IF(S867&lt;1,0,-Lease!$K$4/Lease!$L$4)</f>
        <v>0</v>
      </c>
      <c r="S868" s="82">
        <f t="shared" si="138"/>
        <v>0</v>
      </c>
      <c r="AE868" s="5"/>
      <c r="AF868" s="6"/>
    </row>
    <row r="869" spans="1:32" x14ac:dyDescent="0.25">
      <c r="A869" s="46">
        <f t="shared" si="142"/>
        <v>853</v>
      </c>
      <c r="B869" s="54">
        <f t="shared" si="139"/>
        <v>0</v>
      </c>
      <c r="C869" s="47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3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48">
        <f t="shared" si="135"/>
        <v>0</v>
      </c>
      <c r="G869" s="49"/>
      <c r="H869" s="13">
        <f t="shared" si="143"/>
        <v>853</v>
      </c>
      <c r="I869" s="33" t="str">
        <f t="shared" si="136"/>
        <v>-</v>
      </c>
      <c r="J869" s="38">
        <f>IF(H869&gt;Lease!$E$4,0,M868)</f>
        <v>0</v>
      </c>
      <c r="K869" s="38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38">
        <f t="shared" si="140"/>
        <v>0</v>
      </c>
      <c r="M869" s="38">
        <f t="shared" si="141"/>
        <v>0</v>
      </c>
      <c r="N869" s="50"/>
      <c r="O869" s="79">
        <v>237</v>
      </c>
      <c r="P869" s="80">
        <f t="shared" si="144"/>
        <v>353619</v>
      </c>
      <c r="Q869" s="82">
        <f t="shared" si="137"/>
        <v>0</v>
      </c>
      <c r="R869" s="82">
        <f>IF(S868&lt;1,0,-Lease!$K$4/Lease!$L$4)</f>
        <v>0</v>
      </c>
      <c r="S869" s="82">
        <f t="shared" si="138"/>
        <v>0</v>
      </c>
      <c r="AE869" s="5"/>
      <c r="AF869" s="6"/>
    </row>
    <row r="870" spans="1:32" x14ac:dyDescent="0.25">
      <c r="A870" s="46">
        <f t="shared" si="142"/>
        <v>854</v>
      </c>
      <c r="B870" s="54">
        <f t="shared" si="139"/>
        <v>0</v>
      </c>
      <c r="C870" s="47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3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48">
        <f t="shared" si="135"/>
        <v>0</v>
      </c>
      <c r="G870" s="49"/>
      <c r="H870" s="13">
        <f t="shared" si="143"/>
        <v>854</v>
      </c>
      <c r="I870" s="33" t="str">
        <f t="shared" si="136"/>
        <v>-</v>
      </c>
      <c r="J870" s="38">
        <f>IF(H870&gt;Lease!$E$4,0,M869)</f>
        <v>0</v>
      </c>
      <c r="K870" s="38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38">
        <f t="shared" si="140"/>
        <v>0</v>
      </c>
      <c r="M870" s="38">
        <f t="shared" si="141"/>
        <v>0</v>
      </c>
      <c r="N870" s="50"/>
      <c r="O870" s="79">
        <v>237</v>
      </c>
      <c r="P870" s="80">
        <f t="shared" si="144"/>
        <v>353984</v>
      </c>
      <c r="Q870" s="82">
        <f t="shared" si="137"/>
        <v>0</v>
      </c>
      <c r="R870" s="82">
        <f>IF(S869&lt;1,0,-Lease!$K$4/Lease!$L$4)</f>
        <v>0</v>
      </c>
      <c r="S870" s="82">
        <f t="shared" si="138"/>
        <v>0</v>
      </c>
      <c r="AE870" s="5"/>
      <c r="AF870" s="6"/>
    </row>
    <row r="871" spans="1:32" x14ac:dyDescent="0.25">
      <c r="A871" s="46">
        <f t="shared" si="142"/>
        <v>855</v>
      </c>
      <c r="B871" s="54">
        <f t="shared" si="139"/>
        <v>0</v>
      </c>
      <c r="C871" s="47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3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48">
        <f t="shared" si="135"/>
        <v>0</v>
      </c>
      <c r="G871" s="49"/>
      <c r="H871" s="13">
        <f t="shared" si="143"/>
        <v>855</v>
      </c>
      <c r="I871" s="33" t="str">
        <f t="shared" si="136"/>
        <v>-</v>
      </c>
      <c r="J871" s="38">
        <f>IF(H871&gt;Lease!$E$4,0,M870)</f>
        <v>0</v>
      </c>
      <c r="K871" s="38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38">
        <f t="shared" si="140"/>
        <v>0</v>
      </c>
      <c r="M871" s="38">
        <f t="shared" si="141"/>
        <v>0</v>
      </c>
      <c r="N871" s="50"/>
      <c r="O871" s="79">
        <v>237</v>
      </c>
      <c r="P871" s="80">
        <f t="shared" si="144"/>
        <v>354349</v>
      </c>
      <c r="Q871" s="82">
        <f t="shared" si="137"/>
        <v>0</v>
      </c>
      <c r="R871" s="82">
        <f>IF(S870&lt;1,0,-Lease!$K$4/Lease!$L$4)</f>
        <v>0</v>
      </c>
      <c r="S871" s="82">
        <f t="shared" si="138"/>
        <v>0</v>
      </c>
      <c r="AE871" s="5"/>
      <c r="AF871" s="6"/>
    </row>
    <row r="872" spans="1:32" x14ac:dyDescent="0.25">
      <c r="A872" s="46">
        <f t="shared" si="142"/>
        <v>856</v>
      </c>
      <c r="B872" s="54">
        <f t="shared" si="139"/>
        <v>0</v>
      </c>
      <c r="C872" s="47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3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48">
        <f t="shared" si="135"/>
        <v>0</v>
      </c>
      <c r="G872" s="49"/>
      <c r="H872" s="13">
        <f t="shared" si="143"/>
        <v>856</v>
      </c>
      <c r="I872" s="33" t="str">
        <f t="shared" si="136"/>
        <v>-</v>
      </c>
      <c r="J872" s="38">
        <f>IF(H872&gt;Lease!$E$4,0,M871)</f>
        <v>0</v>
      </c>
      <c r="K872" s="38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38">
        <f t="shared" si="140"/>
        <v>0</v>
      </c>
      <c r="M872" s="38">
        <f t="shared" si="141"/>
        <v>0</v>
      </c>
      <c r="N872" s="50"/>
      <c r="O872" s="79">
        <v>237</v>
      </c>
      <c r="P872" s="80">
        <f t="shared" si="144"/>
        <v>354714</v>
      </c>
      <c r="Q872" s="82">
        <f t="shared" si="137"/>
        <v>0</v>
      </c>
      <c r="R872" s="82">
        <f>IF(S871&lt;1,0,-Lease!$K$4/Lease!$L$4)</f>
        <v>0</v>
      </c>
      <c r="S872" s="82">
        <f t="shared" si="138"/>
        <v>0</v>
      </c>
      <c r="AE872" s="5"/>
      <c r="AF872" s="6"/>
    </row>
    <row r="873" spans="1:32" x14ac:dyDescent="0.25">
      <c r="A873" s="46">
        <f t="shared" si="142"/>
        <v>857</v>
      </c>
      <c r="B873" s="54">
        <f t="shared" si="139"/>
        <v>0</v>
      </c>
      <c r="C873" s="47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3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48">
        <f t="shared" si="135"/>
        <v>0</v>
      </c>
      <c r="G873" s="49"/>
      <c r="H873" s="13">
        <f t="shared" si="143"/>
        <v>857</v>
      </c>
      <c r="I873" s="33" t="str">
        <f t="shared" si="136"/>
        <v>-</v>
      </c>
      <c r="J873" s="38">
        <f>IF(H873&gt;Lease!$E$4,0,M872)</f>
        <v>0</v>
      </c>
      <c r="K873" s="38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38">
        <f t="shared" si="140"/>
        <v>0</v>
      </c>
      <c r="M873" s="38">
        <f t="shared" si="141"/>
        <v>0</v>
      </c>
      <c r="N873" s="50"/>
      <c r="O873" s="79">
        <v>237</v>
      </c>
      <c r="P873" s="80">
        <f t="shared" si="144"/>
        <v>355080</v>
      </c>
      <c r="Q873" s="82">
        <f t="shared" si="137"/>
        <v>0</v>
      </c>
      <c r="R873" s="82">
        <f>IF(S872&lt;1,0,-Lease!$K$4/Lease!$L$4)</f>
        <v>0</v>
      </c>
      <c r="S873" s="82">
        <f t="shared" si="138"/>
        <v>0</v>
      </c>
      <c r="AE873" s="5"/>
      <c r="AF873" s="6"/>
    </row>
    <row r="874" spans="1:32" x14ac:dyDescent="0.25">
      <c r="A874" s="46">
        <f t="shared" si="142"/>
        <v>858</v>
      </c>
      <c r="B874" s="54">
        <f t="shared" si="139"/>
        <v>0</v>
      </c>
      <c r="C874" s="47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3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48">
        <f t="shared" si="135"/>
        <v>0</v>
      </c>
      <c r="G874" s="49"/>
      <c r="H874" s="13">
        <f t="shared" si="143"/>
        <v>858</v>
      </c>
      <c r="I874" s="33" t="str">
        <f t="shared" si="136"/>
        <v>-</v>
      </c>
      <c r="J874" s="38">
        <f>IF(H874&gt;Lease!$E$4,0,M873)</f>
        <v>0</v>
      </c>
      <c r="K874" s="38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38">
        <f t="shared" si="140"/>
        <v>0</v>
      </c>
      <c r="M874" s="38">
        <f t="shared" si="141"/>
        <v>0</v>
      </c>
      <c r="N874" s="50"/>
      <c r="O874" s="79">
        <v>237</v>
      </c>
      <c r="P874" s="80">
        <f t="shared" si="144"/>
        <v>355445</v>
      </c>
      <c r="Q874" s="82">
        <f t="shared" si="137"/>
        <v>0</v>
      </c>
      <c r="R874" s="82">
        <f>IF(S873&lt;1,0,-Lease!$K$4/Lease!$L$4)</f>
        <v>0</v>
      </c>
      <c r="S874" s="82">
        <f t="shared" si="138"/>
        <v>0</v>
      </c>
      <c r="AE874" s="5"/>
      <c r="AF874" s="6"/>
    </row>
    <row r="875" spans="1:32" x14ac:dyDescent="0.25">
      <c r="A875" s="46">
        <f t="shared" si="142"/>
        <v>859</v>
      </c>
      <c r="B875" s="54">
        <f t="shared" si="139"/>
        <v>0</v>
      </c>
      <c r="C875" s="47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3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48">
        <f t="shared" si="135"/>
        <v>0</v>
      </c>
      <c r="G875" s="49"/>
      <c r="H875" s="13">
        <f t="shared" si="143"/>
        <v>859</v>
      </c>
      <c r="I875" s="33" t="str">
        <f t="shared" si="136"/>
        <v>-</v>
      </c>
      <c r="J875" s="38">
        <f>IF(H875&gt;Lease!$E$4,0,M874)</f>
        <v>0</v>
      </c>
      <c r="K875" s="38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38">
        <f t="shared" si="140"/>
        <v>0</v>
      </c>
      <c r="M875" s="38">
        <f t="shared" si="141"/>
        <v>0</v>
      </c>
      <c r="N875" s="50"/>
      <c r="O875" s="79">
        <v>237</v>
      </c>
      <c r="P875" s="80">
        <f t="shared" si="144"/>
        <v>355810</v>
      </c>
      <c r="Q875" s="82">
        <f t="shared" si="137"/>
        <v>0</v>
      </c>
      <c r="R875" s="82">
        <f>IF(S874&lt;1,0,-Lease!$K$4/Lease!$L$4)</f>
        <v>0</v>
      </c>
      <c r="S875" s="82">
        <f t="shared" si="138"/>
        <v>0</v>
      </c>
      <c r="AE875" s="5"/>
      <c r="AF875" s="6"/>
    </row>
    <row r="876" spans="1:32" x14ac:dyDescent="0.25">
      <c r="A876" s="46">
        <f t="shared" si="142"/>
        <v>860</v>
      </c>
      <c r="B876" s="54">
        <f t="shared" si="139"/>
        <v>0</v>
      </c>
      <c r="C876" s="47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3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48">
        <f t="shared" si="135"/>
        <v>0</v>
      </c>
      <c r="G876" s="49"/>
      <c r="H876" s="13">
        <f t="shared" si="143"/>
        <v>860</v>
      </c>
      <c r="I876" s="33" t="str">
        <f t="shared" si="136"/>
        <v>-</v>
      </c>
      <c r="J876" s="38">
        <f>IF(H876&gt;Lease!$E$4,0,M875)</f>
        <v>0</v>
      </c>
      <c r="K876" s="38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38">
        <f t="shared" si="140"/>
        <v>0</v>
      </c>
      <c r="M876" s="38">
        <f t="shared" si="141"/>
        <v>0</v>
      </c>
      <c r="N876" s="50"/>
      <c r="O876" s="79">
        <v>237</v>
      </c>
      <c r="P876" s="80">
        <f t="shared" si="144"/>
        <v>356175</v>
      </c>
      <c r="Q876" s="82">
        <f t="shared" si="137"/>
        <v>0</v>
      </c>
      <c r="R876" s="82">
        <f>IF(S875&lt;1,0,-Lease!$K$4/Lease!$L$4)</f>
        <v>0</v>
      </c>
      <c r="S876" s="82">
        <f t="shared" si="138"/>
        <v>0</v>
      </c>
      <c r="AE876" s="5"/>
      <c r="AF876" s="6"/>
    </row>
    <row r="877" spans="1:32" x14ac:dyDescent="0.25">
      <c r="A877" s="46">
        <f t="shared" si="142"/>
        <v>861</v>
      </c>
      <c r="B877" s="54">
        <f t="shared" si="139"/>
        <v>0</v>
      </c>
      <c r="C877" s="47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3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48">
        <f t="shared" ref="F877:F940" si="145">C877*E877</f>
        <v>0</v>
      </c>
      <c r="G877" s="49"/>
      <c r="H877" s="13">
        <f t="shared" si="143"/>
        <v>861</v>
      </c>
      <c r="I877" s="33" t="str">
        <f t="shared" ref="I877:I940" si="146">D877</f>
        <v>-</v>
      </c>
      <c r="J877" s="38">
        <f>IF(H877&gt;Lease!$E$4,0,M876)</f>
        <v>0</v>
      </c>
      <c r="K877" s="38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38">
        <f t="shared" si="140"/>
        <v>0</v>
      </c>
      <c r="M877" s="38">
        <f t="shared" si="141"/>
        <v>0</v>
      </c>
      <c r="N877" s="50"/>
      <c r="O877" s="79">
        <v>237</v>
      </c>
      <c r="P877" s="80">
        <f t="shared" si="144"/>
        <v>356541</v>
      </c>
      <c r="Q877" s="82">
        <f t="shared" ref="Q877:Q940" si="147">S876</f>
        <v>0</v>
      </c>
      <c r="R877" s="82">
        <f>IF(S876&lt;1,0,-Lease!$K$4/Lease!$L$4)</f>
        <v>0</v>
      </c>
      <c r="S877" s="82">
        <f t="shared" ref="S877:S940" si="148">IF(S876&lt;1,0,SUM(Q877:R877))</f>
        <v>0</v>
      </c>
      <c r="AE877" s="5"/>
      <c r="AF877" s="6"/>
    </row>
    <row r="878" spans="1:32" x14ac:dyDescent="0.25">
      <c r="A878" s="46">
        <f t="shared" si="142"/>
        <v>862</v>
      </c>
      <c r="B878" s="54">
        <f t="shared" si="139"/>
        <v>0</v>
      </c>
      <c r="C878" s="47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3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48">
        <f t="shared" si="145"/>
        <v>0</v>
      </c>
      <c r="G878" s="49"/>
      <c r="H878" s="13">
        <f t="shared" si="143"/>
        <v>862</v>
      </c>
      <c r="I878" s="33" t="str">
        <f t="shared" si="146"/>
        <v>-</v>
      </c>
      <c r="J878" s="38">
        <f>IF(H878&gt;Lease!$E$4,0,M877)</f>
        <v>0</v>
      </c>
      <c r="K878" s="38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38">
        <f t="shared" si="140"/>
        <v>0</v>
      </c>
      <c r="M878" s="38">
        <f t="shared" si="141"/>
        <v>0</v>
      </c>
      <c r="N878" s="50"/>
      <c r="O878" s="79">
        <v>237</v>
      </c>
      <c r="P878" s="80">
        <f t="shared" si="144"/>
        <v>356906</v>
      </c>
      <c r="Q878" s="82">
        <f t="shared" si="147"/>
        <v>0</v>
      </c>
      <c r="R878" s="82">
        <f>IF(S877&lt;1,0,-Lease!$K$4/Lease!$L$4)</f>
        <v>0</v>
      </c>
      <c r="S878" s="82">
        <f t="shared" si="148"/>
        <v>0</v>
      </c>
      <c r="AE878" s="5"/>
      <c r="AF878" s="6"/>
    </row>
    <row r="879" spans="1:32" x14ac:dyDescent="0.25">
      <c r="A879" s="46">
        <f t="shared" si="142"/>
        <v>863</v>
      </c>
      <c r="B879" s="54">
        <f t="shared" si="139"/>
        <v>0</v>
      </c>
      <c r="C879" s="47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3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48">
        <f t="shared" si="145"/>
        <v>0</v>
      </c>
      <c r="G879" s="49"/>
      <c r="H879" s="13">
        <f t="shared" si="143"/>
        <v>863</v>
      </c>
      <c r="I879" s="33" t="str">
        <f t="shared" si="146"/>
        <v>-</v>
      </c>
      <c r="J879" s="38">
        <f>IF(H879&gt;Lease!$E$4,0,M878)</f>
        <v>0</v>
      </c>
      <c r="K879" s="38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38">
        <f t="shared" si="140"/>
        <v>0</v>
      </c>
      <c r="M879" s="38">
        <f t="shared" si="141"/>
        <v>0</v>
      </c>
      <c r="N879" s="50"/>
      <c r="O879" s="79">
        <v>237</v>
      </c>
      <c r="P879" s="80">
        <f t="shared" si="144"/>
        <v>357271</v>
      </c>
      <c r="Q879" s="82">
        <f t="shared" si="147"/>
        <v>0</v>
      </c>
      <c r="R879" s="82">
        <f>IF(S878&lt;1,0,-Lease!$K$4/Lease!$L$4)</f>
        <v>0</v>
      </c>
      <c r="S879" s="82">
        <f t="shared" si="148"/>
        <v>0</v>
      </c>
      <c r="AE879" s="5"/>
      <c r="AF879" s="6"/>
    </row>
    <row r="880" spans="1:32" x14ac:dyDescent="0.25">
      <c r="A880" s="46">
        <f t="shared" si="142"/>
        <v>864</v>
      </c>
      <c r="B880" s="54">
        <f t="shared" si="139"/>
        <v>0</v>
      </c>
      <c r="C880" s="47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3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48">
        <f t="shared" si="145"/>
        <v>0</v>
      </c>
      <c r="G880" s="49"/>
      <c r="H880" s="13">
        <f t="shared" si="143"/>
        <v>864</v>
      </c>
      <c r="I880" s="33" t="str">
        <f t="shared" si="146"/>
        <v>-</v>
      </c>
      <c r="J880" s="38">
        <f>IF(H880&gt;Lease!$E$4,0,M879)</f>
        <v>0</v>
      </c>
      <c r="K880" s="38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38">
        <f t="shared" si="140"/>
        <v>0</v>
      </c>
      <c r="M880" s="38">
        <f t="shared" si="141"/>
        <v>0</v>
      </c>
      <c r="N880" s="50"/>
      <c r="O880" s="79">
        <v>237</v>
      </c>
      <c r="P880" s="80">
        <f t="shared" si="144"/>
        <v>357636</v>
      </c>
      <c r="Q880" s="82">
        <f t="shared" si="147"/>
        <v>0</v>
      </c>
      <c r="R880" s="82">
        <f>IF(S879&lt;1,0,-Lease!$K$4/Lease!$L$4)</f>
        <v>0</v>
      </c>
      <c r="S880" s="82">
        <f t="shared" si="148"/>
        <v>0</v>
      </c>
      <c r="AE880" s="5"/>
      <c r="AF880" s="6"/>
    </row>
    <row r="881" spans="1:32" x14ac:dyDescent="0.25">
      <c r="A881" s="46">
        <f t="shared" si="142"/>
        <v>865</v>
      </c>
      <c r="B881" s="54">
        <f t="shared" si="139"/>
        <v>0</v>
      </c>
      <c r="C881" s="47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3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48">
        <f t="shared" si="145"/>
        <v>0</v>
      </c>
      <c r="G881" s="49"/>
      <c r="H881" s="13">
        <f t="shared" si="143"/>
        <v>865</v>
      </c>
      <c r="I881" s="33" t="str">
        <f t="shared" si="146"/>
        <v>-</v>
      </c>
      <c r="J881" s="38">
        <f>IF(H881&gt;Lease!$E$4,0,M880)</f>
        <v>0</v>
      </c>
      <c r="K881" s="38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38">
        <f t="shared" si="140"/>
        <v>0</v>
      </c>
      <c r="M881" s="38">
        <f t="shared" si="141"/>
        <v>0</v>
      </c>
      <c r="N881" s="50"/>
      <c r="O881" s="79">
        <v>237</v>
      </c>
      <c r="P881" s="80">
        <f t="shared" si="144"/>
        <v>358002</v>
      </c>
      <c r="Q881" s="82">
        <f t="shared" si="147"/>
        <v>0</v>
      </c>
      <c r="R881" s="82">
        <f>IF(S880&lt;1,0,-Lease!$K$4/Lease!$L$4)</f>
        <v>0</v>
      </c>
      <c r="S881" s="82">
        <f t="shared" si="148"/>
        <v>0</v>
      </c>
      <c r="AE881" s="5"/>
      <c r="AF881" s="6"/>
    </row>
    <row r="882" spans="1:32" x14ac:dyDescent="0.25">
      <c r="A882" s="46">
        <f t="shared" si="142"/>
        <v>866</v>
      </c>
      <c r="B882" s="54">
        <f t="shared" si="139"/>
        <v>0</v>
      </c>
      <c r="C882" s="47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3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48">
        <f t="shared" si="145"/>
        <v>0</v>
      </c>
      <c r="G882" s="49"/>
      <c r="H882" s="13">
        <f t="shared" si="143"/>
        <v>866</v>
      </c>
      <c r="I882" s="33" t="str">
        <f t="shared" si="146"/>
        <v>-</v>
      </c>
      <c r="J882" s="38">
        <f>IF(H882&gt;Lease!$E$4,0,M881)</f>
        <v>0</v>
      </c>
      <c r="K882" s="38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38">
        <f t="shared" si="140"/>
        <v>0</v>
      </c>
      <c r="M882" s="38">
        <f t="shared" si="141"/>
        <v>0</v>
      </c>
      <c r="N882" s="50"/>
      <c r="O882" s="79">
        <v>237</v>
      </c>
      <c r="P882" s="80">
        <f t="shared" si="144"/>
        <v>358367</v>
      </c>
      <c r="Q882" s="82">
        <f t="shared" si="147"/>
        <v>0</v>
      </c>
      <c r="R882" s="82">
        <f>IF(S881&lt;1,0,-Lease!$K$4/Lease!$L$4)</f>
        <v>0</v>
      </c>
      <c r="S882" s="82">
        <f t="shared" si="148"/>
        <v>0</v>
      </c>
      <c r="AE882" s="5"/>
      <c r="AF882" s="6"/>
    </row>
    <row r="883" spans="1:32" x14ac:dyDescent="0.25">
      <c r="A883" s="46">
        <f t="shared" si="142"/>
        <v>867</v>
      </c>
      <c r="B883" s="54">
        <f t="shared" si="139"/>
        <v>0</v>
      </c>
      <c r="C883" s="47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3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48">
        <f t="shared" si="145"/>
        <v>0</v>
      </c>
      <c r="G883" s="49"/>
      <c r="H883" s="13">
        <f t="shared" si="143"/>
        <v>867</v>
      </c>
      <c r="I883" s="33" t="str">
        <f t="shared" si="146"/>
        <v>-</v>
      </c>
      <c r="J883" s="38">
        <f>IF(H883&gt;Lease!$E$4,0,M882)</f>
        <v>0</v>
      </c>
      <c r="K883" s="38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38">
        <f t="shared" si="140"/>
        <v>0</v>
      </c>
      <c r="M883" s="38">
        <f t="shared" si="141"/>
        <v>0</v>
      </c>
      <c r="N883" s="50"/>
      <c r="O883" s="79">
        <v>237</v>
      </c>
      <c r="P883" s="80">
        <f t="shared" si="144"/>
        <v>358732</v>
      </c>
      <c r="Q883" s="82">
        <f t="shared" si="147"/>
        <v>0</v>
      </c>
      <c r="R883" s="82">
        <f>IF(S882&lt;1,0,-Lease!$K$4/Lease!$L$4)</f>
        <v>0</v>
      </c>
      <c r="S883" s="82">
        <f t="shared" si="148"/>
        <v>0</v>
      </c>
      <c r="AE883" s="5"/>
      <c r="AF883" s="6"/>
    </row>
    <row r="884" spans="1:32" x14ac:dyDescent="0.25">
      <c r="A884" s="46">
        <f t="shared" si="142"/>
        <v>868</v>
      </c>
      <c r="B884" s="54">
        <f t="shared" si="139"/>
        <v>0</v>
      </c>
      <c r="C884" s="47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3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48">
        <f t="shared" si="145"/>
        <v>0</v>
      </c>
      <c r="G884" s="49"/>
      <c r="H884" s="13">
        <f t="shared" si="143"/>
        <v>868</v>
      </c>
      <c r="I884" s="33" t="str">
        <f t="shared" si="146"/>
        <v>-</v>
      </c>
      <c r="J884" s="38">
        <f>IF(H884&gt;Lease!$E$4,0,M883)</f>
        <v>0</v>
      </c>
      <c r="K884" s="38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38">
        <f t="shared" si="140"/>
        <v>0</v>
      </c>
      <c r="M884" s="38">
        <f t="shared" si="141"/>
        <v>0</v>
      </c>
      <c r="N884" s="50"/>
      <c r="O884" s="79">
        <v>237</v>
      </c>
      <c r="P884" s="80">
        <f t="shared" si="144"/>
        <v>359097</v>
      </c>
      <c r="Q884" s="82">
        <f t="shared" si="147"/>
        <v>0</v>
      </c>
      <c r="R884" s="82">
        <f>IF(S883&lt;1,0,-Lease!$K$4/Lease!$L$4)</f>
        <v>0</v>
      </c>
      <c r="S884" s="82">
        <f t="shared" si="148"/>
        <v>0</v>
      </c>
      <c r="AE884" s="5"/>
      <c r="AF884" s="6"/>
    </row>
    <row r="885" spans="1:32" x14ac:dyDescent="0.25">
      <c r="A885" s="46">
        <f t="shared" si="142"/>
        <v>869</v>
      </c>
      <c r="B885" s="54">
        <f t="shared" si="139"/>
        <v>0</v>
      </c>
      <c r="C885" s="47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3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48">
        <f t="shared" si="145"/>
        <v>0</v>
      </c>
      <c r="G885" s="49"/>
      <c r="H885" s="13">
        <f t="shared" si="143"/>
        <v>869</v>
      </c>
      <c r="I885" s="33" t="str">
        <f t="shared" si="146"/>
        <v>-</v>
      </c>
      <c r="J885" s="38">
        <f>IF(H885&gt;Lease!$E$4,0,M884)</f>
        <v>0</v>
      </c>
      <c r="K885" s="38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38">
        <f t="shared" si="140"/>
        <v>0</v>
      </c>
      <c r="M885" s="38">
        <f t="shared" si="141"/>
        <v>0</v>
      </c>
      <c r="N885" s="50"/>
      <c r="O885" s="79">
        <v>237</v>
      </c>
      <c r="P885" s="80">
        <f t="shared" si="144"/>
        <v>359463</v>
      </c>
      <c r="Q885" s="82">
        <f t="shared" si="147"/>
        <v>0</v>
      </c>
      <c r="R885" s="82">
        <f>IF(S884&lt;1,0,-Lease!$K$4/Lease!$L$4)</f>
        <v>0</v>
      </c>
      <c r="S885" s="82">
        <f t="shared" si="148"/>
        <v>0</v>
      </c>
      <c r="AE885" s="5"/>
      <c r="AF885" s="6"/>
    </row>
    <row r="886" spans="1:32" x14ac:dyDescent="0.25">
      <c r="A886" s="46">
        <f t="shared" si="142"/>
        <v>870</v>
      </c>
      <c r="B886" s="54">
        <f t="shared" si="139"/>
        <v>0</v>
      </c>
      <c r="C886" s="47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3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48">
        <f t="shared" si="145"/>
        <v>0</v>
      </c>
      <c r="G886" s="49"/>
      <c r="H886" s="13">
        <f t="shared" si="143"/>
        <v>870</v>
      </c>
      <c r="I886" s="33" t="str">
        <f t="shared" si="146"/>
        <v>-</v>
      </c>
      <c r="J886" s="38">
        <f>IF(H886&gt;Lease!$E$4,0,M885)</f>
        <v>0</v>
      </c>
      <c r="K886" s="38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38">
        <f t="shared" si="140"/>
        <v>0</v>
      </c>
      <c r="M886" s="38">
        <f t="shared" si="141"/>
        <v>0</v>
      </c>
      <c r="N886" s="50"/>
      <c r="O886" s="79">
        <v>237</v>
      </c>
      <c r="P886" s="80">
        <f t="shared" si="144"/>
        <v>359828</v>
      </c>
      <c r="Q886" s="82">
        <f t="shared" si="147"/>
        <v>0</v>
      </c>
      <c r="R886" s="82">
        <f>IF(S885&lt;1,0,-Lease!$K$4/Lease!$L$4)</f>
        <v>0</v>
      </c>
      <c r="S886" s="82">
        <f t="shared" si="148"/>
        <v>0</v>
      </c>
      <c r="AE886" s="5"/>
      <c r="AF886" s="6"/>
    </row>
    <row r="887" spans="1:32" x14ac:dyDescent="0.25">
      <c r="A887" s="46">
        <f t="shared" si="142"/>
        <v>871</v>
      </c>
      <c r="B887" s="54">
        <f t="shared" si="139"/>
        <v>0</v>
      </c>
      <c r="C887" s="47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3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48">
        <f t="shared" si="145"/>
        <v>0</v>
      </c>
      <c r="G887" s="49"/>
      <c r="H887" s="13">
        <f t="shared" si="143"/>
        <v>871</v>
      </c>
      <c r="I887" s="33" t="str">
        <f t="shared" si="146"/>
        <v>-</v>
      </c>
      <c r="J887" s="38">
        <f>IF(H887&gt;Lease!$E$4,0,M886)</f>
        <v>0</v>
      </c>
      <c r="K887" s="38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38">
        <f t="shared" si="140"/>
        <v>0</v>
      </c>
      <c r="M887" s="38">
        <f t="shared" si="141"/>
        <v>0</v>
      </c>
      <c r="N887" s="50"/>
      <c r="O887" s="79">
        <v>237</v>
      </c>
      <c r="P887" s="80">
        <f t="shared" si="144"/>
        <v>360193</v>
      </c>
      <c r="Q887" s="82">
        <f t="shared" si="147"/>
        <v>0</v>
      </c>
      <c r="R887" s="82">
        <f>IF(S886&lt;1,0,-Lease!$K$4/Lease!$L$4)</f>
        <v>0</v>
      </c>
      <c r="S887" s="82">
        <f t="shared" si="148"/>
        <v>0</v>
      </c>
      <c r="AE887" s="5"/>
      <c r="AF887" s="6"/>
    </row>
    <row r="888" spans="1:32" x14ac:dyDescent="0.25">
      <c r="A888" s="46">
        <f t="shared" si="142"/>
        <v>872</v>
      </c>
      <c r="B888" s="54">
        <f t="shared" si="139"/>
        <v>0</v>
      </c>
      <c r="C888" s="47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3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48">
        <f t="shared" si="145"/>
        <v>0</v>
      </c>
      <c r="G888" s="49"/>
      <c r="H888" s="13">
        <f t="shared" si="143"/>
        <v>872</v>
      </c>
      <c r="I888" s="33" t="str">
        <f t="shared" si="146"/>
        <v>-</v>
      </c>
      <c r="J888" s="38">
        <f>IF(H888&gt;Lease!$E$4,0,M887)</f>
        <v>0</v>
      </c>
      <c r="K888" s="38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38">
        <f t="shared" si="140"/>
        <v>0</v>
      </c>
      <c r="M888" s="38">
        <f t="shared" si="141"/>
        <v>0</v>
      </c>
      <c r="N888" s="50"/>
      <c r="O888" s="79">
        <v>237</v>
      </c>
      <c r="P888" s="80">
        <f t="shared" si="144"/>
        <v>360558</v>
      </c>
      <c r="Q888" s="82">
        <f t="shared" si="147"/>
        <v>0</v>
      </c>
      <c r="R888" s="82">
        <f>IF(S887&lt;1,0,-Lease!$K$4/Lease!$L$4)</f>
        <v>0</v>
      </c>
      <c r="S888" s="82">
        <f t="shared" si="148"/>
        <v>0</v>
      </c>
      <c r="AE888" s="5"/>
      <c r="AF888" s="6"/>
    </row>
    <row r="889" spans="1:32" x14ac:dyDescent="0.25">
      <c r="A889" s="46">
        <f t="shared" si="142"/>
        <v>873</v>
      </c>
      <c r="B889" s="54">
        <f t="shared" si="139"/>
        <v>0</v>
      </c>
      <c r="C889" s="47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3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48">
        <f t="shared" si="145"/>
        <v>0</v>
      </c>
      <c r="G889" s="49"/>
      <c r="H889" s="13">
        <f t="shared" si="143"/>
        <v>873</v>
      </c>
      <c r="I889" s="33" t="str">
        <f t="shared" si="146"/>
        <v>-</v>
      </c>
      <c r="J889" s="38">
        <f>IF(H889&gt;Lease!$E$4,0,M888)</f>
        <v>0</v>
      </c>
      <c r="K889" s="38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38">
        <f t="shared" si="140"/>
        <v>0</v>
      </c>
      <c r="M889" s="38">
        <f t="shared" si="141"/>
        <v>0</v>
      </c>
      <c r="N889" s="50"/>
      <c r="O889" s="79">
        <v>237</v>
      </c>
      <c r="P889" s="80">
        <f t="shared" si="144"/>
        <v>360924</v>
      </c>
      <c r="Q889" s="82">
        <f t="shared" si="147"/>
        <v>0</v>
      </c>
      <c r="R889" s="82">
        <f>IF(S888&lt;1,0,-Lease!$K$4/Lease!$L$4)</f>
        <v>0</v>
      </c>
      <c r="S889" s="82">
        <f t="shared" si="148"/>
        <v>0</v>
      </c>
      <c r="AE889" s="5"/>
      <c r="AF889" s="6"/>
    </row>
    <row r="890" spans="1:32" x14ac:dyDescent="0.25">
      <c r="A890" s="46">
        <f t="shared" si="142"/>
        <v>874</v>
      </c>
      <c r="B890" s="54">
        <f t="shared" si="139"/>
        <v>0</v>
      </c>
      <c r="C890" s="47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3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48">
        <f t="shared" si="145"/>
        <v>0</v>
      </c>
      <c r="G890" s="49"/>
      <c r="H890" s="13">
        <f t="shared" si="143"/>
        <v>874</v>
      </c>
      <c r="I890" s="33" t="str">
        <f t="shared" si="146"/>
        <v>-</v>
      </c>
      <c r="J890" s="38">
        <f>IF(H890&gt;Lease!$E$4,0,M889)</f>
        <v>0</v>
      </c>
      <c r="K890" s="38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38">
        <f t="shared" si="140"/>
        <v>0</v>
      </c>
      <c r="M890" s="38">
        <f t="shared" si="141"/>
        <v>0</v>
      </c>
      <c r="N890" s="50"/>
      <c r="O890" s="79">
        <v>237</v>
      </c>
      <c r="P890" s="80">
        <f t="shared" si="144"/>
        <v>361289</v>
      </c>
      <c r="Q890" s="82">
        <f t="shared" si="147"/>
        <v>0</v>
      </c>
      <c r="R890" s="82">
        <f>IF(S889&lt;1,0,-Lease!$K$4/Lease!$L$4)</f>
        <v>0</v>
      </c>
      <c r="S890" s="82">
        <f t="shared" si="148"/>
        <v>0</v>
      </c>
      <c r="AE890" s="5"/>
      <c r="AF890" s="6"/>
    </row>
    <row r="891" spans="1:32" x14ac:dyDescent="0.25">
      <c r="A891" s="46">
        <f t="shared" si="142"/>
        <v>875</v>
      </c>
      <c r="B891" s="54">
        <f t="shared" si="139"/>
        <v>0</v>
      </c>
      <c r="C891" s="47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3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48">
        <f t="shared" si="145"/>
        <v>0</v>
      </c>
      <c r="G891" s="49"/>
      <c r="H891" s="13">
        <f t="shared" si="143"/>
        <v>875</v>
      </c>
      <c r="I891" s="33" t="str">
        <f t="shared" si="146"/>
        <v>-</v>
      </c>
      <c r="J891" s="38">
        <f>IF(H891&gt;Lease!$E$4,0,M890)</f>
        <v>0</v>
      </c>
      <c r="K891" s="38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38">
        <f t="shared" si="140"/>
        <v>0</v>
      </c>
      <c r="M891" s="38">
        <f t="shared" si="141"/>
        <v>0</v>
      </c>
      <c r="N891" s="50"/>
      <c r="O891" s="79">
        <v>237</v>
      </c>
      <c r="P891" s="80">
        <f t="shared" si="144"/>
        <v>361654</v>
      </c>
      <c r="Q891" s="82">
        <f t="shared" si="147"/>
        <v>0</v>
      </c>
      <c r="R891" s="82">
        <f>IF(S890&lt;1,0,-Lease!$K$4/Lease!$L$4)</f>
        <v>0</v>
      </c>
      <c r="S891" s="82">
        <f t="shared" si="148"/>
        <v>0</v>
      </c>
      <c r="AE891" s="5"/>
      <c r="AF891" s="6"/>
    </row>
    <row r="892" spans="1:32" x14ac:dyDescent="0.25">
      <c r="A892" s="46">
        <f t="shared" si="142"/>
        <v>876</v>
      </c>
      <c r="B892" s="54">
        <f t="shared" si="139"/>
        <v>0</v>
      </c>
      <c r="C892" s="47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3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48">
        <f t="shared" si="145"/>
        <v>0</v>
      </c>
      <c r="G892" s="49"/>
      <c r="H892" s="13">
        <f t="shared" si="143"/>
        <v>876</v>
      </c>
      <c r="I892" s="33" t="str">
        <f t="shared" si="146"/>
        <v>-</v>
      </c>
      <c r="J892" s="38">
        <f>IF(H892&gt;Lease!$E$4,0,M891)</f>
        <v>0</v>
      </c>
      <c r="K892" s="38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38">
        <f t="shared" si="140"/>
        <v>0</v>
      </c>
      <c r="M892" s="38">
        <f t="shared" si="141"/>
        <v>0</v>
      </c>
      <c r="N892" s="50"/>
      <c r="O892" s="79">
        <v>237</v>
      </c>
      <c r="P892" s="80">
        <f t="shared" si="144"/>
        <v>362019</v>
      </c>
      <c r="Q892" s="82">
        <f t="shared" si="147"/>
        <v>0</v>
      </c>
      <c r="R892" s="82">
        <f>IF(S891&lt;1,0,-Lease!$K$4/Lease!$L$4)</f>
        <v>0</v>
      </c>
      <c r="S892" s="82">
        <f t="shared" si="148"/>
        <v>0</v>
      </c>
      <c r="AE892" s="5"/>
      <c r="AF892" s="6"/>
    </row>
    <row r="893" spans="1:32" x14ac:dyDescent="0.25">
      <c r="A893" s="46">
        <f t="shared" si="142"/>
        <v>877</v>
      </c>
      <c r="B893" s="54">
        <f t="shared" si="139"/>
        <v>0</v>
      </c>
      <c r="C893" s="47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3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48">
        <f t="shared" si="145"/>
        <v>0</v>
      </c>
      <c r="G893" s="49"/>
      <c r="H893" s="13">
        <f t="shared" si="143"/>
        <v>877</v>
      </c>
      <c r="I893" s="33" t="str">
        <f t="shared" si="146"/>
        <v>-</v>
      </c>
      <c r="J893" s="38">
        <f>IF(H893&gt;Lease!$E$4,0,M892)</f>
        <v>0</v>
      </c>
      <c r="K893" s="38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38">
        <f t="shared" si="140"/>
        <v>0</v>
      </c>
      <c r="M893" s="38">
        <f t="shared" si="141"/>
        <v>0</v>
      </c>
      <c r="N893" s="50"/>
      <c r="O893" s="79">
        <v>237</v>
      </c>
      <c r="P893" s="80">
        <f t="shared" si="144"/>
        <v>362385</v>
      </c>
      <c r="Q893" s="82">
        <f t="shared" si="147"/>
        <v>0</v>
      </c>
      <c r="R893" s="82">
        <f>IF(S892&lt;1,0,-Lease!$K$4/Lease!$L$4)</f>
        <v>0</v>
      </c>
      <c r="S893" s="82">
        <f t="shared" si="148"/>
        <v>0</v>
      </c>
      <c r="AE893" s="5"/>
      <c r="AF893" s="6"/>
    </row>
    <row r="894" spans="1:32" x14ac:dyDescent="0.25">
      <c r="A894" s="46">
        <f t="shared" si="142"/>
        <v>878</v>
      </c>
      <c r="B894" s="54">
        <f t="shared" si="139"/>
        <v>0</v>
      </c>
      <c r="C894" s="47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3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48">
        <f t="shared" si="145"/>
        <v>0</v>
      </c>
      <c r="G894" s="49"/>
      <c r="H894" s="13">
        <f t="shared" si="143"/>
        <v>878</v>
      </c>
      <c r="I894" s="33" t="str">
        <f t="shared" si="146"/>
        <v>-</v>
      </c>
      <c r="J894" s="38">
        <f>IF(H894&gt;Lease!$E$4,0,M893)</f>
        <v>0</v>
      </c>
      <c r="K894" s="38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38">
        <f t="shared" si="140"/>
        <v>0</v>
      </c>
      <c r="M894" s="38">
        <f t="shared" si="141"/>
        <v>0</v>
      </c>
      <c r="N894" s="50"/>
      <c r="O894" s="79">
        <v>237</v>
      </c>
      <c r="P894" s="80">
        <f t="shared" si="144"/>
        <v>362750</v>
      </c>
      <c r="Q894" s="82">
        <f t="shared" si="147"/>
        <v>0</v>
      </c>
      <c r="R894" s="82">
        <f>IF(S893&lt;1,0,-Lease!$K$4/Lease!$L$4)</f>
        <v>0</v>
      </c>
      <c r="S894" s="82">
        <f t="shared" si="148"/>
        <v>0</v>
      </c>
      <c r="AE894" s="5"/>
      <c r="AF894" s="6"/>
    </row>
    <row r="895" spans="1:32" x14ac:dyDescent="0.25">
      <c r="A895" s="46">
        <f t="shared" si="142"/>
        <v>879</v>
      </c>
      <c r="B895" s="54">
        <f t="shared" si="139"/>
        <v>0</v>
      </c>
      <c r="C895" s="47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3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48">
        <f t="shared" si="145"/>
        <v>0</v>
      </c>
      <c r="G895" s="49"/>
      <c r="H895" s="13">
        <f t="shared" si="143"/>
        <v>879</v>
      </c>
      <c r="I895" s="33" t="str">
        <f t="shared" si="146"/>
        <v>-</v>
      </c>
      <c r="J895" s="38">
        <f>IF(H895&gt;Lease!$E$4,0,M894)</f>
        <v>0</v>
      </c>
      <c r="K895" s="38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38">
        <f t="shared" si="140"/>
        <v>0</v>
      </c>
      <c r="M895" s="38">
        <f t="shared" si="141"/>
        <v>0</v>
      </c>
      <c r="N895" s="50"/>
      <c r="O895" s="79">
        <v>237</v>
      </c>
      <c r="P895" s="80">
        <f t="shared" si="144"/>
        <v>363115</v>
      </c>
      <c r="Q895" s="82">
        <f t="shared" si="147"/>
        <v>0</v>
      </c>
      <c r="R895" s="82">
        <f>IF(S894&lt;1,0,-Lease!$K$4/Lease!$L$4)</f>
        <v>0</v>
      </c>
      <c r="S895" s="82">
        <f t="shared" si="148"/>
        <v>0</v>
      </c>
      <c r="AE895" s="5"/>
      <c r="AF895" s="6"/>
    </row>
    <row r="896" spans="1:32" x14ac:dyDescent="0.25">
      <c r="A896" s="46">
        <f t="shared" si="142"/>
        <v>880</v>
      </c>
      <c r="B896" s="54">
        <f t="shared" si="139"/>
        <v>0</v>
      </c>
      <c r="C896" s="47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3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48">
        <f t="shared" si="145"/>
        <v>0</v>
      </c>
      <c r="G896" s="49"/>
      <c r="H896" s="13">
        <f t="shared" si="143"/>
        <v>880</v>
      </c>
      <c r="I896" s="33" t="str">
        <f t="shared" si="146"/>
        <v>-</v>
      </c>
      <c r="J896" s="38">
        <f>IF(H896&gt;Lease!$E$4,0,M895)</f>
        <v>0</v>
      </c>
      <c r="K896" s="38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38">
        <f t="shared" si="140"/>
        <v>0</v>
      </c>
      <c r="M896" s="38">
        <f t="shared" si="141"/>
        <v>0</v>
      </c>
      <c r="N896" s="50"/>
      <c r="O896" s="79">
        <v>237</v>
      </c>
      <c r="P896" s="80">
        <f t="shared" si="144"/>
        <v>363480</v>
      </c>
      <c r="Q896" s="82">
        <f t="shared" si="147"/>
        <v>0</v>
      </c>
      <c r="R896" s="82">
        <f>IF(S895&lt;1,0,-Lease!$K$4/Lease!$L$4)</f>
        <v>0</v>
      </c>
      <c r="S896" s="82">
        <f t="shared" si="148"/>
        <v>0</v>
      </c>
      <c r="AE896" s="5"/>
      <c r="AF896" s="6"/>
    </row>
    <row r="897" spans="1:32" x14ac:dyDescent="0.25">
      <c r="A897" s="46">
        <f t="shared" si="142"/>
        <v>881</v>
      </c>
      <c r="B897" s="54">
        <f t="shared" si="139"/>
        <v>0</v>
      </c>
      <c r="C897" s="47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3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48">
        <f t="shared" si="145"/>
        <v>0</v>
      </c>
      <c r="G897" s="49"/>
      <c r="H897" s="13">
        <f t="shared" si="143"/>
        <v>881</v>
      </c>
      <c r="I897" s="33" t="str">
        <f t="shared" si="146"/>
        <v>-</v>
      </c>
      <c r="J897" s="38">
        <f>IF(H897&gt;Lease!$E$4,0,M896)</f>
        <v>0</v>
      </c>
      <c r="K897" s="38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38">
        <f t="shared" si="140"/>
        <v>0</v>
      </c>
      <c r="M897" s="38">
        <f t="shared" si="141"/>
        <v>0</v>
      </c>
      <c r="N897" s="50"/>
      <c r="O897" s="79">
        <v>237</v>
      </c>
      <c r="P897" s="80">
        <f t="shared" si="144"/>
        <v>363846</v>
      </c>
      <c r="Q897" s="82">
        <f t="shared" si="147"/>
        <v>0</v>
      </c>
      <c r="R897" s="82">
        <f>IF(S896&lt;1,0,-Lease!$K$4/Lease!$L$4)</f>
        <v>0</v>
      </c>
      <c r="S897" s="82">
        <f t="shared" si="148"/>
        <v>0</v>
      </c>
      <c r="AE897" s="5"/>
      <c r="AF897" s="6"/>
    </row>
    <row r="898" spans="1:32" x14ac:dyDescent="0.25">
      <c r="A898" s="46">
        <f t="shared" si="142"/>
        <v>882</v>
      </c>
      <c r="B898" s="54">
        <f t="shared" si="139"/>
        <v>0</v>
      </c>
      <c r="C898" s="47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3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48">
        <f t="shared" si="145"/>
        <v>0</v>
      </c>
      <c r="G898" s="49"/>
      <c r="H898" s="13">
        <f t="shared" si="143"/>
        <v>882</v>
      </c>
      <c r="I898" s="33" t="str">
        <f t="shared" si="146"/>
        <v>-</v>
      </c>
      <c r="J898" s="38">
        <f>IF(H898&gt;Lease!$E$4,0,M897)</f>
        <v>0</v>
      </c>
      <c r="K898" s="38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38">
        <f t="shared" si="140"/>
        <v>0</v>
      </c>
      <c r="M898" s="38">
        <f t="shared" si="141"/>
        <v>0</v>
      </c>
      <c r="N898" s="50"/>
      <c r="O898" s="79">
        <v>237</v>
      </c>
      <c r="P898" s="80">
        <f t="shared" si="144"/>
        <v>364211</v>
      </c>
      <c r="Q898" s="82">
        <f t="shared" si="147"/>
        <v>0</v>
      </c>
      <c r="R898" s="82">
        <f>IF(S897&lt;1,0,-Lease!$K$4/Lease!$L$4)</f>
        <v>0</v>
      </c>
      <c r="S898" s="82">
        <f t="shared" si="148"/>
        <v>0</v>
      </c>
      <c r="AE898" s="5"/>
      <c r="AF898" s="6"/>
    </row>
    <row r="899" spans="1:32" x14ac:dyDescent="0.25">
      <c r="A899" s="46">
        <f t="shared" si="142"/>
        <v>883</v>
      </c>
      <c r="B899" s="54">
        <f t="shared" si="139"/>
        <v>0</v>
      </c>
      <c r="C899" s="47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3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48">
        <f t="shared" si="145"/>
        <v>0</v>
      </c>
      <c r="G899" s="49"/>
      <c r="H899" s="13">
        <f t="shared" si="143"/>
        <v>883</v>
      </c>
      <c r="I899" s="33" t="str">
        <f t="shared" si="146"/>
        <v>-</v>
      </c>
      <c r="J899" s="38">
        <f>IF(H899&gt;Lease!$E$4,0,M898)</f>
        <v>0</v>
      </c>
      <c r="K899" s="38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38">
        <f t="shared" si="140"/>
        <v>0</v>
      </c>
      <c r="M899" s="38">
        <f t="shared" si="141"/>
        <v>0</v>
      </c>
      <c r="N899" s="50"/>
      <c r="O899" s="79">
        <v>237</v>
      </c>
      <c r="P899" s="80">
        <f t="shared" si="144"/>
        <v>364576</v>
      </c>
      <c r="Q899" s="82">
        <f t="shared" si="147"/>
        <v>0</v>
      </c>
      <c r="R899" s="82">
        <f>IF(S898&lt;1,0,-Lease!$K$4/Lease!$L$4)</f>
        <v>0</v>
      </c>
      <c r="S899" s="82">
        <f t="shared" si="148"/>
        <v>0</v>
      </c>
      <c r="AE899" s="5"/>
      <c r="AF899" s="6"/>
    </row>
    <row r="900" spans="1:32" x14ac:dyDescent="0.25">
      <c r="A900" s="46">
        <f t="shared" si="142"/>
        <v>884</v>
      </c>
      <c r="B900" s="54">
        <f t="shared" si="139"/>
        <v>0</v>
      </c>
      <c r="C900" s="47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3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48">
        <f t="shared" si="145"/>
        <v>0</v>
      </c>
      <c r="G900" s="49"/>
      <c r="H900" s="13">
        <f t="shared" si="143"/>
        <v>884</v>
      </c>
      <c r="I900" s="33" t="str">
        <f t="shared" si="146"/>
        <v>-</v>
      </c>
      <c r="J900" s="38">
        <f>IF(H900&gt;Lease!$E$4,0,M899)</f>
        <v>0</v>
      </c>
      <c r="K900" s="38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38">
        <f t="shared" si="140"/>
        <v>0</v>
      </c>
      <c r="M900" s="38">
        <f t="shared" si="141"/>
        <v>0</v>
      </c>
      <c r="N900" s="50"/>
      <c r="O900" s="79">
        <v>237</v>
      </c>
      <c r="P900" s="80">
        <f t="shared" si="144"/>
        <v>364941</v>
      </c>
      <c r="Q900" s="82">
        <f t="shared" si="147"/>
        <v>0</v>
      </c>
      <c r="R900" s="82">
        <f>IF(S899&lt;1,0,-Lease!$K$4/Lease!$L$4)</f>
        <v>0</v>
      </c>
      <c r="S900" s="82">
        <f t="shared" si="148"/>
        <v>0</v>
      </c>
      <c r="AE900" s="5"/>
      <c r="AF900" s="6"/>
    </row>
    <row r="901" spans="1:32" x14ac:dyDescent="0.25">
      <c r="A901" s="46">
        <f t="shared" si="142"/>
        <v>885</v>
      </c>
      <c r="B901" s="54">
        <f t="shared" si="139"/>
        <v>0</v>
      </c>
      <c r="C901" s="47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3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48">
        <f t="shared" si="145"/>
        <v>0</v>
      </c>
      <c r="G901" s="49"/>
      <c r="H901" s="13">
        <f t="shared" si="143"/>
        <v>885</v>
      </c>
      <c r="I901" s="33" t="str">
        <f t="shared" si="146"/>
        <v>-</v>
      </c>
      <c r="J901" s="38">
        <f>IF(H901&gt;Lease!$E$4,0,M900)</f>
        <v>0</v>
      </c>
      <c r="K901" s="38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38">
        <f t="shared" si="140"/>
        <v>0</v>
      </c>
      <c r="M901" s="38">
        <f t="shared" si="141"/>
        <v>0</v>
      </c>
      <c r="N901" s="50"/>
      <c r="O901" s="79">
        <v>237</v>
      </c>
      <c r="P901" s="80">
        <f t="shared" si="144"/>
        <v>365306</v>
      </c>
      <c r="Q901" s="82">
        <f t="shared" si="147"/>
        <v>0</v>
      </c>
      <c r="R901" s="82">
        <f>IF(S900&lt;1,0,-Lease!$K$4/Lease!$L$4)</f>
        <v>0</v>
      </c>
      <c r="S901" s="82">
        <f t="shared" si="148"/>
        <v>0</v>
      </c>
      <c r="AE901" s="5"/>
      <c r="AF901" s="6"/>
    </row>
    <row r="902" spans="1:32" x14ac:dyDescent="0.25">
      <c r="A902" s="46">
        <f t="shared" si="142"/>
        <v>886</v>
      </c>
      <c r="B902" s="54">
        <f t="shared" si="139"/>
        <v>0</v>
      </c>
      <c r="C902" s="47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3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48">
        <f t="shared" si="145"/>
        <v>0</v>
      </c>
      <c r="G902" s="49"/>
      <c r="H902" s="13">
        <f t="shared" si="143"/>
        <v>886</v>
      </c>
      <c r="I902" s="33" t="str">
        <f t="shared" si="146"/>
        <v>-</v>
      </c>
      <c r="J902" s="38">
        <f>IF(H902&gt;Lease!$E$4,0,M901)</f>
        <v>0</v>
      </c>
      <c r="K902" s="38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38">
        <f t="shared" si="140"/>
        <v>0</v>
      </c>
      <c r="M902" s="38">
        <f t="shared" si="141"/>
        <v>0</v>
      </c>
      <c r="N902" s="50"/>
      <c r="O902" s="79">
        <v>237</v>
      </c>
      <c r="P902" s="80">
        <f t="shared" si="144"/>
        <v>365671</v>
      </c>
      <c r="Q902" s="82">
        <f t="shared" si="147"/>
        <v>0</v>
      </c>
      <c r="R902" s="82">
        <f>IF(S901&lt;1,0,-Lease!$K$4/Lease!$L$4)</f>
        <v>0</v>
      </c>
      <c r="S902" s="82">
        <f t="shared" si="148"/>
        <v>0</v>
      </c>
      <c r="AE902" s="5"/>
      <c r="AF902" s="6"/>
    </row>
    <row r="903" spans="1:32" x14ac:dyDescent="0.25">
      <c r="A903" s="46">
        <f t="shared" si="142"/>
        <v>887</v>
      </c>
      <c r="B903" s="54">
        <f t="shared" si="139"/>
        <v>0</v>
      </c>
      <c r="C903" s="47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3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48">
        <f t="shared" si="145"/>
        <v>0</v>
      </c>
      <c r="G903" s="49"/>
      <c r="H903" s="13">
        <f t="shared" si="143"/>
        <v>887</v>
      </c>
      <c r="I903" s="33" t="str">
        <f t="shared" si="146"/>
        <v>-</v>
      </c>
      <c r="J903" s="38">
        <f>IF(H903&gt;Lease!$E$4,0,M902)</f>
        <v>0</v>
      </c>
      <c r="K903" s="38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38">
        <f t="shared" si="140"/>
        <v>0</v>
      </c>
      <c r="M903" s="38">
        <f t="shared" si="141"/>
        <v>0</v>
      </c>
      <c r="N903" s="50"/>
      <c r="O903" s="79">
        <v>237</v>
      </c>
      <c r="P903" s="80">
        <f t="shared" si="144"/>
        <v>366036</v>
      </c>
      <c r="Q903" s="82">
        <f t="shared" si="147"/>
        <v>0</v>
      </c>
      <c r="R903" s="82">
        <f>IF(S902&lt;1,0,-Lease!$K$4/Lease!$L$4)</f>
        <v>0</v>
      </c>
      <c r="S903" s="82">
        <f t="shared" si="148"/>
        <v>0</v>
      </c>
      <c r="AE903" s="5"/>
      <c r="AF903" s="6"/>
    </row>
    <row r="904" spans="1:32" x14ac:dyDescent="0.25">
      <c r="A904" s="46">
        <f t="shared" si="142"/>
        <v>888</v>
      </c>
      <c r="B904" s="54">
        <f t="shared" si="139"/>
        <v>0</v>
      </c>
      <c r="C904" s="47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3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48">
        <f t="shared" si="145"/>
        <v>0</v>
      </c>
      <c r="G904" s="49"/>
      <c r="H904" s="13">
        <f t="shared" si="143"/>
        <v>888</v>
      </c>
      <c r="I904" s="33" t="str">
        <f t="shared" si="146"/>
        <v>-</v>
      </c>
      <c r="J904" s="38">
        <f>IF(H904&gt;Lease!$E$4,0,M903)</f>
        <v>0</v>
      </c>
      <c r="K904" s="38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38">
        <f t="shared" si="140"/>
        <v>0</v>
      </c>
      <c r="M904" s="38">
        <f t="shared" si="141"/>
        <v>0</v>
      </c>
      <c r="N904" s="50"/>
      <c r="O904" s="79">
        <v>237</v>
      </c>
      <c r="P904" s="80">
        <f t="shared" si="144"/>
        <v>366401</v>
      </c>
      <c r="Q904" s="82">
        <f t="shared" si="147"/>
        <v>0</v>
      </c>
      <c r="R904" s="82">
        <f>IF(S903&lt;1,0,-Lease!$K$4/Lease!$L$4)</f>
        <v>0</v>
      </c>
      <c r="S904" s="82">
        <f t="shared" si="148"/>
        <v>0</v>
      </c>
      <c r="AE904" s="5"/>
      <c r="AF904" s="6"/>
    </row>
    <row r="905" spans="1:32" x14ac:dyDescent="0.25">
      <c r="A905" s="46">
        <f t="shared" si="142"/>
        <v>889</v>
      </c>
      <c r="B905" s="54">
        <f t="shared" si="139"/>
        <v>0</v>
      </c>
      <c r="C905" s="47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3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48">
        <f t="shared" si="145"/>
        <v>0</v>
      </c>
      <c r="G905" s="49"/>
      <c r="H905" s="13">
        <f t="shared" si="143"/>
        <v>889</v>
      </c>
      <c r="I905" s="33" t="str">
        <f t="shared" si="146"/>
        <v>-</v>
      </c>
      <c r="J905" s="38">
        <f>IF(H905&gt;Lease!$E$4,0,M904)</f>
        <v>0</v>
      </c>
      <c r="K905" s="38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38">
        <f t="shared" si="140"/>
        <v>0</v>
      </c>
      <c r="M905" s="38">
        <f t="shared" si="141"/>
        <v>0</v>
      </c>
      <c r="N905" s="50"/>
      <c r="O905" s="79">
        <v>237</v>
      </c>
      <c r="P905" s="80">
        <f t="shared" si="144"/>
        <v>366767</v>
      </c>
      <c r="Q905" s="82">
        <f t="shared" si="147"/>
        <v>0</v>
      </c>
      <c r="R905" s="82">
        <f>IF(S904&lt;1,0,-Lease!$K$4/Lease!$L$4)</f>
        <v>0</v>
      </c>
      <c r="S905" s="82">
        <f t="shared" si="148"/>
        <v>0</v>
      </c>
      <c r="AE905" s="5"/>
      <c r="AF905" s="6"/>
    </row>
    <row r="906" spans="1:32" x14ac:dyDescent="0.25">
      <c r="A906" s="46">
        <f t="shared" si="142"/>
        <v>890</v>
      </c>
      <c r="B906" s="54">
        <f t="shared" si="139"/>
        <v>0</v>
      </c>
      <c r="C906" s="47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3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48">
        <f t="shared" si="145"/>
        <v>0</v>
      </c>
      <c r="G906" s="49"/>
      <c r="H906" s="13">
        <f t="shared" si="143"/>
        <v>890</v>
      </c>
      <c r="I906" s="33" t="str">
        <f t="shared" si="146"/>
        <v>-</v>
      </c>
      <c r="J906" s="38">
        <f>IF(H906&gt;Lease!$E$4,0,M905)</f>
        <v>0</v>
      </c>
      <c r="K906" s="38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38">
        <f t="shared" si="140"/>
        <v>0</v>
      </c>
      <c r="M906" s="38">
        <f t="shared" si="141"/>
        <v>0</v>
      </c>
      <c r="N906" s="50"/>
      <c r="O906" s="79">
        <v>237</v>
      </c>
      <c r="P906" s="80">
        <f t="shared" si="144"/>
        <v>367132</v>
      </c>
      <c r="Q906" s="82">
        <f t="shared" si="147"/>
        <v>0</v>
      </c>
      <c r="R906" s="82">
        <f>IF(S905&lt;1,0,-Lease!$K$4/Lease!$L$4)</f>
        <v>0</v>
      </c>
      <c r="S906" s="82">
        <f t="shared" si="148"/>
        <v>0</v>
      </c>
      <c r="AE906" s="5"/>
      <c r="AF906" s="6"/>
    </row>
    <row r="907" spans="1:32" x14ac:dyDescent="0.25">
      <c r="A907" s="46">
        <f t="shared" si="142"/>
        <v>891</v>
      </c>
      <c r="B907" s="54">
        <f t="shared" si="139"/>
        <v>0</v>
      </c>
      <c r="C907" s="47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3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48">
        <f t="shared" si="145"/>
        <v>0</v>
      </c>
      <c r="G907" s="49"/>
      <c r="H907" s="13">
        <f t="shared" si="143"/>
        <v>891</v>
      </c>
      <c r="I907" s="33" t="str">
        <f t="shared" si="146"/>
        <v>-</v>
      </c>
      <c r="J907" s="38">
        <f>IF(H907&gt;Lease!$E$4,0,M906)</f>
        <v>0</v>
      </c>
      <c r="K907" s="38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38">
        <f t="shared" si="140"/>
        <v>0</v>
      </c>
      <c r="M907" s="38">
        <f t="shared" si="141"/>
        <v>0</v>
      </c>
      <c r="N907" s="50"/>
      <c r="O907" s="79">
        <v>237</v>
      </c>
      <c r="P907" s="80">
        <f t="shared" si="144"/>
        <v>367497</v>
      </c>
      <c r="Q907" s="82">
        <f t="shared" si="147"/>
        <v>0</v>
      </c>
      <c r="R907" s="82">
        <f>IF(S906&lt;1,0,-Lease!$K$4/Lease!$L$4)</f>
        <v>0</v>
      </c>
      <c r="S907" s="82">
        <f t="shared" si="148"/>
        <v>0</v>
      </c>
      <c r="AE907" s="5"/>
      <c r="AF907" s="6"/>
    </row>
    <row r="908" spans="1:32" x14ac:dyDescent="0.25">
      <c r="A908" s="46">
        <f t="shared" si="142"/>
        <v>892</v>
      </c>
      <c r="B908" s="54">
        <f t="shared" si="139"/>
        <v>0</v>
      </c>
      <c r="C908" s="47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3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48">
        <f t="shared" si="145"/>
        <v>0</v>
      </c>
      <c r="G908" s="49"/>
      <c r="H908" s="13">
        <f t="shared" si="143"/>
        <v>892</v>
      </c>
      <c r="I908" s="33" t="str">
        <f t="shared" si="146"/>
        <v>-</v>
      </c>
      <c r="J908" s="38">
        <f>IF(H908&gt;Lease!$E$4,0,M907)</f>
        <v>0</v>
      </c>
      <c r="K908" s="38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38">
        <f t="shared" si="140"/>
        <v>0</v>
      </c>
      <c r="M908" s="38">
        <f t="shared" si="141"/>
        <v>0</v>
      </c>
      <c r="N908" s="50"/>
      <c r="O908" s="79">
        <v>237</v>
      </c>
      <c r="P908" s="80">
        <f t="shared" si="144"/>
        <v>367862</v>
      </c>
      <c r="Q908" s="82">
        <f t="shared" si="147"/>
        <v>0</v>
      </c>
      <c r="R908" s="82">
        <f>IF(S907&lt;1,0,-Lease!$K$4/Lease!$L$4)</f>
        <v>0</v>
      </c>
      <c r="S908" s="82">
        <f t="shared" si="148"/>
        <v>0</v>
      </c>
      <c r="AE908" s="5"/>
      <c r="AF908" s="6"/>
    </row>
    <row r="909" spans="1:32" x14ac:dyDescent="0.25">
      <c r="A909" s="46">
        <f t="shared" si="142"/>
        <v>893</v>
      </c>
      <c r="B909" s="54">
        <f t="shared" si="139"/>
        <v>0</v>
      </c>
      <c r="C909" s="47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3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48">
        <f t="shared" si="145"/>
        <v>0</v>
      </c>
      <c r="G909" s="49"/>
      <c r="H909" s="13">
        <f t="shared" si="143"/>
        <v>893</v>
      </c>
      <c r="I909" s="33" t="str">
        <f t="shared" si="146"/>
        <v>-</v>
      </c>
      <c r="J909" s="38">
        <f>IF(H909&gt;Lease!$E$4,0,M908)</f>
        <v>0</v>
      </c>
      <c r="K909" s="38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38">
        <f t="shared" si="140"/>
        <v>0</v>
      </c>
      <c r="M909" s="38">
        <f t="shared" si="141"/>
        <v>0</v>
      </c>
      <c r="N909" s="50"/>
      <c r="O909" s="79">
        <v>237</v>
      </c>
      <c r="P909" s="80">
        <f t="shared" si="144"/>
        <v>368228</v>
      </c>
      <c r="Q909" s="82">
        <f t="shared" si="147"/>
        <v>0</v>
      </c>
      <c r="R909" s="82">
        <f>IF(S908&lt;1,0,-Lease!$K$4/Lease!$L$4)</f>
        <v>0</v>
      </c>
      <c r="S909" s="82">
        <f t="shared" si="148"/>
        <v>0</v>
      </c>
      <c r="AE909" s="5"/>
      <c r="AF909" s="6"/>
    </row>
    <row r="910" spans="1:32" x14ac:dyDescent="0.25">
      <c r="A910" s="46">
        <f t="shared" si="142"/>
        <v>894</v>
      </c>
      <c r="B910" s="54">
        <f t="shared" si="139"/>
        <v>0</v>
      </c>
      <c r="C910" s="47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3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48">
        <f t="shared" si="145"/>
        <v>0</v>
      </c>
      <c r="G910" s="49"/>
      <c r="H910" s="13">
        <f t="shared" si="143"/>
        <v>894</v>
      </c>
      <c r="I910" s="33" t="str">
        <f t="shared" si="146"/>
        <v>-</v>
      </c>
      <c r="J910" s="38">
        <f>IF(H910&gt;Lease!$E$4,0,M909)</f>
        <v>0</v>
      </c>
      <c r="K910" s="38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38">
        <f t="shared" si="140"/>
        <v>0</v>
      </c>
      <c r="M910" s="38">
        <f t="shared" si="141"/>
        <v>0</v>
      </c>
      <c r="N910" s="50"/>
      <c r="O910" s="79">
        <v>237</v>
      </c>
      <c r="P910" s="80">
        <f t="shared" si="144"/>
        <v>368593</v>
      </c>
      <c r="Q910" s="82">
        <f t="shared" si="147"/>
        <v>0</v>
      </c>
      <c r="R910" s="82">
        <f>IF(S909&lt;1,0,-Lease!$K$4/Lease!$L$4)</f>
        <v>0</v>
      </c>
      <c r="S910" s="82">
        <f t="shared" si="148"/>
        <v>0</v>
      </c>
      <c r="AE910" s="5"/>
      <c r="AF910" s="6"/>
    </row>
    <row r="911" spans="1:32" x14ac:dyDescent="0.25">
      <c r="A911" s="46">
        <f t="shared" si="142"/>
        <v>895</v>
      </c>
      <c r="B911" s="54">
        <f t="shared" si="139"/>
        <v>0</v>
      </c>
      <c r="C911" s="47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3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48">
        <f t="shared" si="145"/>
        <v>0</v>
      </c>
      <c r="G911" s="49"/>
      <c r="H911" s="13">
        <f t="shared" si="143"/>
        <v>895</v>
      </c>
      <c r="I911" s="33" t="str">
        <f t="shared" si="146"/>
        <v>-</v>
      </c>
      <c r="J911" s="38">
        <f>IF(H911&gt;Lease!$E$4,0,M910)</f>
        <v>0</v>
      </c>
      <c r="K911" s="38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38">
        <f t="shared" si="140"/>
        <v>0</v>
      </c>
      <c r="M911" s="38">
        <f t="shared" si="141"/>
        <v>0</v>
      </c>
      <c r="N911" s="50"/>
      <c r="O911" s="79">
        <v>237</v>
      </c>
      <c r="P911" s="80">
        <f t="shared" si="144"/>
        <v>368958</v>
      </c>
      <c r="Q911" s="82">
        <f t="shared" si="147"/>
        <v>0</v>
      </c>
      <c r="R911" s="82">
        <f>IF(S910&lt;1,0,-Lease!$K$4/Lease!$L$4)</f>
        <v>0</v>
      </c>
      <c r="S911" s="82">
        <f t="shared" si="148"/>
        <v>0</v>
      </c>
      <c r="AE911" s="5"/>
      <c r="AF911" s="6"/>
    </row>
    <row r="912" spans="1:32" x14ac:dyDescent="0.25">
      <c r="A912" s="46">
        <f t="shared" si="142"/>
        <v>896</v>
      </c>
      <c r="B912" s="54">
        <f t="shared" si="139"/>
        <v>0</v>
      </c>
      <c r="C912" s="47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3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48">
        <f t="shared" si="145"/>
        <v>0</v>
      </c>
      <c r="G912" s="49"/>
      <c r="H912" s="13">
        <f t="shared" si="143"/>
        <v>896</v>
      </c>
      <c r="I912" s="33" t="str">
        <f t="shared" si="146"/>
        <v>-</v>
      </c>
      <c r="J912" s="38">
        <f>IF(H912&gt;Lease!$E$4,0,M911)</f>
        <v>0</v>
      </c>
      <c r="K912" s="38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38">
        <f t="shared" si="140"/>
        <v>0</v>
      </c>
      <c r="M912" s="38">
        <f t="shared" si="141"/>
        <v>0</v>
      </c>
      <c r="N912" s="50"/>
      <c r="O912" s="79">
        <v>237</v>
      </c>
      <c r="P912" s="80">
        <f t="shared" si="144"/>
        <v>369323</v>
      </c>
      <c r="Q912" s="82">
        <f t="shared" si="147"/>
        <v>0</v>
      </c>
      <c r="R912" s="82">
        <f>IF(S911&lt;1,0,-Lease!$K$4/Lease!$L$4)</f>
        <v>0</v>
      </c>
      <c r="S912" s="82">
        <f t="shared" si="148"/>
        <v>0</v>
      </c>
      <c r="AE912" s="5"/>
      <c r="AF912" s="6"/>
    </row>
    <row r="913" spans="1:32" x14ac:dyDescent="0.25">
      <c r="A913" s="46">
        <f t="shared" si="142"/>
        <v>897</v>
      </c>
      <c r="B913" s="54">
        <f t="shared" si="139"/>
        <v>0</v>
      </c>
      <c r="C913" s="47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3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48">
        <f t="shared" si="145"/>
        <v>0</v>
      </c>
      <c r="G913" s="49"/>
      <c r="H913" s="13">
        <f t="shared" si="143"/>
        <v>897</v>
      </c>
      <c r="I913" s="33" t="str">
        <f t="shared" si="146"/>
        <v>-</v>
      </c>
      <c r="J913" s="38">
        <f>IF(H913&gt;Lease!$E$4,0,M912)</f>
        <v>0</v>
      </c>
      <c r="K913" s="38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38">
        <f t="shared" si="140"/>
        <v>0</v>
      </c>
      <c r="M913" s="38">
        <f t="shared" si="141"/>
        <v>0</v>
      </c>
      <c r="N913" s="50"/>
      <c r="O913" s="79">
        <v>237</v>
      </c>
      <c r="P913" s="80">
        <f t="shared" si="144"/>
        <v>369689</v>
      </c>
      <c r="Q913" s="82">
        <f t="shared" si="147"/>
        <v>0</v>
      </c>
      <c r="R913" s="82">
        <f>IF(S912&lt;1,0,-Lease!$K$4/Lease!$L$4)</f>
        <v>0</v>
      </c>
      <c r="S913" s="82">
        <f t="shared" si="148"/>
        <v>0</v>
      </c>
      <c r="AE913" s="5"/>
      <c r="AF913" s="6"/>
    </row>
    <row r="914" spans="1:32" x14ac:dyDescent="0.25">
      <c r="A914" s="46">
        <f t="shared" si="142"/>
        <v>898</v>
      </c>
      <c r="B914" s="54">
        <f t="shared" ref="B914:B977" si="149">IF(D914="-",0,YEAR(D914))</f>
        <v>0</v>
      </c>
      <c r="C914" s="47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3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48">
        <f t="shared" si="145"/>
        <v>0</v>
      </c>
      <c r="G914" s="49"/>
      <c r="H914" s="13">
        <f t="shared" si="143"/>
        <v>898</v>
      </c>
      <c r="I914" s="33" t="str">
        <f t="shared" si="146"/>
        <v>-</v>
      </c>
      <c r="J914" s="38">
        <f>IF(H914&gt;Lease!$E$4,0,M913)</f>
        <v>0</v>
      </c>
      <c r="K914" s="38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38">
        <f t="shared" ref="L914:L977" si="150">C914</f>
        <v>0</v>
      </c>
      <c r="M914" s="38">
        <f t="shared" ref="M914:M977" si="151">J914+K914-L914</f>
        <v>0</v>
      </c>
      <c r="N914" s="50"/>
      <c r="O914" s="79">
        <v>237</v>
      </c>
      <c r="P914" s="80">
        <f t="shared" si="144"/>
        <v>370054</v>
      </c>
      <c r="Q914" s="82">
        <f t="shared" si="147"/>
        <v>0</v>
      </c>
      <c r="R914" s="82">
        <f>IF(S913&lt;1,0,-Lease!$K$4/Lease!$L$4)</f>
        <v>0</v>
      </c>
      <c r="S914" s="82">
        <f t="shared" si="148"/>
        <v>0</v>
      </c>
      <c r="AE914" s="5"/>
      <c r="AF914" s="6"/>
    </row>
    <row r="915" spans="1:32" x14ac:dyDescent="0.25">
      <c r="A915" s="46">
        <f t="shared" ref="A915:A978" si="152">A914+1</f>
        <v>899</v>
      </c>
      <c r="B915" s="54">
        <f t="shared" si="149"/>
        <v>0</v>
      </c>
      <c r="C915" s="47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3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48">
        <f t="shared" si="145"/>
        <v>0</v>
      </c>
      <c r="G915" s="49"/>
      <c r="H915" s="13">
        <f t="shared" ref="H915:H978" si="153">H914+1</f>
        <v>899</v>
      </c>
      <c r="I915" s="33" t="str">
        <f t="shared" si="146"/>
        <v>-</v>
      </c>
      <c r="J915" s="38">
        <f>IF(H915&gt;Lease!$E$4,0,M914)</f>
        <v>0</v>
      </c>
      <c r="K915" s="38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38">
        <f t="shared" si="150"/>
        <v>0</v>
      </c>
      <c r="M915" s="38">
        <f t="shared" si="151"/>
        <v>0</v>
      </c>
      <c r="N915" s="50"/>
      <c r="O915" s="79">
        <v>237</v>
      </c>
      <c r="P915" s="80">
        <f t="shared" ref="P915:P978" si="154">DATE(YEAR(P914)+1,MONTH(P914),DAY(P914))</f>
        <v>370419</v>
      </c>
      <c r="Q915" s="82">
        <f t="shared" si="147"/>
        <v>0</v>
      </c>
      <c r="R915" s="82">
        <f>IF(S914&lt;1,0,-Lease!$K$4/Lease!$L$4)</f>
        <v>0</v>
      </c>
      <c r="S915" s="82">
        <f t="shared" si="148"/>
        <v>0</v>
      </c>
      <c r="AE915" s="5"/>
      <c r="AF915" s="6"/>
    </row>
    <row r="916" spans="1:32" x14ac:dyDescent="0.25">
      <c r="A916" s="46">
        <f t="shared" si="152"/>
        <v>900</v>
      </c>
      <c r="B916" s="54">
        <f t="shared" si="149"/>
        <v>0</v>
      </c>
      <c r="C916" s="47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3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48">
        <f t="shared" si="145"/>
        <v>0</v>
      </c>
      <c r="G916" s="49"/>
      <c r="H916" s="13">
        <f t="shared" si="153"/>
        <v>900</v>
      </c>
      <c r="I916" s="33" t="str">
        <f t="shared" si="146"/>
        <v>-</v>
      </c>
      <c r="J916" s="38">
        <f>IF(H916&gt;Lease!$E$4,0,M915)</f>
        <v>0</v>
      </c>
      <c r="K916" s="38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38">
        <f t="shared" si="150"/>
        <v>0</v>
      </c>
      <c r="M916" s="38">
        <f t="shared" si="151"/>
        <v>0</v>
      </c>
      <c r="N916" s="50"/>
      <c r="O916" s="79">
        <v>237</v>
      </c>
      <c r="P916" s="80">
        <f t="shared" si="154"/>
        <v>370784</v>
      </c>
      <c r="Q916" s="82">
        <f t="shared" si="147"/>
        <v>0</v>
      </c>
      <c r="R916" s="82">
        <f>IF(S915&lt;1,0,-Lease!$K$4/Lease!$L$4)</f>
        <v>0</v>
      </c>
      <c r="S916" s="82">
        <f t="shared" si="148"/>
        <v>0</v>
      </c>
      <c r="AE916" s="5"/>
      <c r="AF916" s="6"/>
    </row>
    <row r="917" spans="1:32" x14ac:dyDescent="0.25">
      <c r="A917" s="46">
        <f t="shared" si="152"/>
        <v>901</v>
      </c>
      <c r="B917" s="54">
        <f t="shared" si="149"/>
        <v>0</v>
      </c>
      <c r="C917" s="47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3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48">
        <f t="shared" si="145"/>
        <v>0</v>
      </c>
      <c r="G917" s="49"/>
      <c r="H917" s="13">
        <f t="shared" si="153"/>
        <v>901</v>
      </c>
      <c r="I917" s="33" t="str">
        <f t="shared" si="146"/>
        <v>-</v>
      </c>
      <c r="J917" s="38">
        <f>IF(H917&gt;Lease!$E$4,0,M916)</f>
        <v>0</v>
      </c>
      <c r="K917" s="38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38">
        <f t="shared" si="150"/>
        <v>0</v>
      </c>
      <c r="M917" s="38">
        <f t="shared" si="151"/>
        <v>0</v>
      </c>
      <c r="N917" s="50"/>
      <c r="O917" s="79">
        <v>237</v>
      </c>
      <c r="P917" s="80">
        <f t="shared" si="154"/>
        <v>371150</v>
      </c>
      <c r="Q917" s="82">
        <f t="shared" si="147"/>
        <v>0</v>
      </c>
      <c r="R917" s="82">
        <f>IF(S916&lt;1,0,-Lease!$K$4/Lease!$L$4)</f>
        <v>0</v>
      </c>
      <c r="S917" s="82">
        <f t="shared" si="148"/>
        <v>0</v>
      </c>
      <c r="AE917" s="5"/>
      <c r="AF917" s="6"/>
    </row>
    <row r="918" spans="1:32" x14ac:dyDescent="0.25">
      <c r="A918" s="46">
        <f t="shared" si="152"/>
        <v>902</v>
      </c>
      <c r="B918" s="54">
        <f t="shared" si="149"/>
        <v>0</v>
      </c>
      <c r="C918" s="47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3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48">
        <f t="shared" si="145"/>
        <v>0</v>
      </c>
      <c r="G918" s="49"/>
      <c r="H918" s="13">
        <f t="shared" si="153"/>
        <v>902</v>
      </c>
      <c r="I918" s="33" t="str">
        <f t="shared" si="146"/>
        <v>-</v>
      </c>
      <c r="J918" s="38">
        <f>IF(H918&gt;Lease!$E$4,0,M917)</f>
        <v>0</v>
      </c>
      <c r="K918" s="38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38">
        <f t="shared" si="150"/>
        <v>0</v>
      </c>
      <c r="M918" s="38">
        <f t="shared" si="151"/>
        <v>0</v>
      </c>
      <c r="N918" s="50"/>
      <c r="O918" s="79">
        <v>237</v>
      </c>
      <c r="P918" s="80">
        <f t="shared" si="154"/>
        <v>371515</v>
      </c>
      <c r="Q918" s="82">
        <f t="shared" si="147"/>
        <v>0</v>
      </c>
      <c r="R918" s="82">
        <f>IF(S917&lt;1,0,-Lease!$K$4/Lease!$L$4)</f>
        <v>0</v>
      </c>
      <c r="S918" s="82">
        <f t="shared" si="148"/>
        <v>0</v>
      </c>
      <c r="AE918" s="5"/>
      <c r="AF918" s="6"/>
    </row>
    <row r="919" spans="1:32" x14ac:dyDescent="0.25">
      <c r="A919" s="46">
        <f t="shared" si="152"/>
        <v>903</v>
      </c>
      <c r="B919" s="54">
        <f t="shared" si="149"/>
        <v>0</v>
      </c>
      <c r="C919" s="47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3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48">
        <f t="shared" si="145"/>
        <v>0</v>
      </c>
      <c r="G919" s="49"/>
      <c r="H919" s="13">
        <f t="shared" si="153"/>
        <v>903</v>
      </c>
      <c r="I919" s="33" t="str">
        <f t="shared" si="146"/>
        <v>-</v>
      </c>
      <c r="J919" s="38">
        <f>IF(H919&gt;Lease!$E$4,0,M918)</f>
        <v>0</v>
      </c>
      <c r="K919" s="38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38">
        <f t="shared" si="150"/>
        <v>0</v>
      </c>
      <c r="M919" s="38">
        <f t="shared" si="151"/>
        <v>0</v>
      </c>
      <c r="N919" s="50"/>
      <c r="O919" s="79">
        <v>237</v>
      </c>
      <c r="P919" s="80">
        <f t="shared" si="154"/>
        <v>371880</v>
      </c>
      <c r="Q919" s="82">
        <f t="shared" si="147"/>
        <v>0</v>
      </c>
      <c r="R919" s="82">
        <f>IF(S918&lt;1,0,-Lease!$K$4/Lease!$L$4)</f>
        <v>0</v>
      </c>
      <c r="S919" s="82">
        <f t="shared" si="148"/>
        <v>0</v>
      </c>
      <c r="AE919" s="5"/>
      <c r="AF919" s="6"/>
    </row>
    <row r="920" spans="1:32" x14ac:dyDescent="0.25">
      <c r="A920" s="46">
        <f t="shared" si="152"/>
        <v>904</v>
      </c>
      <c r="B920" s="54">
        <f t="shared" si="149"/>
        <v>0</v>
      </c>
      <c r="C920" s="47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3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48">
        <f t="shared" si="145"/>
        <v>0</v>
      </c>
      <c r="G920" s="49"/>
      <c r="H920" s="13">
        <f t="shared" si="153"/>
        <v>904</v>
      </c>
      <c r="I920" s="33" t="str">
        <f t="shared" si="146"/>
        <v>-</v>
      </c>
      <c r="J920" s="38">
        <f>IF(H920&gt;Lease!$E$4,0,M919)</f>
        <v>0</v>
      </c>
      <c r="K920" s="38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38">
        <f t="shared" si="150"/>
        <v>0</v>
      </c>
      <c r="M920" s="38">
        <f t="shared" si="151"/>
        <v>0</v>
      </c>
      <c r="N920" s="50"/>
      <c r="O920" s="79">
        <v>237</v>
      </c>
      <c r="P920" s="80">
        <f t="shared" si="154"/>
        <v>372245</v>
      </c>
      <c r="Q920" s="82">
        <f t="shared" si="147"/>
        <v>0</v>
      </c>
      <c r="R920" s="82">
        <f>IF(S919&lt;1,0,-Lease!$K$4/Lease!$L$4)</f>
        <v>0</v>
      </c>
      <c r="S920" s="82">
        <f t="shared" si="148"/>
        <v>0</v>
      </c>
      <c r="AE920" s="5"/>
      <c r="AF920" s="6"/>
    </row>
    <row r="921" spans="1:32" x14ac:dyDescent="0.25">
      <c r="A921" s="46">
        <f t="shared" si="152"/>
        <v>905</v>
      </c>
      <c r="B921" s="54">
        <f t="shared" si="149"/>
        <v>0</v>
      </c>
      <c r="C921" s="47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3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48">
        <f t="shared" si="145"/>
        <v>0</v>
      </c>
      <c r="G921" s="49"/>
      <c r="H921" s="13">
        <f t="shared" si="153"/>
        <v>905</v>
      </c>
      <c r="I921" s="33" t="str">
        <f t="shared" si="146"/>
        <v>-</v>
      </c>
      <c r="J921" s="38">
        <f>IF(H921&gt;Lease!$E$4,0,M920)</f>
        <v>0</v>
      </c>
      <c r="K921" s="38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38">
        <f t="shared" si="150"/>
        <v>0</v>
      </c>
      <c r="M921" s="38">
        <f t="shared" si="151"/>
        <v>0</v>
      </c>
      <c r="N921" s="50"/>
      <c r="O921" s="79">
        <v>237</v>
      </c>
      <c r="P921" s="80">
        <f t="shared" si="154"/>
        <v>372611</v>
      </c>
      <c r="Q921" s="82">
        <f t="shared" si="147"/>
        <v>0</v>
      </c>
      <c r="R921" s="82">
        <f>IF(S920&lt;1,0,-Lease!$K$4/Lease!$L$4)</f>
        <v>0</v>
      </c>
      <c r="S921" s="82">
        <f t="shared" si="148"/>
        <v>0</v>
      </c>
      <c r="AE921" s="5"/>
      <c r="AF921" s="6"/>
    </row>
    <row r="922" spans="1:32" x14ac:dyDescent="0.25">
      <c r="A922" s="46">
        <f t="shared" si="152"/>
        <v>906</v>
      </c>
      <c r="B922" s="54">
        <f t="shared" si="149"/>
        <v>0</v>
      </c>
      <c r="C922" s="47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3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48">
        <f t="shared" si="145"/>
        <v>0</v>
      </c>
      <c r="G922" s="49"/>
      <c r="H922" s="13">
        <f t="shared" si="153"/>
        <v>906</v>
      </c>
      <c r="I922" s="33" t="str">
        <f t="shared" si="146"/>
        <v>-</v>
      </c>
      <c r="J922" s="38">
        <f>IF(H922&gt;Lease!$E$4,0,M921)</f>
        <v>0</v>
      </c>
      <c r="K922" s="38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38">
        <f t="shared" si="150"/>
        <v>0</v>
      </c>
      <c r="M922" s="38">
        <f t="shared" si="151"/>
        <v>0</v>
      </c>
      <c r="N922" s="50"/>
      <c r="O922" s="79">
        <v>237</v>
      </c>
      <c r="P922" s="80">
        <f t="shared" si="154"/>
        <v>372976</v>
      </c>
      <c r="Q922" s="82">
        <f t="shared" si="147"/>
        <v>0</v>
      </c>
      <c r="R922" s="82">
        <f>IF(S921&lt;1,0,-Lease!$K$4/Lease!$L$4)</f>
        <v>0</v>
      </c>
      <c r="S922" s="82">
        <f t="shared" si="148"/>
        <v>0</v>
      </c>
      <c r="AE922" s="5"/>
      <c r="AF922" s="6"/>
    </row>
    <row r="923" spans="1:32" x14ac:dyDescent="0.25">
      <c r="A923" s="46">
        <f t="shared" si="152"/>
        <v>907</v>
      </c>
      <c r="B923" s="54">
        <f t="shared" si="149"/>
        <v>0</v>
      </c>
      <c r="C923" s="47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3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48">
        <f t="shared" si="145"/>
        <v>0</v>
      </c>
      <c r="G923" s="49"/>
      <c r="H923" s="13">
        <f t="shared" si="153"/>
        <v>907</v>
      </c>
      <c r="I923" s="33" t="str">
        <f t="shared" si="146"/>
        <v>-</v>
      </c>
      <c r="J923" s="38">
        <f>IF(H923&gt;Lease!$E$4,0,M922)</f>
        <v>0</v>
      </c>
      <c r="K923" s="38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38">
        <f t="shared" si="150"/>
        <v>0</v>
      </c>
      <c r="M923" s="38">
        <f t="shared" si="151"/>
        <v>0</v>
      </c>
      <c r="N923" s="50"/>
      <c r="O923" s="79">
        <v>237</v>
      </c>
      <c r="P923" s="80">
        <f t="shared" si="154"/>
        <v>373341</v>
      </c>
      <c r="Q923" s="82">
        <f t="shared" si="147"/>
        <v>0</v>
      </c>
      <c r="R923" s="82">
        <f>IF(S922&lt;1,0,-Lease!$K$4/Lease!$L$4)</f>
        <v>0</v>
      </c>
      <c r="S923" s="82">
        <f t="shared" si="148"/>
        <v>0</v>
      </c>
      <c r="AE923" s="5"/>
      <c r="AF923" s="6"/>
    </row>
    <row r="924" spans="1:32" x14ac:dyDescent="0.25">
      <c r="A924" s="46">
        <f t="shared" si="152"/>
        <v>908</v>
      </c>
      <c r="B924" s="54">
        <f t="shared" si="149"/>
        <v>0</v>
      </c>
      <c r="C924" s="47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3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48">
        <f t="shared" si="145"/>
        <v>0</v>
      </c>
      <c r="G924" s="49"/>
      <c r="H924" s="13">
        <f t="shared" si="153"/>
        <v>908</v>
      </c>
      <c r="I924" s="33" t="str">
        <f t="shared" si="146"/>
        <v>-</v>
      </c>
      <c r="J924" s="38">
        <f>IF(H924&gt;Lease!$E$4,0,M923)</f>
        <v>0</v>
      </c>
      <c r="K924" s="38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38">
        <f t="shared" si="150"/>
        <v>0</v>
      </c>
      <c r="M924" s="38">
        <f t="shared" si="151"/>
        <v>0</v>
      </c>
      <c r="N924" s="50"/>
      <c r="O924" s="79">
        <v>237</v>
      </c>
      <c r="P924" s="80">
        <f t="shared" si="154"/>
        <v>373706</v>
      </c>
      <c r="Q924" s="82">
        <f t="shared" si="147"/>
        <v>0</v>
      </c>
      <c r="R924" s="82">
        <f>IF(S923&lt;1,0,-Lease!$K$4/Lease!$L$4)</f>
        <v>0</v>
      </c>
      <c r="S924" s="82">
        <f t="shared" si="148"/>
        <v>0</v>
      </c>
      <c r="AE924" s="5"/>
      <c r="AF924" s="6"/>
    </row>
    <row r="925" spans="1:32" x14ac:dyDescent="0.25">
      <c r="A925" s="46">
        <f t="shared" si="152"/>
        <v>909</v>
      </c>
      <c r="B925" s="54">
        <f t="shared" si="149"/>
        <v>0</v>
      </c>
      <c r="C925" s="47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3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48">
        <f t="shared" si="145"/>
        <v>0</v>
      </c>
      <c r="G925" s="49"/>
      <c r="H925" s="13">
        <f t="shared" si="153"/>
        <v>909</v>
      </c>
      <c r="I925" s="33" t="str">
        <f t="shared" si="146"/>
        <v>-</v>
      </c>
      <c r="J925" s="38">
        <f>IF(H925&gt;Lease!$E$4,0,M924)</f>
        <v>0</v>
      </c>
      <c r="K925" s="38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38">
        <f t="shared" si="150"/>
        <v>0</v>
      </c>
      <c r="M925" s="38">
        <f t="shared" si="151"/>
        <v>0</v>
      </c>
      <c r="N925" s="50"/>
      <c r="O925" s="79">
        <v>237</v>
      </c>
      <c r="P925" s="80">
        <f t="shared" si="154"/>
        <v>374072</v>
      </c>
      <c r="Q925" s="82">
        <f t="shared" si="147"/>
        <v>0</v>
      </c>
      <c r="R925" s="82">
        <f>IF(S924&lt;1,0,-Lease!$K$4/Lease!$L$4)</f>
        <v>0</v>
      </c>
      <c r="S925" s="82">
        <f t="shared" si="148"/>
        <v>0</v>
      </c>
      <c r="AE925" s="5"/>
      <c r="AF925" s="6"/>
    </row>
    <row r="926" spans="1:32" x14ac:dyDescent="0.25">
      <c r="A926" s="46">
        <f t="shared" si="152"/>
        <v>910</v>
      </c>
      <c r="B926" s="54">
        <f t="shared" si="149"/>
        <v>0</v>
      </c>
      <c r="C926" s="47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3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48">
        <f t="shared" si="145"/>
        <v>0</v>
      </c>
      <c r="G926" s="49"/>
      <c r="H926" s="13">
        <f t="shared" si="153"/>
        <v>910</v>
      </c>
      <c r="I926" s="33" t="str">
        <f t="shared" si="146"/>
        <v>-</v>
      </c>
      <c r="J926" s="38">
        <f>IF(H926&gt;Lease!$E$4,0,M925)</f>
        <v>0</v>
      </c>
      <c r="K926" s="38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38">
        <f t="shared" si="150"/>
        <v>0</v>
      </c>
      <c r="M926" s="38">
        <f t="shared" si="151"/>
        <v>0</v>
      </c>
      <c r="N926" s="50"/>
      <c r="O926" s="79">
        <v>237</v>
      </c>
      <c r="P926" s="80">
        <f t="shared" si="154"/>
        <v>374437</v>
      </c>
      <c r="Q926" s="82">
        <f t="shared" si="147"/>
        <v>0</v>
      </c>
      <c r="R926" s="82">
        <f>IF(S925&lt;1,0,-Lease!$K$4/Lease!$L$4)</f>
        <v>0</v>
      </c>
      <c r="S926" s="82">
        <f t="shared" si="148"/>
        <v>0</v>
      </c>
      <c r="AE926" s="5"/>
      <c r="AF926" s="6"/>
    </row>
    <row r="927" spans="1:32" x14ac:dyDescent="0.25">
      <c r="A927" s="46">
        <f t="shared" si="152"/>
        <v>911</v>
      </c>
      <c r="B927" s="54">
        <f t="shared" si="149"/>
        <v>0</v>
      </c>
      <c r="C927" s="47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3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48">
        <f t="shared" si="145"/>
        <v>0</v>
      </c>
      <c r="G927" s="49"/>
      <c r="H927" s="13">
        <f t="shared" si="153"/>
        <v>911</v>
      </c>
      <c r="I927" s="33" t="str">
        <f t="shared" si="146"/>
        <v>-</v>
      </c>
      <c r="J927" s="38">
        <f>IF(H927&gt;Lease!$E$4,0,M926)</f>
        <v>0</v>
      </c>
      <c r="K927" s="38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38">
        <f t="shared" si="150"/>
        <v>0</v>
      </c>
      <c r="M927" s="38">
        <f t="shared" si="151"/>
        <v>0</v>
      </c>
      <c r="N927" s="50"/>
      <c r="O927" s="79">
        <v>237</v>
      </c>
      <c r="P927" s="80">
        <f t="shared" si="154"/>
        <v>374802</v>
      </c>
      <c r="Q927" s="82">
        <f t="shared" si="147"/>
        <v>0</v>
      </c>
      <c r="R927" s="82">
        <f>IF(S926&lt;1,0,-Lease!$K$4/Lease!$L$4)</f>
        <v>0</v>
      </c>
      <c r="S927" s="82">
        <f t="shared" si="148"/>
        <v>0</v>
      </c>
      <c r="AE927" s="5"/>
      <c r="AF927" s="6"/>
    </row>
    <row r="928" spans="1:32" x14ac:dyDescent="0.25">
      <c r="A928" s="46">
        <f t="shared" si="152"/>
        <v>912</v>
      </c>
      <c r="B928" s="54">
        <f t="shared" si="149"/>
        <v>0</v>
      </c>
      <c r="C928" s="47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3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48">
        <f t="shared" si="145"/>
        <v>0</v>
      </c>
      <c r="G928" s="49"/>
      <c r="H928" s="13">
        <f t="shared" si="153"/>
        <v>912</v>
      </c>
      <c r="I928" s="33" t="str">
        <f t="shared" si="146"/>
        <v>-</v>
      </c>
      <c r="J928" s="38">
        <f>IF(H928&gt;Lease!$E$4,0,M927)</f>
        <v>0</v>
      </c>
      <c r="K928" s="38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38">
        <f t="shared" si="150"/>
        <v>0</v>
      </c>
      <c r="M928" s="38">
        <f t="shared" si="151"/>
        <v>0</v>
      </c>
      <c r="N928" s="50"/>
      <c r="O928" s="79">
        <v>237</v>
      </c>
      <c r="P928" s="80">
        <f t="shared" si="154"/>
        <v>375167</v>
      </c>
      <c r="Q928" s="82">
        <f t="shared" si="147"/>
        <v>0</v>
      </c>
      <c r="R928" s="82">
        <f>IF(S927&lt;1,0,-Lease!$K$4/Lease!$L$4)</f>
        <v>0</v>
      </c>
      <c r="S928" s="82">
        <f t="shared" si="148"/>
        <v>0</v>
      </c>
      <c r="AE928" s="5"/>
      <c r="AF928" s="6"/>
    </row>
    <row r="929" spans="1:32" x14ac:dyDescent="0.25">
      <c r="A929" s="46">
        <f t="shared" si="152"/>
        <v>913</v>
      </c>
      <c r="B929" s="54">
        <f t="shared" si="149"/>
        <v>0</v>
      </c>
      <c r="C929" s="47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3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48">
        <f t="shared" si="145"/>
        <v>0</v>
      </c>
      <c r="G929" s="49"/>
      <c r="H929" s="13">
        <f t="shared" si="153"/>
        <v>913</v>
      </c>
      <c r="I929" s="33" t="str">
        <f t="shared" si="146"/>
        <v>-</v>
      </c>
      <c r="J929" s="38">
        <f>IF(H929&gt;Lease!$E$4,0,M928)</f>
        <v>0</v>
      </c>
      <c r="K929" s="38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38">
        <f t="shared" si="150"/>
        <v>0</v>
      </c>
      <c r="M929" s="38">
        <f t="shared" si="151"/>
        <v>0</v>
      </c>
      <c r="N929" s="50"/>
      <c r="O929" s="79">
        <v>237</v>
      </c>
      <c r="P929" s="80">
        <f t="shared" si="154"/>
        <v>375533</v>
      </c>
      <c r="Q929" s="82">
        <f t="shared" si="147"/>
        <v>0</v>
      </c>
      <c r="R929" s="82">
        <f>IF(S928&lt;1,0,-Lease!$K$4/Lease!$L$4)</f>
        <v>0</v>
      </c>
      <c r="S929" s="82">
        <f t="shared" si="148"/>
        <v>0</v>
      </c>
      <c r="AE929" s="5"/>
      <c r="AF929" s="6"/>
    </row>
    <row r="930" spans="1:32" x14ac:dyDescent="0.25">
      <c r="A930" s="46">
        <f t="shared" si="152"/>
        <v>914</v>
      </c>
      <c r="B930" s="54">
        <f t="shared" si="149"/>
        <v>0</v>
      </c>
      <c r="C930" s="47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3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48">
        <f t="shared" si="145"/>
        <v>0</v>
      </c>
      <c r="G930" s="49"/>
      <c r="H930" s="13">
        <f t="shared" si="153"/>
        <v>914</v>
      </c>
      <c r="I930" s="33" t="str">
        <f t="shared" si="146"/>
        <v>-</v>
      </c>
      <c r="J930" s="38">
        <f>IF(H930&gt;Lease!$E$4,0,M929)</f>
        <v>0</v>
      </c>
      <c r="K930" s="38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38">
        <f t="shared" si="150"/>
        <v>0</v>
      </c>
      <c r="M930" s="38">
        <f t="shared" si="151"/>
        <v>0</v>
      </c>
      <c r="N930" s="50"/>
      <c r="O930" s="79">
        <v>237</v>
      </c>
      <c r="P930" s="80">
        <f t="shared" si="154"/>
        <v>375898</v>
      </c>
      <c r="Q930" s="82">
        <f t="shared" si="147"/>
        <v>0</v>
      </c>
      <c r="R930" s="82">
        <f>IF(S929&lt;1,0,-Lease!$K$4/Lease!$L$4)</f>
        <v>0</v>
      </c>
      <c r="S930" s="82">
        <f t="shared" si="148"/>
        <v>0</v>
      </c>
      <c r="AE930" s="5"/>
      <c r="AF930" s="6"/>
    </row>
    <row r="931" spans="1:32" x14ac:dyDescent="0.25">
      <c r="A931" s="46">
        <f t="shared" si="152"/>
        <v>915</v>
      </c>
      <c r="B931" s="54">
        <f t="shared" si="149"/>
        <v>0</v>
      </c>
      <c r="C931" s="47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3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48">
        <f t="shared" si="145"/>
        <v>0</v>
      </c>
      <c r="G931" s="49"/>
      <c r="H931" s="13">
        <f t="shared" si="153"/>
        <v>915</v>
      </c>
      <c r="I931" s="33" t="str">
        <f t="shared" si="146"/>
        <v>-</v>
      </c>
      <c r="J931" s="38">
        <f>IF(H931&gt;Lease!$E$4,0,M930)</f>
        <v>0</v>
      </c>
      <c r="K931" s="38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38">
        <f t="shared" si="150"/>
        <v>0</v>
      </c>
      <c r="M931" s="38">
        <f t="shared" si="151"/>
        <v>0</v>
      </c>
      <c r="N931" s="50"/>
      <c r="O931" s="79">
        <v>237</v>
      </c>
      <c r="P931" s="80">
        <f t="shared" si="154"/>
        <v>376263</v>
      </c>
      <c r="Q931" s="82">
        <f t="shared" si="147"/>
        <v>0</v>
      </c>
      <c r="R931" s="82">
        <f>IF(S930&lt;1,0,-Lease!$K$4/Lease!$L$4)</f>
        <v>0</v>
      </c>
      <c r="S931" s="82">
        <f t="shared" si="148"/>
        <v>0</v>
      </c>
      <c r="AE931" s="5"/>
      <c r="AF931" s="6"/>
    </row>
    <row r="932" spans="1:32" x14ac:dyDescent="0.25">
      <c r="A932" s="46">
        <f t="shared" si="152"/>
        <v>916</v>
      </c>
      <c r="B932" s="54">
        <f t="shared" si="149"/>
        <v>0</v>
      </c>
      <c r="C932" s="47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3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48">
        <f t="shared" si="145"/>
        <v>0</v>
      </c>
      <c r="G932" s="49"/>
      <c r="H932" s="13">
        <f t="shared" si="153"/>
        <v>916</v>
      </c>
      <c r="I932" s="33" t="str">
        <f t="shared" si="146"/>
        <v>-</v>
      </c>
      <c r="J932" s="38">
        <f>IF(H932&gt;Lease!$E$4,0,M931)</f>
        <v>0</v>
      </c>
      <c r="K932" s="38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38">
        <f t="shared" si="150"/>
        <v>0</v>
      </c>
      <c r="M932" s="38">
        <f t="shared" si="151"/>
        <v>0</v>
      </c>
      <c r="N932" s="50"/>
      <c r="O932" s="79">
        <v>237</v>
      </c>
      <c r="P932" s="80">
        <f t="shared" si="154"/>
        <v>376628</v>
      </c>
      <c r="Q932" s="82">
        <f t="shared" si="147"/>
        <v>0</v>
      </c>
      <c r="R932" s="82">
        <f>IF(S931&lt;1,0,-Lease!$K$4/Lease!$L$4)</f>
        <v>0</v>
      </c>
      <c r="S932" s="82">
        <f t="shared" si="148"/>
        <v>0</v>
      </c>
      <c r="AE932" s="5"/>
      <c r="AF932" s="6"/>
    </row>
    <row r="933" spans="1:32" x14ac:dyDescent="0.25">
      <c r="A933" s="46">
        <f t="shared" si="152"/>
        <v>917</v>
      </c>
      <c r="B933" s="54">
        <f t="shared" si="149"/>
        <v>0</v>
      </c>
      <c r="C933" s="47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3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48">
        <f t="shared" si="145"/>
        <v>0</v>
      </c>
      <c r="G933" s="49"/>
      <c r="H933" s="13">
        <f t="shared" si="153"/>
        <v>917</v>
      </c>
      <c r="I933" s="33" t="str">
        <f t="shared" si="146"/>
        <v>-</v>
      </c>
      <c r="J933" s="38">
        <f>IF(H933&gt;Lease!$E$4,0,M932)</f>
        <v>0</v>
      </c>
      <c r="K933" s="38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38">
        <f t="shared" si="150"/>
        <v>0</v>
      </c>
      <c r="M933" s="38">
        <f t="shared" si="151"/>
        <v>0</v>
      </c>
      <c r="N933" s="50"/>
      <c r="O933" s="79">
        <v>237</v>
      </c>
      <c r="P933" s="80">
        <f t="shared" si="154"/>
        <v>376994</v>
      </c>
      <c r="Q933" s="82">
        <f t="shared" si="147"/>
        <v>0</v>
      </c>
      <c r="R933" s="82">
        <f>IF(S932&lt;1,0,-Lease!$K$4/Lease!$L$4)</f>
        <v>0</v>
      </c>
      <c r="S933" s="82">
        <f t="shared" si="148"/>
        <v>0</v>
      </c>
      <c r="AE933" s="5"/>
      <c r="AF933" s="6"/>
    </row>
    <row r="934" spans="1:32" x14ac:dyDescent="0.25">
      <c r="A934" s="46">
        <f t="shared" si="152"/>
        <v>918</v>
      </c>
      <c r="B934" s="54">
        <f t="shared" si="149"/>
        <v>0</v>
      </c>
      <c r="C934" s="47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3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48">
        <f t="shared" si="145"/>
        <v>0</v>
      </c>
      <c r="G934" s="49"/>
      <c r="H934" s="13">
        <f t="shared" si="153"/>
        <v>918</v>
      </c>
      <c r="I934" s="33" t="str">
        <f t="shared" si="146"/>
        <v>-</v>
      </c>
      <c r="J934" s="38">
        <f>IF(H934&gt;Lease!$E$4,0,M933)</f>
        <v>0</v>
      </c>
      <c r="K934" s="38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38">
        <f t="shared" si="150"/>
        <v>0</v>
      </c>
      <c r="M934" s="38">
        <f t="shared" si="151"/>
        <v>0</v>
      </c>
      <c r="N934" s="50"/>
      <c r="O934" s="79">
        <v>237</v>
      </c>
      <c r="P934" s="80">
        <f t="shared" si="154"/>
        <v>377359</v>
      </c>
      <c r="Q934" s="82">
        <f t="shared" si="147"/>
        <v>0</v>
      </c>
      <c r="R934" s="82">
        <f>IF(S933&lt;1,0,-Lease!$K$4/Lease!$L$4)</f>
        <v>0</v>
      </c>
      <c r="S934" s="82">
        <f t="shared" si="148"/>
        <v>0</v>
      </c>
      <c r="AE934" s="5"/>
      <c r="AF934" s="6"/>
    </row>
    <row r="935" spans="1:32" x14ac:dyDescent="0.25">
      <c r="A935" s="46">
        <f t="shared" si="152"/>
        <v>919</v>
      </c>
      <c r="B935" s="54">
        <f t="shared" si="149"/>
        <v>0</v>
      </c>
      <c r="C935" s="47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3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48">
        <f t="shared" si="145"/>
        <v>0</v>
      </c>
      <c r="G935" s="49"/>
      <c r="H935" s="13">
        <f t="shared" si="153"/>
        <v>919</v>
      </c>
      <c r="I935" s="33" t="str">
        <f t="shared" si="146"/>
        <v>-</v>
      </c>
      <c r="J935" s="38">
        <f>IF(H935&gt;Lease!$E$4,0,M934)</f>
        <v>0</v>
      </c>
      <c r="K935" s="38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38">
        <f t="shared" si="150"/>
        <v>0</v>
      </c>
      <c r="M935" s="38">
        <f t="shared" si="151"/>
        <v>0</v>
      </c>
      <c r="N935" s="50"/>
      <c r="O935" s="79">
        <v>237</v>
      </c>
      <c r="P935" s="80">
        <f t="shared" si="154"/>
        <v>377724</v>
      </c>
      <c r="Q935" s="82">
        <f t="shared" si="147"/>
        <v>0</v>
      </c>
      <c r="R935" s="82">
        <f>IF(S934&lt;1,0,-Lease!$K$4/Lease!$L$4)</f>
        <v>0</v>
      </c>
      <c r="S935" s="82">
        <f t="shared" si="148"/>
        <v>0</v>
      </c>
      <c r="AE935" s="5"/>
      <c r="AF935" s="6"/>
    </row>
    <row r="936" spans="1:32" x14ac:dyDescent="0.25">
      <c r="A936" s="46">
        <f t="shared" si="152"/>
        <v>920</v>
      </c>
      <c r="B936" s="54">
        <f t="shared" si="149"/>
        <v>0</v>
      </c>
      <c r="C936" s="47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3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48">
        <f t="shared" si="145"/>
        <v>0</v>
      </c>
      <c r="G936" s="49"/>
      <c r="H936" s="13">
        <f t="shared" si="153"/>
        <v>920</v>
      </c>
      <c r="I936" s="33" t="str">
        <f t="shared" si="146"/>
        <v>-</v>
      </c>
      <c r="J936" s="38">
        <f>IF(H936&gt;Lease!$E$4,0,M935)</f>
        <v>0</v>
      </c>
      <c r="K936" s="38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38">
        <f t="shared" si="150"/>
        <v>0</v>
      </c>
      <c r="M936" s="38">
        <f t="shared" si="151"/>
        <v>0</v>
      </c>
      <c r="N936" s="50"/>
      <c r="O936" s="79">
        <v>237</v>
      </c>
      <c r="P936" s="80">
        <f t="shared" si="154"/>
        <v>378089</v>
      </c>
      <c r="Q936" s="82">
        <f t="shared" si="147"/>
        <v>0</v>
      </c>
      <c r="R936" s="82">
        <f>IF(S935&lt;1,0,-Lease!$K$4/Lease!$L$4)</f>
        <v>0</v>
      </c>
      <c r="S936" s="82">
        <f t="shared" si="148"/>
        <v>0</v>
      </c>
      <c r="AE936" s="5"/>
      <c r="AF936" s="6"/>
    </row>
    <row r="937" spans="1:32" x14ac:dyDescent="0.25">
      <c r="A937" s="46">
        <f t="shared" si="152"/>
        <v>921</v>
      </c>
      <c r="B937" s="54">
        <f t="shared" si="149"/>
        <v>0</v>
      </c>
      <c r="C937" s="47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3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48">
        <f t="shared" si="145"/>
        <v>0</v>
      </c>
      <c r="G937" s="49"/>
      <c r="H937" s="13">
        <f t="shared" si="153"/>
        <v>921</v>
      </c>
      <c r="I937" s="33" t="str">
        <f t="shared" si="146"/>
        <v>-</v>
      </c>
      <c r="J937" s="38">
        <f>IF(H937&gt;Lease!$E$4,0,M936)</f>
        <v>0</v>
      </c>
      <c r="K937" s="38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38">
        <f t="shared" si="150"/>
        <v>0</v>
      </c>
      <c r="M937" s="38">
        <f t="shared" si="151"/>
        <v>0</v>
      </c>
      <c r="N937" s="50"/>
      <c r="O937" s="79">
        <v>237</v>
      </c>
      <c r="P937" s="80">
        <f t="shared" si="154"/>
        <v>378455</v>
      </c>
      <c r="Q937" s="82">
        <f t="shared" si="147"/>
        <v>0</v>
      </c>
      <c r="R937" s="82">
        <f>IF(S936&lt;1,0,-Lease!$K$4/Lease!$L$4)</f>
        <v>0</v>
      </c>
      <c r="S937" s="82">
        <f t="shared" si="148"/>
        <v>0</v>
      </c>
      <c r="AE937" s="5"/>
      <c r="AF937" s="6"/>
    </row>
    <row r="938" spans="1:32" x14ac:dyDescent="0.25">
      <c r="A938" s="46">
        <f t="shared" si="152"/>
        <v>922</v>
      </c>
      <c r="B938" s="54">
        <f t="shared" si="149"/>
        <v>0</v>
      </c>
      <c r="C938" s="47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3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48">
        <f t="shared" si="145"/>
        <v>0</v>
      </c>
      <c r="G938" s="49"/>
      <c r="H938" s="13">
        <f t="shared" si="153"/>
        <v>922</v>
      </c>
      <c r="I938" s="33" t="str">
        <f t="shared" si="146"/>
        <v>-</v>
      </c>
      <c r="J938" s="38">
        <f>IF(H938&gt;Lease!$E$4,0,M937)</f>
        <v>0</v>
      </c>
      <c r="K938" s="38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38">
        <f t="shared" si="150"/>
        <v>0</v>
      </c>
      <c r="M938" s="38">
        <f t="shared" si="151"/>
        <v>0</v>
      </c>
      <c r="N938" s="50"/>
      <c r="O938" s="79">
        <v>237</v>
      </c>
      <c r="P938" s="80">
        <f t="shared" si="154"/>
        <v>378820</v>
      </c>
      <c r="Q938" s="82">
        <f t="shared" si="147"/>
        <v>0</v>
      </c>
      <c r="R938" s="82">
        <f>IF(S937&lt;1,0,-Lease!$K$4/Lease!$L$4)</f>
        <v>0</v>
      </c>
      <c r="S938" s="82">
        <f t="shared" si="148"/>
        <v>0</v>
      </c>
      <c r="AE938" s="5"/>
      <c r="AF938" s="6"/>
    </row>
    <row r="939" spans="1:32" x14ac:dyDescent="0.25">
      <c r="A939" s="46">
        <f t="shared" si="152"/>
        <v>923</v>
      </c>
      <c r="B939" s="54">
        <f t="shared" si="149"/>
        <v>0</v>
      </c>
      <c r="C939" s="47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3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48">
        <f t="shared" si="145"/>
        <v>0</v>
      </c>
      <c r="G939" s="49"/>
      <c r="H939" s="13">
        <f t="shared" si="153"/>
        <v>923</v>
      </c>
      <c r="I939" s="33" t="str">
        <f t="shared" si="146"/>
        <v>-</v>
      </c>
      <c r="J939" s="38">
        <f>IF(H939&gt;Lease!$E$4,0,M938)</f>
        <v>0</v>
      </c>
      <c r="K939" s="38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38">
        <f t="shared" si="150"/>
        <v>0</v>
      </c>
      <c r="M939" s="38">
        <f t="shared" si="151"/>
        <v>0</v>
      </c>
      <c r="N939" s="50"/>
      <c r="O939" s="79">
        <v>237</v>
      </c>
      <c r="P939" s="80">
        <f t="shared" si="154"/>
        <v>379185</v>
      </c>
      <c r="Q939" s="82">
        <f t="shared" si="147"/>
        <v>0</v>
      </c>
      <c r="R939" s="82">
        <f>IF(S938&lt;1,0,-Lease!$K$4/Lease!$L$4)</f>
        <v>0</v>
      </c>
      <c r="S939" s="82">
        <f t="shared" si="148"/>
        <v>0</v>
      </c>
      <c r="AE939" s="5"/>
      <c r="AF939" s="6"/>
    </row>
    <row r="940" spans="1:32" x14ac:dyDescent="0.25">
      <c r="A940" s="46">
        <f t="shared" si="152"/>
        <v>924</v>
      </c>
      <c r="B940" s="54">
        <f t="shared" si="149"/>
        <v>0</v>
      </c>
      <c r="C940" s="47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3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48">
        <f t="shared" si="145"/>
        <v>0</v>
      </c>
      <c r="G940" s="49"/>
      <c r="H940" s="13">
        <f t="shared" si="153"/>
        <v>924</v>
      </c>
      <c r="I940" s="33" t="str">
        <f t="shared" si="146"/>
        <v>-</v>
      </c>
      <c r="J940" s="38">
        <f>IF(H940&gt;Lease!$E$4,0,M939)</f>
        <v>0</v>
      </c>
      <c r="K940" s="38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38">
        <f t="shared" si="150"/>
        <v>0</v>
      </c>
      <c r="M940" s="38">
        <f t="shared" si="151"/>
        <v>0</v>
      </c>
      <c r="N940" s="50"/>
      <c r="O940" s="79">
        <v>237</v>
      </c>
      <c r="P940" s="80">
        <f t="shared" si="154"/>
        <v>379550</v>
      </c>
      <c r="Q940" s="82">
        <f t="shared" si="147"/>
        <v>0</v>
      </c>
      <c r="R940" s="82">
        <f>IF(S939&lt;1,0,-Lease!$K$4/Lease!$L$4)</f>
        <v>0</v>
      </c>
      <c r="S940" s="82">
        <f t="shared" si="148"/>
        <v>0</v>
      </c>
      <c r="AE940" s="5"/>
      <c r="AF940" s="6"/>
    </row>
    <row r="941" spans="1:32" x14ac:dyDescent="0.25">
      <c r="A941" s="46">
        <f t="shared" si="152"/>
        <v>925</v>
      </c>
      <c r="B941" s="54">
        <f t="shared" si="149"/>
        <v>0</v>
      </c>
      <c r="C941" s="47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3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48">
        <f t="shared" ref="F941:F1004" si="155">C941*E941</f>
        <v>0</v>
      </c>
      <c r="G941" s="49"/>
      <c r="H941" s="13">
        <f t="shared" si="153"/>
        <v>925</v>
      </c>
      <c r="I941" s="33" t="str">
        <f t="shared" ref="I941:I1004" si="156">D941</f>
        <v>-</v>
      </c>
      <c r="J941" s="38">
        <f>IF(H941&gt;Lease!$E$4,0,M940)</f>
        <v>0</v>
      </c>
      <c r="K941" s="38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38">
        <f t="shared" si="150"/>
        <v>0</v>
      </c>
      <c r="M941" s="38">
        <f t="shared" si="151"/>
        <v>0</v>
      </c>
      <c r="N941" s="50"/>
      <c r="O941" s="79">
        <v>237</v>
      </c>
      <c r="P941" s="80">
        <f t="shared" si="154"/>
        <v>379916</v>
      </c>
      <c r="Q941" s="82">
        <f t="shared" ref="Q941:Q1004" si="157">S940</f>
        <v>0</v>
      </c>
      <c r="R941" s="82">
        <f>IF(S940&lt;1,0,-Lease!$K$4/Lease!$L$4)</f>
        <v>0</v>
      </c>
      <c r="S941" s="82">
        <f t="shared" ref="S941:S1004" si="158">IF(S940&lt;1,0,SUM(Q941:R941))</f>
        <v>0</v>
      </c>
      <c r="AE941" s="5"/>
      <c r="AF941" s="6"/>
    </row>
    <row r="942" spans="1:32" x14ac:dyDescent="0.25">
      <c r="A942" s="46">
        <f t="shared" si="152"/>
        <v>926</v>
      </c>
      <c r="B942" s="54">
        <f t="shared" si="149"/>
        <v>0</v>
      </c>
      <c r="C942" s="47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3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48">
        <f t="shared" si="155"/>
        <v>0</v>
      </c>
      <c r="G942" s="49"/>
      <c r="H942" s="13">
        <f t="shared" si="153"/>
        <v>926</v>
      </c>
      <c r="I942" s="33" t="str">
        <f t="shared" si="156"/>
        <v>-</v>
      </c>
      <c r="J942" s="38">
        <f>IF(H942&gt;Lease!$E$4,0,M941)</f>
        <v>0</v>
      </c>
      <c r="K942" s="38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38">
        <f t="shared" si="150"/>
        <v>0</v>
      </c>
      <c r="M942" s="38">
        <f t="shared" si="151"/>
        <v>0</v>
      </c>
      <c r="N942" s="50"/>
      <c r="O942" s="79">
        <v>237</v>
      </c>
      <c r="P942" s="80">
        <f t="shared" si="154"/>
        <v>380281</v>
      </c>
      <c r="Q942" s="82">
        <f t="shared" si="157"/>
        <v>0</v>
      </c>
      <c r="R942" s="82">
        <f>IF(S941&lt;1,0,-Lease!$K$4/Lease!$L$4)</f>
        <v>0</v>
      </c>
      <c r="S942" s="82">
        <f t="shared" si="158"/>
        <v>0</v>
      </c>
      <c r="AE942" s="5"/>
      <c r="AF942" s="6"/>
    </row>
    <row r="943" spans="1:32" x14ac:dyDescent="0.25">
      <c r="A943" s="46">
        <f t="shared" si="152"/>
        <v>927</v>
      </c>
      <c r="B943" s="54">
        <f t="shared" si="149"/>
        <v>0</v>
      </c>
      <c r="C943" s="47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3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48">
        <f t="shared" si="155"/>
        <v>0</v>
      </c>
      <c r="G943" s="49"/>
      <c r="H943" s="13">
        <f t="shared" si="153"/>
        <v>927</v>
      </c>
      <c r="I943" s="33" t="str">
        <f t="shared" si="156"/>
        <v>-</v>
      </c>
      <c r="J943" s="38">
        <f>IF(H943&gt;Lease!$E$4,0,M942)</f>
        <v>0</v>
      </c>
      <c r="K943" s="38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38">
        <f t="shared" si="150"/>
        <v>0</v>
      </c>
      <c r="M943" s="38">
        <f t="shared" si="151"/>
        <v>0</v>
      </c>
      <c r="N943" s="50"/>
      <c r="O943" s="79">
        <v>237</v>
      </c>
      <c r="P943" s="80">
        <f t="shared" si="154"/>
        <v>380646</v>
      </c>
      <c r="Q943" s="82">
        <f t="shared" si="157"/>
        <v>0</v>
      </c>
      <c r="R943" s="82">
        <f>IF(S942&lt;1,0,-Lease!$K$4/Lease!$L$4)</f>
        <v>0</v>
      </c>
      <c r="S943" s="82">
        <f t="shared" si="158"/>
        <v>0</v>
      </c>
      <c r="AE943" s="5"/>
      <c r="AF943" s="6"/>
    </row>
    <row r="944" spans="1:32" x14ac:dyDescent="0.25">
      <c r="A944" s="46">
        <f t="shared" si="152"/>
        <v>928</v>
      </c>
      <c r="B944" s="54">
        <f t="shared" si="149"/>
        <v>0</v>
      </c>
      <c r="C944" s="47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3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48">
        <f t="shared" si="155"/>
        <v>0</v>
      </c>
      <c r="G944" s="49"/>
      <c r="H944" s="13">
        <f t="shared" si="153"/>
        <v>928</v>
      </c>
      <c r="I944" s="33" t="str">
        <f t="shared" si="156"/>
        <v>-</v>
      </c>
      <c r="J944" s="38">
        <f>IF(H944&gt;Lease!$E$4,0,M943)</f>
        <v>0</v>
      </c>
      <c r="K944" s="38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38">
        <f t="shared" si="150"/>
        <v>0</v>
      </c>
      <c r="M944" s="38">
        <f t="shared" si="151"/>
        <v>0</v>
      </c>
      <c r="N944" s="50"/>
      <c r="O944" s="79">
        <v>237</v>
      </c>
      <c r="P944" s="80">
        <f t="shared" si="154"/>
        <v>381011</v>
      </c>
      <c r="Q944" s="82">
        <f t="shared" si="157"/>
        <v>0</v>
      </c>
      <c r="R944" s="82">
        <f>IF(S943&lt;1,0,-Lease!$K$4/Lease!$L$4)</f>
        <v>0</v>
      </c>
      <c r="S944" s="82">
        <f t="shared" si="158"/>
        <v>0</v>
      </c>
      <c r="AE944" s="5"/>
      <c r="AF944" s="6"/>
    </row>
    <row r="945" spans="1:32" x14ac:dyDescent="0.25">
      <c r="A945" s="46">
        <f t="shared" si="152"/>
        <v>929</v>
      </c>
      <c r="B945" s="54">
        <f t="shared" si="149"/>
        <v>0</v>
      </c>
      <c r="C945" s="47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3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48">
        <f t="shared" si="155"/>
        <v>0</v>
      </c>
      <c r="G945" s="49"/>
      <c r="H945" s="13">
        <f t="shared" si="153"/>
        <v>929</v>
      </c>
      <c r="I945" s="33" t="str">
        <f t="shared" si="156"/>
        <v>-</v>
      </c>
      <c r="J945" s="38">
        <f>IF(H945&gt;Lease!$E$4,0,M944)</f>
        <v>0</v>
      </c>
      <c r="K945" s="38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38">
        <f t="shared" si="150"/>
        <v>0</v>
      </c>
      <c r="M945" s="38">
        <f t="shared" si="151"/>
        <v>0</v>
      </c>
      <c r="N945" s="50"/>
      <c r="O945" s="79">
        <v>237</v>
      </c>
      <c r="P945" s="80">
        <f t="shared" si="154"/>
        <v>381377</v>
      </c>
      <c r="Q945" s="82">
        <f t="shared" si="157"/>
        <v>0</v>
      </c>
      <c r="R945" s="82">
        <f>IF(S944&lt;1,0,-Lease!$K$4/Lease!$L$4)</f>
        <v>0</v>
      </c>
      <c r="S945" s="82">
        <f t="shared" si="158"/>
        <v>0</v>
      </c>
      <c r="AE945" s="5"/>
      <c r="AF945" s="6"/>
    </row>
    <row r="946" spans="1:32" x14ac:dyDescent="0.25">
      <c r="A946" s="46">
        <f t="shared" si="152"/>
        <v>930</v>
      </c>
      <c r="B946" s="54">
        <f t="shared" si="149"/>
        <v>0</v>
      </c>
      <c r="C946" s="47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3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48">
        <f t="shared" si="155"/>
        <v>0</v>
      </c>
      <c r="G946" s="49"/>
      <c r="H946" s="13">
        <f t="shared" si="153"/>
        <v>930</v>
      </c>
      <c r="I946" s="33" t="str">
        <f t="shared" si="156"/>
        <v>-</v>
      </c>
      <c r="J946" s="38">
        <f>IF(H946&gt;Lease!$E$4,0,M945)</f>
        <v>0</v>
      </c>
      <c r="K946" s="38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38">
        <f t="shared" si="150"/>
        <v>0</v>
      </c>
      <c r="M946" s="38">
        <f t="shared" si="151"/>
        <v>0</v>
      </c>
      <c r="N946" s="50"/>
      <c r="O946" s="79">
        <v>237</v>
      </c>
      <c r="P946" s="80">
        <f t="shared" si="154"/>
        <v>381742</v>
      </c>
      <c r="Q946" s="82">
        <f t="shared" si="157"/>
        <v>0</v>
      </c>
      <c r="R946" s="82">
        <f>IF(S945&lt;1,0,-Lease!$K$4/Lease!$L$4)</f>
        <v>0</v>
      </c>
      <c r="S946" s="82">
        <f t="shared" si="158"/>
        <v>0</v>
      </c>
      <c r="AE946" s="5"/>
      <c r="AF946" s="6"/>
    </row>
    <row r="947" spans="1:32" x14ac:dyDescent="0.25">
      <c r="A947" s="46">
        <f t="shared" si="152"/>
        <v>931</v>
      </c>
      <c r="B947" s="54">
        <f t="shared" si="149"/>
        <v>0</v>
      </c>
      <c r="C947" s="47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3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48">
        <f t="shared" si="155"/>
        <v>0</v>
      </c>
      <c r="G947" s="49"/>
      <c r="H947" s="13">
        <f t="shared" si="153"/>
        <v>931</v>
      </c>
      <c r="I947" s="33" t="str">
        <f t="shared" si="156"/>
        <v>-</v>
      </c>
      <c r="J947" s="38">
        <f>IF(H947&gt;Lease!$E$4,0,M946)</f>
        <v>0</v>
      </c>
      <c r="K947" s="38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38">
        <f t="shared" si="150"/>
        <v>0</v>
      </c>
      <c r="M947" s="38">
        <f t="shared" si="151"/>
        <v>0</v>
      </c>
      <c r="N947" s="50"/>
      <c r="O947" s="79">
        <v>237</v>
      </c>
      <c r="P947" s="80">
        <f t="shared" si="154"/>
        <v>382107</v>
      </c>
      <c r="Q947" s="82">
        <f t="shared" si="157"/>
        <v>0</v>
      </c>
      <c r="R947" s="82">
        <f>IF(S946&lt;1,0,-Lease!$K$4/Lease!$L$4)</f>
        <v>0</v>
      </c>
      <c r="S947" s="82">
        <f t="shared" si="158"/>
        <v>0</v>
      </c>
      <c r="AE947" s="5"/>
      <c r="AF947" s="6"/>
    </row>
    <row r="948" spans="1:32" x14ac:dyDescent="0.25">
      <c r="A948" s="46">
        <f t="shared" si="152"/>
        <v>932</v>
      </c>
      <c r="B948" s="54">
        <f t="shared" si="149"/>
        <v>0</v>
      </c>
      <c r="C948" s="47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3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48">
        <f t="shared" si="155"/>
        <v>0</v>
      </c>
      <c r="G948" s="49"/>
      <c r="H948" s="13">
        <f t="shared" si="153"/>
        <v>932</v>
      </c>
      <c r="I948" s="33" t="str">
        <f t="shared" si="156"/>
        <v>-</v>
      </c>
      <c r="J948" s="38">
        <f>IF(H948&gt;Lease!$E$4,0,M947)</f>
        <v>0</v>
      </c>
      <c r="K948" s="38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38">
        <f t="shared" si="150"/>
        <v>0</v>
      </c>
      <c r="M948" s="38">
        <f t="shared" si="151"/>
        <v>0</v>
      </c>
      <c r="N948" s="50"/>
      <c r="O948" s="79">
        <v>237</v>
      </c>
      <c r="P948" s="80">
        <f t="shared" si="154"/>
        <v>382472</v>
      </c>
      <c r="Q948" s="82">
        <f t="shared" si="157"/>
        <v>0</v>
      </c>
      <c r="R948" s="82">
        <f>IF(S947&lt;1,0,-Lease!$K$4/Lease!$L$4)</f>
        <v>0</v>
      </c>
      <c r="S948" s="82">
        <f t="shared" si="158"/>
        <v>0</v>
      </c>
      <c r="AE948" s="5"/>
      <c r="AF948" s="6"/>
    </row>
    <row r="949" spans="1:32" x14ac:dyDescent="0.25">
      <c r="A949" s="46">
        <f t="shared" si="152"/>
        <v>933</v>
      </c>
      <c r="B949" s="54">
        <f t="shared" si="149"/>
        <v>0</v>
      </c>
      <c r="C949" s="47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3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48">
        <f t="shared" si="155"/>
        <v>0</v>
      </c>
      <c r="G949" s="49"/>
      <c r="H949" s="13">
        <f t="shared" si="153"/>
        <v>933</v>
      </c>
      <c r="I949" s="33" t="str">
        <f t="shared" si="156"/>
        <v>-</v>
      </c>
      <c r="J949" s="38">
        <f>IF(H949&gt;Lease!$E$4,0,M948)</f>
        <v>0</v>
      </c>
      <c r="K949" s="38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38">
        <f t="shared" si="150"/>
        <v>0</v>
      </c>
      <c r="M949" s="38">
        <f t="shared" si="151"/>
        <v>0</v>
      </c>
      <c r="N949" s="50"/>
      <c r="O949" s="79">
        <v>237</v>
      </c>
      <c r="P949" s="80">
        <f t="shared" si="154"/>
        <v>382838</v>
      </c>
      <c r="Q949" s="82">
        <f t="shared" si="157"/>
        <v>0</v>
      </c>
      <c r="R949" s="82">
        <f>IF(S948&lt;1,0,-Lease!$K$4/Lease!$L$4)</f>
        <v>0</v>
      </c>
      <c r="S949" s="82">
        <f t="shared" si="158"/>
        <v>0</v>
      </c>
      <c r="AE949" s="5"/>
      <c r="AF949" s="6"/>
    </row>
    <row r="950" spans="1:32" x14ac:dyDescent="0.25">
      <c r="A950" s="46">
        <f t="shared" si="152"/>
        <v>934</v>
      </c>
      <c r="B950" s="54">
        <f t="shared" si="149"/>
        <v>0</v>
      </c>
      <c r="C950" s="47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3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48">
        <f t="shared" si="155"/>
        <v>0</v>
      </c>
      <c r="G950" s="49"/>
      <c r="H950" s="13">
        <f t="shared" si="153"/>
        <v>934</v>
      </c>
      <c r="I950" s="33" t="str">
        <f t="shared" si="156"/>
        <v>-</v>
      </c>
      <c r="J950" s="38">
        <f>IF(H950&gt;Lease!$E$4,0,M949)</f>
        <v>0</v>
      </c>
      <c r="K950" s="38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38">
        <f t="shared" si="150"/>
        <v>0</v>
      </c>
      <c r="M950" s="38">
        <f t="shared" si="151"/>
        <v>0</v>
      </c>
      <c r="N950" s="50"/>
      <c r="O950" s="79">
        <v>237</v>
      </c>
      <c r="P950" s="80">
        <f t="shared" si="154"/>
        <v>383203</v>
      </c>
      <c r="Q950" s="82">
        <f t="shared" si="157"/>
        <v>0</v>
      </c>
      <c r="R950" s="82">
        <f>IF(S949&lt;1,0,-Lease!$K$4/Lease!$L$4)</f>
        <v>0</v>
      </c>
      <c r="S950" s="82">
        <f t="shared" si="158"/>
        <v>0</v>
      </c>
      <c r="AE950" s="5"/>
      <c r="AF950" s="6"/>
    </row>
    <row r="951" spans="1:32" x14ac:dyDescent="0.25">
      <c r="A951" s="46">
        <f t="shared" si="152"/>
        <v>935</v>
      </c>
      <c r="B951" s="54">
        <f t="shared" si="149"/>
        <v>0</v>
      </c>
      <c r="C951" s="47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3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48">
        <f t="shared" si="155"/>
        <v>0</v>
      </c>
      <c r="G951" s="49"/>
      <c r="H951" s="13">
        <f t="shared" si="153"/>
        <v>935</v>
      </c>
      <c r="I951" s="33" t="str">
        <f t="shared" si="156"/>
        <v>-</v>
      </c>
      <c r="J951" s="38">
        <f>IF(H951&gt;Lease!$E$4,0,M950)</f>
        <v>0</v>
      </c>
      <c r="K951" s="38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38">
        <f t="shared" si="150"/>
        <v>0</v>
      </c>
      <c r="M951" s="38">
        <f t="shared" si="151"/>
        <v>0</v>
      </c>
      <c r="N951" s="50"/>
      <c r="O951" s="79">
        <v>237</v>
      </c>
      <c r="P951" s="80">
        <f t="shared" si="154"/>
        <v>383568</v>
      </c>
      <c r="Q951" s="82">
        <f t="shared" si="157"/>
        <v>0</v>
      </c>
      <c r="R951" s="82">
        <f>IF(S950&lt;1,0,-Lease!$K$4/Lease!$L$4)</f>
        <v>0</v>
      </c>
      <c r="S951" s="82">
        <f t="shared" si="158"/>
        <v>0</v>
      </c>
      <c r="AE951" s="5"/>
      <c r="AF951" s="6"/>
    </row>
    <row r="952" spans="1:32" x14ac:dyDescent="0.25">
      <c r="A952" s="46">
        <f t="shared" si="152"/>
        <v>936</v>
      </c>
      <c r="B952" s="54">
        <f t="shared" si="149"/>
        <v>0</v>
      </c>
      <c r="C952" s="47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3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48">
        <f t="shared" si="155"/>
        <v>0</v>
      </c>
      <c r="G952" s="49"/>
      <c r="H952" s="13">
        <f t="shared" si="153"/>
        <v>936</v>
      </c>
      <c r="I952" s="33" t="str">
        <f t="shared" si="156"/>
        <v>-</v>
      </c>
      <c r="J952" s="38">
        <f>IF(H952&gt;Lease!$E$4,0,M951)</f>
        <v>0</v>
      </c>
      <c r="K952" s="38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38">
        <f t="shared" si="150"/>
        <v>0</v>
      </c>
      <c r="M952" s="38">
        <f t="shared" si="151"/>
        <v>0</v>
      </c>
      <c r="N952" s="50"/>
      <c r="O952" s="79">
        <v>237</v>
      </c>
      <c r="P952" s="80">
        <f t="shared" si="154"/>
        <v>383933</v>
      </c>
      <c r="Q952" s="82">
        <f t="shared" si="157"/>
        <v>0</v>
      </c>
      <c r="R952" s="82">
        <f>IF(S951&lt;1,0,-Lease!$K$4/Lease!$L$4)</f>
        <v>0</v>
      </c>
      <c r="S952" s="82">
        <f t="shared" si="158"/>
        <v>0</v>
      </c>
      <c r="AE952" s="5"/>
      <c r="AF952" s="6"/>
    </row>
    <row r="953" spans="1:32" x14ac:dyDescent="0.25">
      <c r="A953" s="46">
        <f t="shared" si="152"/>
        <v>937</v>
      </c>
      <c r="B953" s="54">
        <f t="shared" si="149"/>
        <v>0</v>
      </c>
      <c r="C953" s="47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3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48">
        <f t="shared" si="155"/>
        <v>0</v>
      </c>
      <c r="G953" s="49"/>
      <c r="H953" s="13">
        <f t="shared" si="153"/>
        <v>937</v>
      </c>
      <c r="I953" s="33" t="str">
        <f t="shared" si="156"/>
        <v>-</v>
      </c>
      <c r="J953" s="38">
        <f>IF(H953&gt;Lease!$E$4,0,M952)</f>
        <v>0</v>
      </c>
      <c r="K953" s="38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38">
        <f t="shared" si="150"/>
        <v>0</v>
      </c>
      <c r="M953" s="38">
        <f t="shared" si="151"/>
        <v>0</v>
      </c>
      <c r="N953" s="50"/>
      <c r="O953" s="79">
        <v>237</v>
      </c>
      <c r="P953" s="80">
        <f t="shared" si="154"/>
        <v>384299</v>
      </c>
      <c r="Q953" s="82">
        <f t="shared" si="157"/>
        <v>0</v>
      </c>
      <c r="R953" s="82">
        <f>IF(S952&lt;1,0,-Lease!$K$4/Lease!$L$4)</f>
        <v>0</v>
      </c>
      <c r="S953" s="82">
        <f t="shared" si="158"/>
        <v>0</v>
      </c>
      <c r="AE953" s="5"/>
      <c r="AF953" s="6"/>
    </row>
    <row r="954" spans="1:32" x14ac:dyDescent="0.25">
      <c r="A954" s="46">
        <f t="shared" si="152"/>
        <v>938</v>
      </c>
      <c r="B954" s="54">
        <f t="shared" si="149"/>
        <v>0</v>
      </c>
      <c r="C954" s="47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3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48">
        <f t="shared" si="155"/>
        <v>0</v>
      </c>
      <c r="G954" s="49"/>
      <c r="H954" s="13">
        <f t="shared" si="153"/>
        <v>938</v>
      </c>
      <c r="I954" s="33" t="str">
        <f t="shared" si="156"/>
        <v>-</v>
      </c>
      <c r="J954" s="38">
        <f>IF(H954&gt;Lease!$E$4,0,M953)</f>
        <v>0</v>
      </c>
      <c r="K954" s="38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38">
        <f t="shared" si="150"/>
        <v>0</v>
      </c>
      <c r="M954" s="38">
        <f t="shared" si="151"/>
        <v>0</v>
      </c>
      <c r="N954" s="50"/>
      <c r="O954" s="79">
        <v>237</v>
      </c>
      <c r="P954" s="80">
        <f t="shared" si="154"/>
        <v>384664</v>
      </c>
      <c r="Q954" s="82">
        <f t="shared" si="157"/>
        <v>0</v>
      </c>
      <c r="R954" s="82">
        <f>IF(S953&lt;1,0,-Lease!$K$4/Lease!$L$4)</f>
        <v>0</v>
      </c>
      <c r="S954" s="82">
        <f t="shared" si="158"/>
        <v>0</v>
      </c>
      <c r="AE954" s="5"/>
      <c r="AF954" s="6"/>
    </row>
    <row r="955" spans="1:32" x14ac:dyDescent="0.25">
      <c r="A955" s="46">
        <f t="shared" si="152"/>
        <v>939</v>
      </c>
      <c r="B955" s="54">
        <f t="shared" si="149"/>
        <v>0</v>
      </c>
      <c r="C955" s="47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3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48">
        <f t="shared" si="155"/>
        <v>0</v>
      </c>
      <c r="G955" s="49"/>
      <c r="H955" s="13">
        <f t="shared" si="153"/>
        <v>939</v>
      </c>
      <c r="I955" s="33" t="str">
        <f t="shared" si="156"/>
        <v>-</v>
      </c>
      <c r="J955" s="38">
        <f>IF(H955&gt;Lease!$E$4,0,M954)</f>
        <v>0</v>
      </c>
      <c r="K955" s="38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38">
        <f t="shared" si="150"/>
        <v>0</v>
      </c>
      <c r="M955" s="38">
        <f t="shared" si="151"/>
        <v>0</v>
      </c>
      <c r="N955" s="50"/>
      <c r="O955" s="79">
        <v>237</v>
      </c>
      <c r="P955" s="80">
        <f t="shared" si="154"/>
        <v>385029</v>
      </c>
      <c r="Q955" s="82">
        <f t="shared" si="157"/>
        <v>0</v>
      </c>
      <c r="R955" s="82">
        <f>IF(S954&lt;1,0,-Lease!$K$4/Lease!$L$4)</f>
        <v>0</v>
      </c>
      <c r="S955" s="82">
        <f t="shared" si="158"/>
        <v>0</v>
      </c>
      <c r="AE955" s="5"/>
      <c r="AF955" s="6"/>
    </row>
    <row r="956" spans="1:32" x14ac:dyDescent="0.25">
      <c r="A956" s="46">
        <f t="shared" si="152"/>
        <v>940</v>
      </c>
      <c r="B956" s="54">
        <f t="shared" si="149"/>
        <v>0</v>
      </c>
      <c r="C956" s="47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3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48">
        <f t="shared" si="155"/>
        <v>0</v>
      </c>
      <c r="G956" s="49"/>
      <c r="H956" s="13">
        <f t="shared" si="153"/>
        <v>940</v>
      </c>
      <c r="I956" s="33" t="str">
        <f t="shared" si="156"/>
        <v>-</v>
      </c>
      <c r="J956" s="38">
        <f>IF(H956&gt;Lease!$E$4,0,M955)</f>
        <v>0</v>
      </c>
      <c r="K956" s="38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38">
        <f t="shared" si="150"/>
        <v>0</v>
      </c>
      <c r="M956" s="38">
        <f t="shared" si="151"/>
        <v>0</v>
      </c>
      <c r="N956" s="50"/>
      <c r="O956" s="79">
        <v>237</v>
      </c>
      <c r="P956" s="80">
        <f t="shared" si="154"/>
        <v>385394</v>
      </c>
      <c r="Q956" s="82">
        <f t="shared" si="157"/>
        <v>0</v>
      </c>
      <c r="R956" s="82">
        <f>IF(S955&lt;1,0,-Lease!$K$4/Lease!$L$4)</f>
        <v>0</v>
      </c>
      <c r="S956" s="82">
        <f t="shared" si="158"/>
        <v>0</v>
      </c>
      <c r="AE956" s="5"/>
      <c r="AF956" s="6"/>
    </row>
    <row r="957" spans="1:32" x14ac:dyDescent="0.25">
      <c r="A957" s="46">
        <f t="shared" si="152"/>
        <v>941</v>
      </c>
      <c r="B957" s="54">
        <f t="shared" si="149"/>
        <v>0</v>
      </c>
      <c r="C957" s="47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3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48">
        <f t="shared" si="155"/>
        <v>0</v>
      </c>
      <c r="G957" s="49"/>
      <c r="H957" s="13">
        <f t="shared" si="153"/>
        <v>941</v>
      </c>
      <c r="I957" s="33" t="str">
        <f t="shared" si="156"/>
        <v>-</v>
      </c>
      <c r="J957" s="38">
        <f>IF(H957&gt;Lease!$E$4,0,M956)</f>
        <v>0</v>
      </c>
      <c r="K957" s="38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38">
        <f t="shared" si="150"/>
        <v>0</v>
      </c>
      <c r="M957" s="38">
        <f t="shared" si="151"/>
        <v>0</v>
      </c>
      <c r="N957" s="50"/>
      <c r="O957" s="79">
        <v>237</v>
      </c>
      <c r="P957" s="80">
        <f t="shared" si="154"/>
        <v>385760</v>
      </c>
      <c r="Q957" s="82">
        <f t="shared" si="157"/>
        <v>0</v>
      </c>
      <c r="R957" s="82">
        <f>IF(S956&lt;1,0,-Lease!$K$4/Lease!$L$4)</f>
        <v>0</v>
      </c>
      <c r="S957" s="82">
        <f t="shared" si="158"/>
        <v>0</v>
      </c>
      <c r="AE957" s="5"/>
      <c r="AF957" s="6"/>
    </row>
    <row r="958" spans="1:32" x14ac:dyDescent="0.25">
      <c r="A958" s="46">
        <f t="shared" si="152"/>
        <v>942</v>
      </c>
      <c r="B958" s="54">
        <f t="shared" si="149"/>
        <v>0</v>
      </c>
      <c r="C958" s="47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3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48">
        <f t="shared" si="155"/>
        <v>0</v>
      </c>
      <c r="G958" s="49"/>
      <c r="H958" s="13">
        <f t="shared" si="153"/>
        <v>942</v>
      </c>
      <c r="I958" s="33" t="str">
        <f t="shared" si="156"/>
        <v>-</v>
      </c>
      <c r="J958" s="38">
        <f>IF(H958&gt;Lease!$E$4,0,M957)</f>
        <v>0</v>
      </c>
      <c r="K958" s="38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38">
        <f t="shared" si="150"/>
        <v>0</v>
      </c>
      <c r="M958" s="38">
        <f t="shared" si="151"/>
        <v>0</v>
      </c>
      <c r="N958" s="50"/>
      <c r="O958" s="79">
        <v>237</v>
      </c>
      <c r="P958" s="80">
        <f t="shared" si="154"/>
        <v>386125</v>
      </c>
      <c r="Q958" s="82">
        <f t="shared" si="157"/>
        <v>0</v>
      </c>
      <c r="R958" s="82">
        <f>IF(S957&lt;1,0,-Lease!$K$4/Lease!$L$4)</f>
        <v>0</v>
      </c>
      <c r="S958" s="82">
        <f t="shared" si="158"/>
        <v>0</v>
      </c>
      <c r="AE958" s="5"/>
      <c r="AF958" s="6"/>
    </row>
    <row r="959" spans="1:32" x14ac:dyDescent="0.25">
      <c r="A959" s="46">
        <f t="shared" si="152"/>
        <v>943</v>
      </c>
      <c r="B959" s="54">
        <f t="shared" si="149"/>
        <v>0</v>
      </c>
      <c r="C959" s="47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3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48">
        <f t="shared" si="155"/>
        <v>0</v>
      </c>
      <c r="G959" s="49"/>
      <c r="H959" s="13">
        <f t="shared" si="153"/>
        <v>943</v>
      </c>
      <c r="I959" s="33" t="str">
        <f t="shared" si="156"/>
        <v>-</v>
      </c>
      <c r="J959" s="38">
        <f>IF(H959&gt;Lease!$E$4,0,M958)</f>
        <v>0</v>
      </c>
      <c r="K959" s="38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38">
        <f t="shared" si="150"/>
        <v>0</v>
      </c>
      <c r="M959" s="38">
        <f t="shared" si="151"/>
        <v>0</v>
      </c>
      <c r="N959" s="50"/>
      <c r="O959" s="79">
        <v>237</v>
      </c>
      <c r="P959" s="80">
        <f t="shared" si="154"/>
        <v>386490</v>
      </c>
      <c r="Q959" s="82">
        <f t="shared" si="157"/>
        <v>0</v>
      </c>
      <c r="R959" s="82">
        <f>IF(S958&lt;1,0,-Lease!$K$4/Lease!$L$4)</f>
        <v>0</v>
      </c>
      <c r="S959" s="82">
        <f t="shared" si="158"/>
        <v>0</v>
      </c>
      <c r="AE959" s="5"/>
      <c r="AF959" s="6"/>
    </row>
    <row r="960" spans="1:32" x14ac:dyDescent="0.25">
      <c r="A960" s="46">
        <f t="shared" si="152"/>
        <v>944</v>
      </c>
      <c r="B960" s="54">
        <f t="shared" si="149"/>
        <v>0</v>
      </c>
      <c r="C960" s="47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3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48">
        <f t="shared" si="155"/>
        <v>0</v>
      </c>
      <c r="G960" s="49"/>
      <c r="H960" s="13">
        <f t="shared" si="153"/>
        <v>944</v>
      </c>
      <c r="I960" s="33" t="str">
        <f t="shared" si="156"/>
        <v>-</v>
      </c>
      <c r="J960" s="38">
        <f>IF(H960&gt;Lease!$E$4,0,M959)</f>
        <v>0</v>
      </c>
      <c r="K960" s="38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38">
        <f t="shared" si="150"/>
        <v>0</v>
      </c>
      <c r="M960" s="38">
        <f t="shared" si="151"/>
        <v>0</v>
      </c>
      <c r="N960" s="50"/>
      <c r="O960" s="79">
        <v>237</v>
      </c>
      <c r="P960" s="80">
        <f t="shared" si="154"/>
        <v>386855</v>
      </c>
      <c r="Q960" s="82">
        <f t="shared" si="157"/>
        <v>0</v>
      </c>
      <c r="R960" s="82">
        <f>IF(S959&lt;1,0,-Lease!$K$4/Lease!$L$4)</f>
        <v>0</v>
      </c>
      <c r="S960" s="82">
        <f t="shared" si="158"/>
        <v>0</v>
      </c>
      <c r="AE960" s="5"/>
      <c r="AF960" s="6"/>
    </row>
    <row r="961" spans="1:32" x14ac:dyDescent="0.25">
      <c r="A961" s="46">
        <f t="shared" si="152"/>
        <v>945</v>
      </c>
      <c r="B961" s="54">
        <f t="shared" si="149"/>
        <v>0</v>
      </c>
      <c r="C961" s="47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3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48">
        <f t="shared" si="155"/>
        <v>0</v>
      </c>
      <c r="G961" s="49"/>
      <c r="H961" s="13">
        <f t="shared" si="153"/>
        <v>945</v>
      </c>
      <c r="I961" s="33" t="str">
        <f t="shared" si="156"/>
        <v>-</v>
      </c>
      <c r="J961" s="38">
        <f>IF(H961&gt;Lease!$E$4,0,M960)</f>
        <v>0</v>
      </c>
      <c r="K961" s="38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38">
        <f t="shared" si="150"/>
        <v>0</v>
      </c>
      <c r="M961" s="38">
        <f t="shared" si="151"/>
        <v>0</v>
      </c>
      <c r="N961" s="50"/>
      <c r="O961" s="79">
        <v>237</v>
      </c>
      <c r="P961" s="80">
        <f t="shared" si="154"/>
        <v>387221</v>
      </c>
      <c r="Q961" s="82">
        <f t="shared" si="157"/>
        <v>0</v>
      </c>
      <c r="R961" s="82">
        <f>IF(S960&lt;1,0,-Lease!$K$4/Lease!$L$4)</f>
        <v>0</v>
      </c>
      <c r="S961" s="82">
        <f t="shared" si="158"/>
        <v>0</v>
      </c>
      <c r="AE961" s="5"/>
      <c r="AF961" s="6"/>
    </row>
    <row r="962" spans="1:32" x14ac:dyDescent="0.25">
      <c r="A962" s="46">
        <f t="shared" si="152"/>
        <v>946</v>
      </c>
      <c r="B962" s="54">
        <f t="shared" si="149"/>
        <v>0</v>
      </c>
      <c r="C962" s="47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3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48">
        <f t="shared" si="155"/>
        <v>0</v>
      </c>
      <c r="G962" s="49"/>
      <c r="H962" s="13">
        <f t="shared" si="153"/>
        <v>946</v>
      </c>
      <c r="I962" s="33" t="str">
        <f t="shared" si="156"/>
        <v>-</v>
      </c>
      <c r="J962" s="38">
        <f>IF(H962&gt;Lease!$E$4,0,M961)</f>
        <v>0</v>
      </c>
      <c r="K962" s="38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38">
        <f t="shared" si="150"/>
        <v>0</v>
      </c>
      <c r="M962" s="38">
        <f t="shared" si="151"/>
        <v>0</v>
      </c>
      <c r="N962" s="50"/>
      <c r="O962" s="79">
        <v>237</v>
      </c>
      <c r="P962" s="80">
        <f t="shared" si="154"/>
        <v>387586</v>
      </c>
      <c r="Q962" s="82">
        <f t="shared" si="157"/>
        <v>0</v>
      </c>
      <c r="R962" s="82">
        <f>IF(S961&lt;1,0,-Lease!$K$4/Lease!$L$4)</f>
        <v>0</v>
      </c>
      <c r="S962" s="82">
        <f t="shared" si="158"/>
        <v>0</v>
      </c>
      <c r="AE962" s="5"/>
      <c r="AF962" s="6"/>
    </row>
    <row r="963" spans="1:32" x14ac:dyDescent="0.25">
      <c r="A963" s="46">
        <f t="shared" si="152"/>
        <v>947</v>
      </c>
      <c r="B963" s="54">
        <f t="shared" si="149"/>
        <v>0</v>
      </c>
      <c r="C963" s="47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3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48">
        <f t="shared" si="155"/>
        <v>0</v>
      </c>
      <c r="G963" s="49"/>
      <c r="H963" s="13">
        <f t="shared" si="153"/>
        <v>947</v>
      </c>
      <c r="I963" s="33" t="str">
        <f t="shared" si="156"/>
        <v>-</v>
      </c>
      <c r="J963" s="38">
        <f>IF(H963&gt;Lease!$E$4,0,M962)</f>
        <v>0</v>
      </c>
      <c r="K963" s="38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38">
        <f t="shared" si="150"/>
        <v>0</v>
      </c>
      <c r="M963" s="38">
        <f t="shared" si="151"/>
        <v>0</v>
      </c>
      <c r="N963" s="50"/>
      <c r="O963" s="79">
        <v>237</v>
      </c>
      <c r="P963" s="80">
        <f t="shared" si="154"/>
        <v>387951</v>
      </c>
      <c r="Q963" s="82">
        <f t="shared" si="157"/>
        <v>0</v>
      </c>
      <c r="R963" s="82">
        <f>IF(S962&lt;1,0,-Lease!$K$4/Lease!$L$4)</f>
        <v>0</v>
      </c>
      <c r="S963" s="82">
        <f t="shared" si="158"/>
        <v>0</v>
      </c>
      <c r="AE963" s="5"/>
      <c r="AF963" s="6"/>
    </row>
    <row r="964" spans="1:32" x14ac:dyDescent="0.25">
      <c r="A964" s="46">
        <f t="shared" si="152"/>
        <v>948</v>
      </c>
      <c r="B964" s="54">
        <f t="shared" si="149"/>
        <v>0</v>
      </c>
      <c r="C964" s="47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3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48">
        <f t="shared" si="155"/>
        <v>0</v>
      </c>
      <c r="G964" s="49"/>
      <c r="H964" s="13">
        <f t="shared" si="153"/>
        <v>948</v>
      </c>
      <c r="I964" s="33" t="str">
        <f t="shared" si="156"/>
        <v>-</v>
      </c>
      <c r="J964" s="38">
        <f>IF(H964&gt;Lease!$E$4,0,M963)</f>
        <v>0</v>
      </c>
      <c r="K964" s="38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38">
        <f t="shared" si="150"/>
        <v>0</v>
      </c>
      <c r="M964" s="38">
        <f t="shared" si="151"/>
        <v>0</v>
      </c>
      <c r="N964" s="50"/>
      <c r="O964" s="79">
        <v>237</v>
      </c>
      <c r="P964" s="80">
        <f t="shared" si="154"/>
        <v>388316</v>
      </c>
      <c r="Q964" s="82">
        <f t="shared" si="157"/>
        <v>0</v>
      </c>
      <c r="R964" s="82">
        <f>IF(S963&lt;1,0,-Lease!$K$4/Lease!$L$4)</f>
        <v>0</v>
      </c>
      <c r="S964" s="82">
        <f t="shared" si="158"/>
        <v>0</v>
      </c>
      <c r="AE964" s="5"/>
      <c r="AF964" s="6"/>
    </row>
    <row r="965" spans="1:32" x14ac:dyDescent="0.25">
      <c r="A965" s="46">
        <f t="shared" si="152"/>
        <v>949</v>
      </c>
      <c r="B965" s="54">
        <f t="shared" si="149"/>
        <v>0</v>
      </c>
      <c r="C965" s="47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3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48">
        <f t="shared" si="155"/>
        <v>0</v>
      </c>
      <c r="G965" s="49"/>
      <c r="H965" s="13">
        <f t="shared" si="153"/>
        <v>949</v>
      </c>
      <c r="I965" s="33" t="str">
        <f t="shared" si="156"/>
        <v>-</v>
      </c>
      <c r="J965" s="38">
        <f>IF(H965&gt;Lease!$E$4,0,M964)</f>
        <v>0</v>
      </c>
      <c r="K965" s="38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38">
        <f t="shared" si="150"/>
        <v>0</v>
      </c>
      <c r="M965" s="38">
        <f t="shared" si="151"/>
        <v>0</v>
      </c>
      <c r="N965" s="50"/>
      <c r="O965" s="79">
        <v>237</v>
      </c>
      <c r="P965" s="80">
        <f t="shared" si="154"/>
        <v>388682</v>
      </c>
      <c r="Q965" s="82">
        <f t="shared" si="157"/>
        <v>0</v>
      </c>
      <c r="R965" s="82">
        <f>IF(S964&lt;1,0,-Lease!$K$4/Lease!$L$4)</f>
        <v>0</v>
      </c>
      <c r="S965" s="82">
        <f t="shared" si="158"/>
        <v>0</v>
      </c>
      <c r="AE965" s="5"/>
      <c r="AF965" s="6"/>
    </row>
    <row r="966" spans="1:32" x14ac:dyDescent="0.25">
      <c r="A966" s="46">
        <f t="shared" si="152"/>
        <v>950</v>
      </c>
      <c r="B966" s="54">
        <f t="shared" si="149"/>
        <v>0</v>
      </c>
      <c r="C966" s="47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3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48">
        <f t="shared" si="155"/>
        <v>0</v>
      </c>
      <c r="G966" s="49"/>
      <c r="H966" s="13">
        <f t="shared" si="153"/>
        <v>950</v>
      </c>
      <c r="I966" s="33" t="str">
        <f t="shared" si="156"/>
        <v>-</v>
      </c>
      <c r="J966" s="38">
        <f>IF(H966&gt;Lease!$E$4,0,M965)</f>
        <v>0</v>
      </c>
      <c r="K966" s="38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38">
        <f t="shared" si="150"/>
        <v>0</v>
      </c>
      <c r="M966" s="38">
        <f t="shared" si="151"/>
        <v>0</v>
      </c>
      <c r="N966" s="50"/>
      <c r="O966" s="79">
        <v>237</v>
      </c>
      <c r="P966" s="80">
        <f t="shared" si="154"/>
        <v>389047</v>
      </c>
      <c r="Q966" s="82">
        <f t="shared" si="157"/>
        <v>0</v>
      </c>
      <c r="R966" s="82">
        <f>IF(S965&lt;1,0,-Lease!$K$4/Lease!$L$4)</f>
        <v>0</v>
      </c>
      <c r="S966" s="82">
        <f t="shared" si="158"/>
        <v>0</v>
      </c>
      <c r="AE966" s="5"/>
      <c r="AF966" s="6"/>
    </row>
    <row r="967" spans="1:32" x14ac:dyDescent="0.25">
      <c r="A967" s="46">
        <f t="shared" si="152"/>
        <v>951</v>
      </c>
      <c r="B967" s="54">
        <f t="shared" si="149"/>
        <v>0</v>
      </c>
      <c r="C967" s="47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3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48">
        <f t="shared" si="155"/>
        <v>0</v>
      </c>
      <c r="G967" s="49"/>
      <c r="H967" s="13">
        <f t="shared" si="153"/>
        <v>951</v>
      </c>
      <c r="I967" s="33" t="str">
        <f t="shared" si="156"/>
        <v>-</v>
      </c>
      <c r="J967" s="38">
        <f>IF(H967&gt;Lease!$E$4,0,M966)</f>
        <v>0</v>
      </c>
      <c r="K967" s="38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38">
        <f t="shared" si="150"/>
        <v>0</v>
      </c>
      <c r="M967" s="38">
        <f t="shared" si="151"/>
        <v>0</v>
      </c>
      <c r="N967" s="50"/>
      <c r="O967" s="79">
        <v>237</v>
      </c>
      <c r="P967" s="80">
        <f t="shared" si="154"/>
        <v>389412</v>
      </c>
      <c r="Q967" s="82">
        <f t="shared" si="157"/>
        <v>0</v>
      </c>
      <c r="R967" s="82">
        <f>IF(S966&lt;1,0,-Lease!$K$4/Lease!$L$4)</f>
        <v>0</v>
      </c>
      <c r="S967" s="82">
        <f t="shared" si="158"/>
        <v>0</v>
      </c>
      <c r="AE967" s="5"/>
      <c r="AF967" s="6"/>
    </row>
    <row r="968" spans="1:32" x14ac:dyDescent="0.25">
      <c r="A968" s="46">
        <f t="shared" si="152"/>
        <v>952</v>
      </c>
      <c r="B968" s="54">
        <f t="shared" si="149"/>
        <v>0</v>
      </c>
      <c r="C968" s="47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3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48">
        <f t="shared" si="155"/>
        <v>0</v>
      </c>
      <c r="G968" s="49"/>
      <c r="H968" s="13">
        <f t="shared" si="153"/>
        <v>952</v>
      </c>
      <c r="I968" s="33" t="str">
        <f t="shared" si="156"/>
        <v>-</v>
      </c>
      <c r="J968" s="38">
        <f>IF(H968&gt;Lease!$E$4,0,M967)</f>
        <v>0</v>
      </c>
      <c r="K968" s="38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38">
        <f t="shared" si="150"/>
        <v>0</v>
      </c>
      <c r="M968" s="38">
        <f t="shared" si="151"/>
        <v>0</v>
      </c>
      <c r="N968" s="50"/>
      <c r="O968" s="79">
        <v>237</v>
      </c>
      <c r="P968" s="80">
        <f t="shared" si="154"/>
        <v>389777</v>
      </c>
      <c r="Q968" s="82">
        <f t="shared" si="157"/>
        <v>0</v>
      </c>
      <c r="R968" s="82">
        <f>IF(S967&lt;1,0,-Lease!$K$4/Lease!$L$4)</f>
        <v>0</v>
      </c>
      <c r="S968" s="82">
        <f t="shared" si="158"/>
        <v>0</v>
      </c>
      <c r="AE968" s="5"/>
      <c r="AF968" s="6"/>
    </row>
    <row r="969" spans="1:32" x14ac:dyDescent="0.25">
      <c r="A969" s="46">
        <f t="shared" si="152"/>
        <v>953</v>
      </c>
      <c r="B969" s="54">
        <f t="shared" si="149"/>
        <v>0</v>
      </c>
      <c r="C969" s="47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3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48">
        <f t="shared" si="155"/>
        <v>0</v>
      </c>
      <c r="G969" s="49"/>
      <c r="H969" s="13">
        <f t="shared" si="153"/>
        <v>953</v>
      </c>
      <c r="I969" s="33" t="str">
        <f t="shared" si="156"/>
        <v>-</v>
      </c>
      <c r="J969" s="38">
        <f>IF(H969&gt;Lease!$E$4,0,M968)</f>
        <v>0</v>
      </c>
      <c r="K969" s="38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38">
        <f t="shared" si="150"/>
        <v>0</v>
      </c>
      <c r="M969" s="38">
        <f t="shared" si="151"/>
        <v>0</v>
      </c>
      <c r="N969" s="50"/>
      <c r="O969" s="79">
        <v>237</v>
      </c>
      <c r="P969" s="80">
        <f t="shared" si="154"/>
        <v>390143</v>
      </c>
      <c r="Q969" s="82">
        <f t="shared" si="157"/>
        <v>0</v>
      </c>
      <c r="R969" s="82">
        <f>IF(S968&lt;1,0,-Lease!$K$4/Lease!$L$4)</f>
        <v>0</v>
      </c>
      <c r="S969" s="82">
        <f t="shared" si="158"/>
        <v>0</v>
      </c>
      <c r="AE969" s="5"/>
      <c r="AF969" s="6"/>
    </row>
    <row r="970" spans="1:32" x14ac:dyDescent="0.25">
      <c r="A970" s="46">
        <f t="shared" si="152"/>
        <v>954</v>
      </c>
      <c r="B970" s="54">
        <f t="shared" si="149"/>
        <v>0</v>
      </c>
      <c r="C970" s="47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3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48">
        <f t="shared" si="155"/>
        <v>0</v>
      </c>
      <c r="G970" s="49"/>
      <c r="H970" s="13">
        <f t="shared" si="153"/>
        <v>954</v>
      </c>
      <c r="I970" s="33" t="str">
        <f t="shared" si="156"/>
        <v>-</v>
      </c>
      <c r="J970" s="38">
        <f>IF(H970&gt;Lease!$E$4,0,M969)</f>
        <v>0</v>
      </c>
      <c r="K970" s="38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38">
        <f t="shared" si="150"/>
        <v>0</v>
      </c>
      <c r="M970" s="38">
        <f t="shared" si="151"/>
        <v>0</v>
      </c>
      <c r="N970" s="50"/>
      <c r="O970" s="79">
        <v>237</v>
      </c>
      <c r="P970" s="80">
        <f t="shared" si="154"/>
        <v>390508</v>
      </c>
      <c r="Q970" s="82">
        <f t="shared" si="157"/>
        <v>0</v>
      </c>
      <c r="R970" s="82">
        <f>IF(S969&lt;1,0,-Lease!$K$4/Lease!$L$4)</f>
        <v>0</v>
      </c>
      <c r="S970" s="82">
        <f t="shared" si="158"/>
        <v>0</v>
      </c>
      <c r="AE970" s="5"/>
      <c r="AF970" s="6"/>
    </row>
    <row r="971" spans="1:32" x14ac:dyDescent="0.25">
      <c r="A971" s="46">
        <f t="shared" si="152"/>
        <v>955</v>
      </c>
      <c r="B971" s="54">
        <f t="shared" si="149"/>
        <v>0</v>
      </c>
      <c r="C971" s="47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3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48">
        <f t="shared" si="155"/>
        <v>0</v>
      </c>
      <c r="G971" s="49"/>
      <c r="H971" s="13">
        <f t="shared" si="153"/>
        <v>955</v>
      </c>
      <c r="I971" s="33" t="str">
        <f t="shared" si="156"/>
        <v>-</v>
      </c>
      <c r="J971" s="38">
        <f>IF(H971&gt;Lease!$E$4,0,M970)</f>
        <v>0</v>
      </c>
      <c r="K971" s="38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38">
        <f t="shared" si="150"/>
        <v>0</v>
      </c>
      <c r="M971" s="38">
        <f t="shared" si="151"/>
        <v>0</v>
      </c>
      <c r="N971" s="50"/>
      <c r="O971" s="79">
        <v>237</v>
      </c>
      <c r="P971" s="80">
        <f t="shared" si="154"/>
        <v>390873</v>
      </c>
      <c r="Q971" s="82">
        <f t="shared" si="157"/>
        <v>0</v>
      </c>
      <c r="R971" s="82">
        <f>IF(S970&lt;1,0,-Lease!$K$4/Lease!$L$4)</f>
        <v>0</v>
      </c>
      <c r="S971" s="82">
        <f t="shared" si="158"/>
        <v>0</v>
      </c>
      <c r="AE971" s="5"/>
      <c r="AF971" s="6"/>
    </row>
    <row r="972" spans="1:32" x14ac:dyDescent="0.25">
      <c r="A972" s="46">
        <f t="shared" si="152"/>
        <v>956</v>
      </c>
      <c r="B972" s="54">
        <f t="shared" si="149"/>
        <v>0</v>
      </c>
      <c r="C972" s="47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3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48">
        <f t="shared" si="155"/>
        <v>0</v>
      </c>
      <c r="G972" s="49"/>
      <c r="H972" s="13">
        <f t="shared" si="153"/>
        <v>956</v>
      </c>
      <c r="I972" s="33" t="str">
        <f t="shared" si="156"/>
        <v>-</v>
      </c>
      <c r="J972" s="38">
        <f>IF(H972&gt;Lease!$E$4,0,M971)</f>
        <v>0</v>
      </c>
      <c r="K972" s="38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38">
        <f t="shared" si="150"/>
        <v>0</v>
      </c>
      <c r="M972" s="38">
        <f t="shared" si="151"/>
        <v>0</v>
      </c>
      <c r="N972" s="50"/>
      <c r="O972" s="79">
        <v>237</v>
      </c>
      <c r="P972" s="80">
        <f t="shared" si="154"/>
        <v>391238</v>
      </c>
      <c r="Q972" s="82">
        <f t="shared" si="157"/>
        <v>0</v>
      </c>
      <c r="R972" s="82">
        <f>IF(S971&lt;1,0,-Lease!$K$4/Lease!$L$4)</f>
        <v>0</v>
      </c>
      <c r="S972" s="82">
        <f t="shared" si="158"/>
        <v>0</v>
      </c>
      <c r="AE972" s="5"/>
      <c r="AF972" s="6"/>
    </row>
    <row r="973" spans="1:32" x14ac:dyDescent="0.25">
      <c r="A973" s="46">
        <f t="shared" si="152"/>
        <v>957</v>
      </c>
      <c r="B973" s="54">
        <f t="shared" si="149"/>
        <v>0</v>
      </c>
      <c r="C973" s="47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3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48">
        <f t="shared" si="155"/>
        <v>0</v>
      </c>
      <c r="G973" s="49"/>
      <c r="H973" s="13">
        <f t="shared" si="153"/>
        <v>957</v>
      </c>
      <c r="I973" s="33" t="str">
        <f t="shared" si="156"/>
        <v>-</v>
      </c>
      <c r="J973" s="38">
        <f>IF(H973&gt;Lease!$E$4,0,M972)</f>
        <v>0</v>
      </c>
      <c r="K973" s="38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38">
        <f t="shared" si="150"/>
        <v>0</v>
      </c>
      <c r="M973" s="38">
        <f t="shared" si="151"/>
        <v>0</v>
      </c>
      <c r="N973" s="50"/>
      <c r="O973" s="79">
        <v>237</v>
      </c>
      <c r="P973" s="80">
        <f t="shared" si="154"/>
        <v>391604</v>
      </c>
      <c r="Q973" s="82">
        <f t="shared" si="157"/>
        <v>0</v>
      </c>
      <c r="R973" s="82">
        <f>IF(S972&lt;1,0,-Lease!$K$4/Lease!$L$4)</f>
        <v>0</v>
      </c>
      <c r="S973" s="82">
        <f t="shared" si="158"/>
        <v>0</v>
      </c>
      <c r="AE973" s="5"/>
      <c r="AF973" s="6"/>
    </row>
    <row r="974" spans="1:32" x14ac:dyDescent="0.25">
      <c r="A974" s="46">
        <f t="shared" si="152"/>
        <v>958</v>
      </c>
      <c r="B974" s="54">
        <f t="shared" si="149"/>
        <v>0</v>
      </c>
      <c r="C974" s="47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3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48">
        <f t="shared" si="155"/>
        <v>0</v>
      </c>
      <c r="G974" s="49"/>
      <c r="H974" s="13">
        <f t="shared" si="153"/>
        <v>958</v>
      </c>
      <c r="I974" s="33" t="str">
        <f t="shared" si="156"/>
        <v>-</v>
      </c>
      <c r="J974" s="38">
        <f>IF(H974&gt;Lease!$E$4,0,M973)</f>
        <v>0</v>
      </c>
      <c r="K974" s="38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38">
        <f t="shared" si="150"/>
        <v>0</v>
      </c>
      <c r="M974" s="38">
        <f t="shared" si="151"/>
        <v>0</v>
      </c>
      <c r="N974" s="50"/>
      <c r="O974" s="79">
        <v>237</v>
      </c>
      <c r="P974" s="80">
        <f t="shared" si="154"/>
        <v>391969</v>
      </c>
      <c r="Q974" s="82">
        <f t="shared" si="157"/>
        <v>0</v>
      </c>
      <c r="R974" s="82">
        <f>IF(S973&lt;1,0,-Lease!$K$4/Lease!$L$4)</f>
        <v>0</v>
      </c>
      <c r="S974" s="82">
        <f t="shared" si="158"/>
        <v>0</v>
      </c>
      <c r="AE974" s="5"/>
      <c r="AF974" s="6"/>
    </row>
    <row r="975" spans="1:32" x14ac:dyDescent="0.25">
      <c r="A975" s="46">
        <f t="shared" si="152"/>
        <v>959</v>
      </c>
      <c r="B975" s="54">
        <f t="shared" si="149"/>
        <v>0</v>
      </c>
      <c r="C975" s="47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3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48">
        <f t="shared" si="155"/>
        <v>0</v>
      </c>
      <c r="G975" s="49"/>
      <c r="H975" s="13">
        <f t="shared" si="153"/>
        <v>959</v>
      </c>
      <c r="I975" s="33" t="str">
        <f t="shared" si="156"/>
        <v>-</v>
      </c>
      <c r="J975" s="38">
        <f>IF(H975&gt;Lease!$E$4,0,M974)</f>
        <v>0</v>
      </c>
      <c r="K975" s="38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38">
        <f t="shared" si="150"/>
        <v>0</v>
      </c>
      <c r="M975" s="38">
        <f t="shared" si="151"/>
        <v>0</v>
      </c>
      <c r="N975" s="50"/>
      <c r="O975" s="79">
        <v>237</v>
      </c>
      <c r="P975" s="80">
        <f t="shared" si="154"/>
        <v>392334</v>
      </c>
      <c r="Q975" s="82">
        <f t="shared" si="157"/>
        <v>0</v>
      </c>
      <c r="R975" s="82">
        <f>IF(S974&lt;1,0,-Lease!$K$4/Lease!$L$4)</f>
        <v>0</v>
      </c>
      <c r="S975" s="82">
        <f t="shared" si="158"/>
        <v>0</v>
      </c>
      <c r="AE975" s="5"/>
      <c r="AF975" s="6"/>
    </row>
    <row r="976" spans="1:32" x14ac:dyDescent="0.25">
      <c r="A976" s="46">
        <f t="shared" si="152"/>
        <v>960</v>
      </c>
      <c r="B976" s="54">
        <f t="shared" si="149"/>
        <v>0</v>
      </c>
      <c r="C976" s="47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3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48">
        <f t="shared" si="155"/>
        <v>0</v>
      </c>
      <c r="G976" s="49"/>
      <c r="H976" s="13">
        <f t="shared" si="153"/>
        <v>960</v>
      </c>
      <c r="I976" s="33" t="str">
        <f t="shared" si="156"/>
        <v>-</v>
      </c>
      <c r="J976" s="38">
        <f>IF(H976&gt;Lease!$E$4,0,M975)</f>
        <v>0</v>
      </c>
      <c r="K976" s="38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38">
        <f t="shared" si="150"/>
        <v>0</v>
      </c>
      <c r="M976" s="38">
        <f t="shared" si="151"/>
        <v>0</v>
      </c>
      <c r="N976" s="50"/>
      <c r="O976" s="79">
        <v>237</v>
      </c>
      <c r="P976" s="80">
        <f t="shared" si="154"/>
        <v>392699</v>
      </c>
      <c r="Q976" s="82">
        <f t="shared" si="157"/>
        <v>0</v>
      </c>
      <c r="R976" s="82">
        <f>IF(S975&lt;1,0,-Lease!$K$4/Lease!$L$4)</f>
        <v>0</v>
      </c>
      <c r="S976" s="82">
        <f t="shared" si="158"/>
        <v>0</v>
      </c>
      <c r="AE976" s="5"/>
      <c r="AF976" s="6"/>
    </row>
    <row r="977" spans="1:32" x14ac:dyDescent="0.25">
      <c r="A977" s="46">
        <f t="shared" si="152"/>
        <v>961</v>
      </c>
      <c r="B977" s="54">
        <f t="shared" si="149"/>
        <v>0</v>
      </c>
      <c r="C977" s="47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3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48">
        <f t="shared" si="155"/>
        <v>0</v>
      </c>
      <c r="G977" s="49"/>
      <c r="H977" s="13">
        <f t="shared" si="153"/>
        <v>961</v>
      </c>
      <c r="I977" s="33" t="str">
        <f t="shared" si="156"/>
        <v>-</v>
      </c>
      <c r="J977" s="38">
        <f>IF(H977&gt;Lease!$E$4,0,M976)</f>
        <v>0</v>
      </c>
      <c r="K977" s="38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38">
        <f t="shared" si="150"/>
        <v>0</v>
      </c>
      <c r="M977" s="38">
        <f t="shared" si="151"/>
        <v>0</v>
      </c>
      <c r="N977" s="50"/>
      <c r="O977" s="79">
        <v>237</v>
      </c>
      <c r="P977" s="80">
        <f t="shared" si="154"/>
        <v>393065</v>
      </c>
      <c r="Q977" s="82">
        <f t="shared" si="157"/>
        <v>0</v>
      </c>
      <c r="R977" s="82">
        <f>IF(S976&lt;1,0,-Lease!$K$4/Lease!$L$4)</f>
        <v>0</v>
      </c>
      <c r="S977" s="82">
        <f t="shared" si="158"/>
        <v>0</v>
      </c>
      <c r="AE977" s="5"/>
      <c r="AF977" s="6"/>
    </row>
    <row r="978" spans="1:32" x14ac:dyDescent="0.25">
      <c r="A978" s="46">
        <f t="shared" si="152"/>
        <v>962</v>
      </c>
      <c r="B978" s="54">
        <f t="shared" ref="B978:B1041" si="159">IF(D978="-",0,YEAR(D978))</f>
        <v>0</v>
      </c>
      <c r="C978" s="47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3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48">
        <f t="shared" si="155"/>
        <v>0</v>
      </c>
      <c r="G978" s="49"/>
      <c r="H978" s="13">
        <f t="shared" si="153"/>
        <v>962</v>
      </c>
      <c r="I978" s="33" t="str">
        <f t="shared" si="156"/>
        <v>-</v>
      </c>
      <c r="J978" s="38">
        <f>IF(H978&gt;Lease!$E$4,0,M977)</f>
        <v>0</v>
      </c>
      <c r="K978" s="38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38">
        <f t="shared" ref="L978:L1041" si="160">C978</f>
        <v>0</v>
      </c>
      <c r="M978" s="38">
        <f t="shared" ref="M978:M1041" si="161">J978+K978-L978</f>
        <v>0</v>
      </c>
      <c r="N978" s="50"/>
      <c r="O978" s="79">
        <v>237</v>
      </c>
      <c r="P978" s="80">
        <f t="shared" si="154"/>
        <v>393430</v>
      </c>
      <c r="Q978" s="82">
        <f t="shared" si="157"/>
        <v>0</v>
      </c>
      <c r="R978" s="82">
        <f>IF(S977&lt;1,0,-Lease!$K$4/Lease!$L$4)</f>
        <v>0</v>
      </c>
      <c r="S978" s="82">
        <f t="shared" si="158"/>
        <v>0</v>
      </c>
      <c r="AE978" s="5"/>
      <c r="AF978" s="6"/>
    </row>
    <row r="979" spans="1:32" x14ac:dyDescent="0.25">
      <c r="A979" s="46">
        <f t="shared" ref="A979:A1042" si="162">A978+1</f>
        <v>963</v>
      </c>
      <c r="B979" s="54">
        <f t="shared" si="159"/>
        <v>0</v>
      </c>
      <c r="C979" s="47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3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48">
        <f t="shared" si="155"/>
        <v>0</v>
      </c>
      <c r="G979" s="49"/>
      <c r="H979" s="13">
        <f t="shared" ref="H979:H1042" si="163">H978+1</f>
        <v>963</v>
      </c>
      <c r="I979" s="33" t="str">
        <f t="shared" si="156"/>
        <v>-</v>
      </c>
      <c r="J979" s="38">
        <f>IF(H979&gt;Lease!$E$4,0,M978)</f>
        <v>0</v>
      </c>
      <c r="K979" s="38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38">
        <f t="shared" si="160"/>
        <v>0</v>
      </c>
      <c r="M979" s="38">
        <f t="shared" si="161"/>
        <v>0</v>
      </c>
      <c r="N979" s="50"/>
      <c r="O979" s="79">
        <v>237</v>
      </c>
      <c r="P979" s="80">
        <f t="shared" ref="P979:P1042" si="164">DATE(YEAR(P978)+1,MONTH(P978),DAY(P978))</f>
        <v>393795</v>
      </c>
      <c r="Q979" s="82">
        <f t="shared" si="157"/>
        <v>0</v>
      </c>
      <c r="R979" s="82">
        <f>IF(S978&lt;1,0,-Lease!$K$4/Lease!$L$4)</f>
        <v>0</v>
      </c>
      <c r="S979" s="82">
        <f t="shared" si="158"/>
        <v>0</v>
      </c>
      <c r="AE979" s="5"/>
      <c r="AF979" s="6"/>
    </row>
    <row r="980" spans="1:32" x14ac:dyDescent="0.25">
      <c r="A980" s="46">
        <f t="shared" si="162"/>
        <v>964</v>
      </c>
      <c r="B980" s="54">
        <f t="shared" si="159"/>
        <v>0</v>
      </c>
      <c r="C980" s="47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3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48">
        <f t="shared" si="155"/>
        <v>0</v>
      </c>
      <c r="G980" s="49"/>
      <c r="H980" s="13">
        <f t="shared" si="163"/>
        <v>964</v>
      </c>
      <c r="I980" s="33" t="str">
        <f t="shared" si="156"/>
        <v>-</v>
      </c>
      <c r="J980" s="38">
        <f>IF(H980&gt;Lease!$E$4,0,M979)</f>
        <v>0</v>
      </c>
      <c r="K980" s="38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38">
        <f t="shared" si="160"/>
        <v>0</v>
      </c>
      <c r="M980" s="38">
        <f t="shared" si="161"/>
        <v>0</v>
      </c>
      <c r="N980" s="50"/>
      <c r="O980" s="79">
        <v>237</v>
      </c>
      <c r="P980" s="80">
        <f t="shared" si="164"/>
        <v>394160</v>
      </c>
      <c r="Q980" s="82">
        <f t="shared" si="157"/>
        <v>0</v>
      </c>
      <c r="R980" s="82">
        <f>IF(S979&lt;1,0,-Lease!$K$4/Lease!$L$4)</f>
        <v>0</v>
      </c>
      <c r="S980" s="82">
        <f t="shared" si="158"/>
        <v>0</v>
      </c>
      <c r="AE980" s="5"/>
      <c r="AF980" s="6"/>
    </row>
    <row r="981" spans="1:32" x14ac:dyDescent="0.25">
      <c r="A981" s="46">
        <f t="shared" si="162"/>
        <v>965</v>
      </c>
      <c r="B981" s="54">
        <f t="shared" si="159"/>
        <v>0</v>
      </c>
      <c r="C981" s="47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3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48">
        <f t="shared" si="155"/>
        <v>0</v>
      </c>
      <c r="G981" s="49"/>
      <c r="H981" s="13">
        <f t="shared" si="163"/>
        <v>965</v>
      </c>
      <c r="I981" s="33" t="str">
        <f t="shared" si="156"/>
        <v>-</v>
      </c>
      <c r="J981" s="38">
        <f>IF(H981&gt;Lease!$E$4,0,M980)</f>
        <v>0</v>
      </c>
      <c r="K981" s="38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38">
        <f t="shared" si="160"/>
        <v>0</v>
      </c>
      <c r="M981" s="38">
        <f t="shared" si="161"/>
        <v>0</v>
      </c>
      <c r="N981" s="50"/>
      <c r="O981" s="79">
        <v>237</v>
      </c>
      <c r="P981" s="80">
        <f t="shared" si="164"/>
        <v>394526</v>
      </c>
      <c r="Q981" s="82">
        <f t="shared" si="157"/>
        <v>0</v>
      </c>
      <c r="R981" s="82">
        <f>IF(S980&lt;1,0,-Lease!$K$4/Lease!$L$4)</f>
        <v>0</v>
      </c>
      <c r="S981" s="82">
        <f t="shared" si="158"/>
        <v>0</v>
      </c>
      <c r="AE981" s="5"/>
      <c r="AF981" s="6"/>
    </row>
    <row r="982" spans="1:32" x14ac:dyDescent="0.25">
      <c r="A982" s="46">
        <f t="shared" si="162"/>
        <v>966</v>
      </c>
      <c r="B982" s="54">
        <f t="shared" si="159"/>
        <v>0</v>
      </c>
      <c r="C982" s="47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3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48">
        <f t="shared" si="155"/>
        <v>0</v>
      </c>
      <c r="G982" s="49"/>
      <c r="H982" s="13">
        <f t="shared" si="163"/>
        <v>966</v>
      </c>
      <c r="I982" s="33" t="str">
        <f t="shared" si="156"/>
        <v>-</v>
      </c>
      <c r="J982" s="38">
        <f>IF(H982&gt;Lease!$E$4,0,M981)</f>
        <v>0</v>
      </c>
      <c r="K982" s="38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38">
        <f t="shared" si="160"/>
        <v>0</v>
      </c>
      <c r="M982" s="38">
        <f t="shared" si="161"/>
        <v>0</v>
      </c>
      <c r="N982" s="50"/>
      <c r="O982" s="79">
        <v>237</v>
      </c>
      <c r="P982" s="80">
        <f t="shared" si="164"/>
        <v>394891</v>
      </c>
      <c r="Q982" s="82">
        <f t="shared" si="157"/>
        <v>0</v>
      </c>
      <c r="R982" s="82">
        <f>IF(S981&lt;1,0,-Lease!$K$4/Lease!$L$4)</f>
        <v>0</v>
      </c>
      <c r="S982" s="82">
        <f t="shared" si="158"/>
        <v>0</v>
      </c>
      <c r="AE982" s="5"/>
      <c r="AF982" s="6"/>
    </row>
    <row r="983" spans="1:32" x14ac:dyDescent="0.25">
      <c r="A983" s="46">
        <f t="shared" si="162"/>
        <v>967</v>
      </c>
      <c r="B983" s="54">
        <f t="shared" si="159"/>
        <v>0</v>
      </c>
      <c r="C983" s="47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3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48">
        <f t="shared" si="155"/>
        <v>0</v>
      </c>
      <c r="G983" s="49"/>
      <c r="H983" s="13">
        <f t="shared" si="163"/>
        <v>967</v>
      </c>
      <c r="I983" s="33" t="str">
        <f t="shared" si="156"/>
        <v>-</v>
      </c>
      <c r="J983" s="38">
        <f>IF(H983&gt;Lease!$E$4,0,M982)</f>
        <v>0</v>
      </c>
      <c r="K983" s="38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38">
        <f t="shared" si="160"/>
        <v>0</v>
      </c>
      <c r="M983" s="38">
        <f t="shared" si="161"/>
        <v>0</v>
      </c>
      <c r="N983" s="50"/>
      <c r="O983" s="79">
        <v>237</v>
      </c>
      <c r="P983" s="80">
        <f t="shared" si="164"/>
        <v>395256</v>
      </c>
      <c r="Q983" s="82">
        <f t="shared" si="157"/>
        <v>0</v>
      </c>
      <c r="R983" s="82">
        <f>IF(S982&lt;1,0,-Lease!$K$4/Lease!$L$4)</f>
        <v>0</v>
      </c>
      <c r="S983" s="82">
        <f t="shared" si="158"/>
        <v>0</v>
      </c>
      <c r="AE983" s="5"/>
      <c r="AF983" s="6"/>
    </row>
    <row r="984" spans="1:32" x14ac:dyDescent="0.25">
      <c r="A984" s="46">
        <f t="shared" si="162"/>
        <v>968</v>
      </c>
      <c r="B984" s="54">
        <f t="shared" si="159"/>
        <v>0</v>
      </c>
      <c r="C984" s="47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3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48">
        <f t="shared" si="155"/>
        <v>0</v>
      </c>
      <c r="G984" s="49"/>
      <c r="H984" s="13">
        <f t="shared" si="163"/>
        <v>968</v>
      </c>
      <c r="I984" s="33" t="str">
        <f t="shared" si="156"/>
        <v>-</v>
      </c>
      <c r="J984" s="38">
        <f>IF(H984&gt;Lease!$E$4,0,M983)</f>
        <v>0</v>
      </c>
      <c r="K984" s="38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38">
        <f t="shared" si="160"/>
        <v>0</v>
      </c>
      <c r="M984" s="38">
        <f t="shared" si="161"/>
        <v>0</v>
      </c>
      <c r="N984" s="50"/>
      <c r="O984" s="79">
        <v>237</v>
      </c>
      <c r="P984" s="80">
        <f t="shared" si="164"/>
        <v>395621</v>
      </c>
      <c r="Q984" s="82">
        <f t="shared" si="157"/>
        <v>0</v>
      </c>
      <c r="R984" s="82">
        <f>IF(S983&lt;1,0,-Lease!$K$4/Lease!$L$4)</f>
        <v>0</v>
      </c>
      <c r="S984" s="82">
        <f t="shared" si="158"/>
        <v>0</v>
      </c>
      <c r="AE984" s="5"/>
      <c r="AF984" s="6"/>
    </row>
    <row r="985" spans="1:32" x14ac:dyDescent="0.25">
      <c r="A985" s="46">
        <f t="shared" si="162"/>
        <v>969</v>
      </c>
      <c r="B985" s="54">
        <f t="shared" si="159"/>
        <v>0</v>
      </c>
      <c r="C985" s="47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3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48">
        <f t="shared" si="155"/>
        <v>0</v>
      </c>
      <c r="G985" s="49"/>
      <c r="H985" s="13">
        <f t="shared" si="163"/>
        <v>969</v>
      </c>
      <c r="I985" s="33" t="str">
        <f t="shared" si="156"/>
        <v>-</v>
      </c>
      <c r="J985" s="38">
        <f>IF(H985&gt;Lease!$E$4,0,M984)</f>
        <v>0</v>
      </c>
      <c r="K985" s="38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38">
        <f t="shared" si="160"/>
        <v>0</v>
      </c>
      <c r="M985" s="38">
        <f t="shared" si="161"/>
        <v>0</v>
      </c>
      <c r="N985" s="50"/>
      <c r="O985" s="79">
        <v>237</v>
      </c>
      <c r="P985" s="80">
        <f t="shared" si="164"/>
        <v>395987</v>
      </c>
      <c r="Q985" s="82">
        <f t="shared" si="157"/>
        <v>0</v>
      </c>
      <c r="R985" s="82">
        <f>IF(S984&lt;1,0,-Lease!$K$4/Lease!$L$4)</f>
        <v>0</v>
      </c>
      <c r="S985" s="82">
        <f t="shared" si="158"/>
        <v>0</v>
      </c>
      <c r="AE985" s="5"/>
      <c r="AF985" s="6"/>
    </row>
    <row r="986" spans="1:32" x14ac:dyDescent="0.25">
      <c r="A986" s="46">
        <f t="shared" si="162"/>
        <v>970</v>
      </c>
      <c r="B986" s="54">
        <f t="shared" si="159"/>
        <v>0</v>
      </c>
      <c r="C986" s="47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3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48">
        <f t="shared" si="155"/>
        <v>0</v>
      </c>
      <c r="G986" s="49"/>
      <c r="H986" s="13">
        <f t="shared" si="163"/>
        <v>970</v>
      </c>
      <c r="I986" s="33" t="str">
        <f t="shared" si="156"/>
        <v>-</v>
      </c>
      <c r="J986" s="38">
        <f>IF(H986&gt;Lease!$E$4,0,M985)</f>
        <v>0</v>
      </c>
      <c r="K986" s="38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38">
        <f t="shared" si="160"/>
        <v>0</v>
      </c>
      <c r="M986" s="38">
        <f t="shared" si="161"/>
        <v>0</v>
      </c>
      <c r="N986" s="50"/>
      <c r="O986" s="79">
        <v>237</v>
      </c>
      <c r="P986" s="80">
        <f t="shared" si="164"/>
        <v>396352</v>
      </c>
      <c r="Q986" s="82">
        <f t="shared" si="157"/>
        <v>0</v>
      </c>
      <c r="R986" s="82">
        <f>IF(S985&lt;1,0,-Lease!$K$4/Lease!$L$4)</f>
        <v>0</v>
      </c>
      <c r="S986" s="82">
        <f t="shared" si="158"/>
        <v>0</v>
      </c>
      <c r="AE986" s="5"/>
      <c r="AF986" s="6"/>
    </row>
    <row r="987" spans="1:32" x14ac:dyDescent="0.25">
      <c r="A987" s="46">
        <f t="shared" si="162"/>
        <v>971</v>
      </c>
      <c r="B987" s="54">
        <f t="shared" si="159"/>
        <v>0</v>
      </c>
      <c r="C987" s="47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3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48">
        <f t="shared" si="155"/>
        <v>0</v>
      </c>
      <c r="G987" s="49"/>
      <c r="H987" s="13">
        <f t="shared" si="163"/>
        <v>971</v>
      </c>
      <c r="I987" s="33" t="str">
        <f t="shared" si="156"/>
        <v>-</v>
      </c>
      <c r="J987" s="38">
        <f>IF(H987&gt;Lease!$E$4,0,M986)</f>
        <v>0</v>
      </c>
      <c r="K987" s="38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38">
        <f t="shared" si="160"/>
        <v>0</v>
      </c>
      <c r="M987" s="38">
        <f t="shared" si="161"/>
        <v>0</v>
      </c>
      <c r="N987" s="50"/>
      <c r="O987" s="79">
        <v>237</v>
      </c>
      <c r="P987" s="80">
        <f t="shared" si="164"/>
        <v>396717</v>
      </c>
      <c r="Q987" s="82">
        <f t="shared" si="157"/>
        <v>0</v>
      </c>
      <c r="R987" s="82">
        <f>IF(S986&lt;1,0,-Lease!$K$4/Lease!$L$4)</f>
        <v>0</v>
      </c>
      <c r="S987" s="82">
        <f t="shared" si="158"/>
        <v>0</v>
      </c>
      <c r="AE987" s="5"/>
      <c r="AF987" s="6"/>
    </row>
    <row r="988" spans="1:32" x14ac:dyDescent="0.25">
      <c r="A988" s="46">
        <f t="shared" si="162"/>
        <v>972</v>
      </c>
      <c r="B988" s="54">
        <f t="shared" si="159"/>
        <v>0</v>
      </c>
      <c r="C988" s="47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3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48">
        <f t="shared" si="155"/>
        <v>0</v>
      </c>
      <c r="G988" s="49"/>
      <c r="H988" s="13">
        <f t="shared" si="163"/>
        <v>972</v>
      </c>
      <c r="I988" s="33" t="str">
        <f t="shared" si="156"/>
        <v>-</v>
      </c>
      <c r="J988" s="38">
        <f>IF(H988&gt;Lease!$E$4,0,M987)</f>
        <v>0</v>
      </c>
      <c r="K988" s="38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38">
        <f t="shared" si="160"/>
        <v>0</v>
      </c>
      <c r="M988" s="38">
        <f t="shared" si="161"/>
        <v>0</v>
      </c>
      <c r="N988" s="50"/>
      <c r="O988" s="79">
        <v>237</v>
      </c>
      <c r="P988" s="80">
        <f t="shared" si="164"/>
        <v>397082</v>
      </c>
      <c r="Q988" s="82">
        <f t="shared" si="157"/>
        <v>0</v>
      </c>
      <c r="R988" s="82">
        <f>IF(S987&lt;1,0,-Lease!$K$4/Lease!$L$4)</f>
        <v>0</v>
      </c>
      <c r="S988" s="82">
        <f t="shared" si="158"/>
        <v>0</v>
      </c>
      <c r="AE988" s="5"/>
      <c r="AF988" s="6"/>
    </row>
    <row r="989" spans="1:32" x14ac:dyDescent="0.25">
      <c r="A989" s="46">
        <f t="shared" si="162"/>
        <v>973</v>
      </c>
      <c r="B989" s="54">
        <f t="shared" si="159"/>
        <v>0</v>
      </c>
      <c r="C989" s="47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3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48">
        <f t="shared" si="155"/>
        <v>0</v>
      </c>
      <c r="G989" s="49"/>
      <c r="H989" s="13">
        <f t="shared" si="163"/>
        <v>973</v>
      </c>
      <c r="I989" s="33" t="str">
        <f t="shared" si="156"/>
        <v>-</v>
      </c>
      <c r="J989" s="38">
        <f>IF(H989&gt;Lease!$E$4,0,M988)</f>
        <v>0</v>
      </c>
      <c r="K989" s="38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38">
        <f t="shared" si="160"/>
        <v>0</v>
      </c>
      <c r="M989" s="38">
        <f t="shared" si="161"/>
        <v>0</v>
      </c>
      <c r="N989" s="50"/>
      <c r="O989" s="79">
        <v>237</v>
      </c>
      <c r="P989" s="80">
        <f t="shared" si="164"/>
        <v>397448</v>
      </c>
      <c r="Q989" s="82">
        <f t="shared" si="157"/>
        <v>0</v>
      </c>
      <c r="R989" s="82">
        <f>IF(S988&lt;1,0,-Lease!$K$4/Lease!$L$4)</f>
        <v>0</v>
      </c>
      <c r="S989" s="82">
        <f t="shared" si="158"/>
        <v>0</v>
      </c>
      <c r="AE989" s="5"/>
      <c r="AF989" s="6"/>
    </row>
    <row r="990" spans="1:32" x14ac:dyDescent="0.25">
      <c r="A990" s="46">
        <f t="shared" si="162"/>
        <v>974</v>
      </c>
      <c r="B990" s="54">
        <f t="shared" si="159"/>
        <v>0</v>
      </c>
      <c r="C990" s="47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3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48">
        <f t="shared" si="155"/>
        <v>0</v>
      </c>
      <c r="G990" s="49"/>
      <c r="H990" s="13">
        <f t="shared" si="163"/>
        <v>974</v>
      </c>
      <c r="I990" s="33" t="str">
        <f t="shared" si="156"/>
        <v>-</v>
      </c>
      <c r="J990" s="38">
        <f>IF(H990&gt;Lease!$E$4,0,M989)</f>
        <v>0</v>
      </c>
      <c r="K990" s="38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38">
        <f t="shared" si="160"/>
        <v>0</v>
      </c>
      <c r="M990" s="38">
        <f t="shared" si="161"/>
        <v>0</v>
      </c>
      <c r="N990" s="50"/>
      <c r="O990" s="79">
        <v>237</v>
      </c>
      <c r="P990" s="80">
        <f t="shared" si="164"/>
        <v>397813</v>
      </c>
      <c r="Q990" s="82">
        <f t="shared" si="157"/>
        <v>0</v>
      </c>
      <c r="R990" s="82">
        <f>IF(S989&lt;1,0,-Lease!$K$4/Lease!$L$4)</f>
        <v>0</v>
      </c>
      <c r="S990" s="82">
        <f t="shared" si="158"/>
        <v>0</v>
      </c>
      <c r="AE990" s="5"/>
      <c r="AF990" s="6"/>
    </row>
    <row r="991" spans="1:32" x14ac:dyDescent="0.25">
      <c r="A991" s="46">
        <f t="shared" si="162"/>
        <v>975</v>
      </c>
      <c r="B991" s="54">
        <f t="shared" si="159"/>
        <v>0</v>
      </c>
      <c r="C991" s="47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3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48">
        <f t="shared" si="155"/>
        <v>0</v>
      </c>
      <c r="G991" s="49"/>
      <c r="H991" s="13">
        <f t="shared" si="163"/>
        <v>975</v>
      </c>
      <c r="I991" s="33" t="str">
        <f t="shared" si="156"/>
        <v>-</v>
      </c>
      <c r="J991" s="38">
        <f>IF(H991&gt;Lease!$E$4,0,M990)</f>
        <v>0</v>
      </c>
      <c r="K991" s="38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38">
        <f t="shared" si="160"/>
        <v>0</v>
      </c>
      <c r="M991" s="38">
        <f t="shared" si="161"/>
        <v>0</v>
      </c>
      <c r="N991" s="50"/>
      <c r="O991" s="79">
        <v>237</v>
      </c>
      <c r="P991" s="80">
        <f t="shared" si="164"/>
        <v>398178</v>
      </c>
      <c r="Q991" s="82">
        <f t="shared" si="157"/>
        <v>0</v>
      </c>
      <c r="R991" s="82">
        <f>IF(S990&lt;1,0,-Lease!$K$4/Lease!$L$4)</f>
        <v>0</v>
      </c>
      <c r="S991" s="82">
        <f t="shared" si="158"/>
        <v>0</v>
      </c>
      <c r="AE991" s="5"/>
      <c r="AF991" s="6"/>
    </row>
    <row r="992" spans="1:32" x14ac:dyDescent="0.25">
      <c r="A992" s="46">
        <f t="shared" si="162"/>
        <v>976</v>
      </c>
      <c r="B992" s="54">
        <f t="shared" si="159"/>
        <v>0</v>
      </c>
      <c r="C992" s="47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3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48">
        <f t="shared" si="155"/>
        <v>0</v>
      </c>
      <c r="G992" s="49"/>
      <c r="H992" s="13">
        <f t="shared" si="163"/>
        <v>976</v>
      </c>
      <c r="I992" s="33" t="str">
        <f t="shared" si="156"/>
        <v>-</v>
      </c>
      <c r="J992" s="38">
        <f>IF(H992&gt;Lease!$E$4,0,M991)</f>
        <v>0</v>
      </c>
      <c r="K992" s="38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38">
        <f t="shared" si="160"/>
        <v>0</v>
      </c>
      <c r="M992" s="38">
        <f t="shared" si="161"/>
        <v>0</v>
      </c>
      <c r="N992" s="50"/>
      <c r="O992" s="79">
        <v>237</v>
      </c>
      <c r="P992" s="80">
        <f t="shared" si="164"/>
        <v>398543</v>
      </c>
      <c r="Q992" s="82">
        <f t="shared" si="157"/>
        <v>0</v>
      </c>
      <c r="R992" s="82">
        <f>IF(S991&lt;1,0,-Lease!$K$4/Lease!$L$4)</f>
        <v>0</v>
      </c>
      <c r="S992" s="82">
        <f t="shared" si="158"/>
        <v>0</v>
      </c>
      <c r="AE992" s="5"/>
      <c r="AF992" s="6"/>
    </row>
    <row r="993" spans="1:32" x14ac:dyDescent="0.25">
      <c r="A993" s="46">
        <f t="shared" si="162"/>
        <v>977</v>
      </c>
      <c r="B993" s="54">
        <f t="shared" si="159"/>
        <v>0</v>
      </c>
      <c r="C993" s="47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3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48">
        <f t="shared" si="155"/>
        <v>0</v>
      </c>
      <c r="G993" s="49"/>
      <c r="H993" s="13">
        <f t="shared" si="163"/>
        <v>977</v>
      </c>
      <c r="I993" s="33" t="str">
        <f t="shared" si="156"/>
        <v>-</v>
      </c>
      <c r="J993" s="38">
        <f>IF(H993&gt;Lease!$E$4,0,M992)</f>
        <v>0</v>
      </c>
      <c r="K993" s="38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38">
        <f t="shared" si="160"/>
        <v>0</v>
      </c>
      <c r="M993" s="38">
        <f t="shared" si="161"/>
        <v>0</v>
      </c>
      <c r="N993" s="50"/>
      <c r="O993" s="79">
        <v>237</v>
      </c>
      <c r="P993" s="80">
        <f t="shared" si="164"/>
        <v>398909</v>
      </c>
      <c r="Q993" s="82">
        <f t="shared" si="157"/>
        <v>0</v>
      </c>
      <c r="R993" s="82">
        <f>IF(S992&lt;1,0,-Lease!$K$4/Lease!$L$4)</f>
        <v>0</v>
      </c>
      <c r="S993" s="82">
        <f t="shared" si="158"/>
        <v>0</v>
      </c>
      <c r="AE993" s="5"/>
      <c r="AF993" s="6"/>
    </row>
    <row r="994" spans="1:32" x14ac:dyDescent="0.25">
      <c r="A994" s="46">
        <f t="shared" si="162"/>
        <v>978</v>
      </c>
      <c r="B994" s="54">
        <f t="shared" si="159"/>
        <v>0</v>
      </c>
      <c r="C994" s="47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3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48">
        <f t="shared" si="155"/>
        <v>0</v>
      </c>
      <c r="G994" s="49"/>
      <c r="H994" s="13">
        <f t="shared" si="163"/>
        <v>978</v>
      </c>
      <c r="I994" s="33" t="str">
        <f t="shared" si="156"/>
        <v>-</v>
      </c>
      <c r="J994" s="38">
        <f>IF(H994&gt;Lease!$E$4,0,M993)</f>
        <v>0</v>
      </c>
      <c r="K994" s="38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38">
        <f t="shared" si="160"/>
        <v>0</v>
      </c>
      <c r="M994" s="38">
        <f t="shared" si="161"/>
        <v>0</v>
      </c>
      <c r="N994" s="50"/>
      <c r="O994" s="79">
        <v>237</v>
      </c>
      <c r="P994" s="80">
        <f t="shared" si="164"/>
        <v>399274</v>
      </c>
      <c r="Q994" s="82">
        <f t="shared" si="157"/>
        <v>0</v>
      </c>
      <c r="R994" s="82">
        <f>IF(S993&lt;1,0,-Lease!$K$4/Lease!$L$4)</f>
        <v>0</v>
      </c>
      <c r="S994" s="82">
        <f t="shared" si="158"/>
        <v>0</v>
      </c>
      <c r="AE994" s="5"/>
      <c r="AF994" s="6"/>
    </row>
    <row r="995" spans="1:32" x14ac:dyDescent="0.25">
      <c r="A995" s="46">
        <f t="shared" si="162"/>
        <v>979</v>
      </c>
      <c r="B995" s="54">
        <f t="shared" si="159"/>
        <v>0</v>
      </c>
      <c r="C995" s="47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3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48">
        <f t="shared" si="155"/>
        <v>0</v>
      </c>
      <c r="G995" s="49"/>
      <c r="H995" s="13">
        <f t="shared" si="163"/>
        <v>979</v>
      </c>
      <c r="I995" s="33" t="str">
        <f t="shared" si="156"/>
        <v>-</v>
      </c>
      <c r="J995" s="38">
        <f>IF(H995&gt;Lease!$E$4,0,M994)</f>
        <v>0</v>
      </c>
      <c r="K995" s="38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38">
        <f t="shared" si="160"/>
        <v>0</v>
      </c>
      <c r="M995" s="38">
        <f t="shared" si="161"/>
        <v>0</v>
      </c>
      <c r="N995" s="50"/>
      <c r="O995" s="79">
        <v>237</v>
      </c>
      <c r="P995" s="80">
        <f t="shared" si="164"/>
        <v>399639</v>
      </c>
      <c r="Q995" s="82">
        <f t="shared" si="157"/>
        <v>0</v>
      </c>
      <c r="R995" s="82">
        <f>IF(S994&lt;1,0,-Lease!$K$4/Lease!$L$4)</f>
        <v>0</v>
      </c>
      <c r="S995" s="82">
        <f t="shared" si="158"/>
        <v>0</v>
      </c>
      <c r="AE995" s="5"/>
      <c r="AF995" s="6"/>
    </row>
    <row r="996" spans="1:32" x14ac:dyDescent="0.25">
      <c r="A996" s="46">
        <f t="shared" si="162"/>
        <v>980</v>
      </c>
      <c r="B996" s="54">
        <f t="shared" si="159"/>
        <v>0</v>
      </c>
      <c r="C996" s="47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3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48">
        <f t="shared" si="155"/>
        <v>0</v>
      </c>
      <c r="G996" s="49"/>
      <c r="H996" s="13">
        <f t="shared" si="163"/>
        <v>980</v>
      </c>
      <c r="I996" s="33" t="str">
        <f t="shared" si="156"/>
        <v>-</v>
      </c>
      <c r="J996" s="38">
        <f>IF(H996&gt;Lease!$E$4,0,M995)</f>
        <v>0</v>
      </c>
      <c r="K996" s="38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38">
        <f t="shared" si="160"/>
        <v>0</v>
      </c>
      <c r="M996" s="38">
        <f t="shared" si="161"/>
        <v>0</v>
      </c>
      <c r="N996" s="50"/>
      <c r="O996" s="79">
        <v>237</v>
      </c>
      <c r="P996" s="80">
        <f t="shared" si="164"/>
        <v>400004</v>
      </c>
      <c r="Q996" s="82">
        <f t="shared" si="157"/>
        <v>0</v>
      </c>
      <c r="R996" s="82">
        <f>IF(S995&lt;1,0,-Lease!$K$4/Lease!$L$4)</f>
        <v>0</v>
      </c>
      <c r="S996" s="82">
        <f t="shared" si="158"/>
        <v>0</v>
      </c>
      <c r="AE996" s="5"/>
      <c r="AF996" s="6"/>
    </row>
    <row r="997" spans="1:32" x14ac:dyDescent="0.25">
      <c r="A997" s="46">
        <f t="shared" si="162"/>
        <v>981</v>
      </c>
      <c r="B997" s="54">
        <f t="shared" si="159"/>
        <v>0</v>
      </c>
      <c r="C997" s="47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3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48">
        <f t="shared" si="155"/>
        <v>0</v>
      </c>
      <c r="G997" s="49"/>
      <c r="H997" s="13">
        <f t="shared" si="163"/>
        <v>981</v>
      </c>
      <c r="I997" s="33" t="str">
        <f t="shared" si="156"/>
        <v>-</v>
      </c>
      <c r="J997" s="38">
        <f>IF(H997&gt;Lease!$E$4,0,M996)</f>
        <v>0</v>
      </c>
      <c r="K997" s="38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38">
        <f t="shared" si="160"/>
        <v>0</v>
      </c>
      <c r="M997" s="38">
        <f t="shared" si="161"/>
        <v>0</v>
      </c>
      <c r="N997" s="50"/>
      <c r="O997" s="79">
        <v>237</v>
      </c>
      <c r="P997" s="80">
        <f t="shared" si="164"/>
        <v>400370</v>
      </c>
      <c r="Q997" s="82">
        <f t="shared" si="157"/>
        <v>0</v>
      </c>
      <c r="R997" s="82">
        <f>IF(S996&lt;1,0,-Lease!$K$4/Lease!$L$4)</f>
        <v>0</v>
      </c>
      <c r="S997" s="82">
        <f t="shared" si="158"/>
        <v>0</v>
      </c>
      <c r="AE997" s="5"/>
      <c r="AF997" s="6"/>
    </row>
    <row r="998" spans="1:32" x14ac:dyDescent="0.25">
      <c r="A998" s="46">
        <f t="shared" si="162"/>
        <v>982</v>
      </c>
      <c r="B998" s="54">
        <f t="shared" si="159"/>
        <v>0</v>
      </c>
      <c r="C998" s="47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3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48">
        <f t="shared" si="155"/>
        <v>0</v>
      </c>
      <c r="G998" s="49"/>
      <c r="H998" s="13">
        <f t="shared" si="163"/>
        <v>982</v>
      </c>
      <c r="I998" s="33" t="str">
        <f t="shared" si="156"/>
        <v>-</v>
      </c>
      <c r="J998" s="38">
        <f>IF(H998&gt;Lease!$E$4,0,M997)</f>
        <v>0</v>
      </c>
      <c r="K998" s="38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38">
        <f t="shared" si="160"/>
        <v>0</v>
      </c>
      <c r="M998" s="38">
        <f t="shared" si="161"/>
        <v>0</v>
      </c>
      <c r="N998" s="50"/>
      <c r="O998" s="79">
        <v>237</v>
      </c>
      <c r="P998" s="80">
        <f t="shared" si="164"/>
        <v>400735</v>
      </c>
      <c r="Q998" s="82">
        <f t="shared" si="157"/>
        <v>0</v>
      </c>
      <c r="R998" s="82">
        <f>IF(S997&lt;1,0,-Lease!$K$4/Lease!$L$4)</f>
        <v>0</v>
      </c>
      <c r="S998" s="82">
        <f t="shared" si="158"/>
        <v>0</v>
      </c>
      <c r="AE998" s="5"/>
      <c r="AF998" s="6"/>
    </row>
    <row r="999" spans="1:32" x14ac:dyDescent="0.25">
      <c r="A999" s="46">
        <f t="shared" si="162"/>
        <v>983</v>
      </c>
      <c r="B999" s="54">
        <f t="shared" si="159"/>
        <v>0</v>
      </c>
      <c r="C999" s="47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3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48">
        <f t="shared" si="155"/>
        <v>0</v>
      </c>
      <c r="G999" s="49"/>
      <c r="H999" s="13">
        <f t="shared" si="163"/>
        <v>983</v>
      </c>
      <c r="I999" s="33" t="str">
        <f t="shared" si="156"/>
        <v>-</v>
      </c>
      <c r="J999" s="38">
        <f>IF(H999&gt;Lease!$E$4,0,M998)</f>
        <v>0</v>
      </c>
      <c r="K999" s="38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38">
        <f t="shared" si="160"/>
        <v>0</v>
      </c>
      <c r="M999" s="38">
        <f t="shared" si="161"/>
        <v>0</v>
      </c>
      <c r="N999" s="50"/>
      <c r="O999" s="79">
        <v>237</v>
      </c>
      <c r="P999" s="80">
        <f t="shared" si="164"/>
        <v>401100</v>
      </c>
      <c r="Q999" s="82">
        <f t="shared" si="157"/>
        <v>0</v>
      </c>
      <c r="R999" s="82">
        <f>IF(S998&lt;1,0,-Lease!$K$4/Lease!$L$4)</f>
        <v>0</v>
      </c>
      <c r="S999" s="82">
        <f t="shared" si="158"/>
        <v>0</v>
      </c>
      <c r="AE999" s="5"/>
      <c r="AF999" s="6"/>
    </row>
    <row r="1000" spans="1:32" x14ac:dyDescent="0.25">
      <c r="A1000" s="46">
        <f t="shared" si="162"/>
        <v>984</v>
      </c>
      <c r="B1000" s="54">
        <f t="shared" si="159"/>
        <v>0</v>
      </c>
      <c r="C1000" s="47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3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48">
        <f t="shared" si="155"/>
        <v>0</v>
      </c>
      <c r="G1000" s="49"/>
      <c r="H1000" s="13">
        <f t="shared" si="163"/>
        <v>984</v>
      </c>
      <c r="I1000" s="33" t="str">
        <f t="shared" si="156"/>
        <v>-</v>
      </c>
      <c r="J1000" s="38">
        <f>IF(H1000&gt;Lease!$E$4,0,M999)</f>
        <v>0</v>
      </c>
      <c r="K1000" s="38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38">
        <f t="shared" si="160"/>
        <v>0</v>
      </c>
      <c r="M1000" s="38">
        <f t="shared" si="161"/>
        <v>0</v>
      </c>
      <c r="N1000" s="50"/>
      <c r="O1000" s="79">
        <v>237</v>
      </c>
      <c r="P1000" s="80">
        <f t="shared" si="164"/>
        <v>401465</v>
      </c>
      <c r="Q1000" s="82">
        <f t="shared" si="157"/>
        <v>0</v>
      </c>
      <c r="R1000" s="82">
        <f>IF(S999&lt;1,0,-Lease!$K$4/Lease!$L$4)</f>
        <v>0</v>
      </c>
      <c r="S1000" s="82">
        <f t="shared" si="158"/>
        <v>0</v>
      </c>
      <c r="AE1000" s="5"/>
      <c r="AF1000" s="6"/>
    </row>
    <row r="1001" spans="1:32" x14ac:dyDescent="0.25">
      <c r="A1001" s="46">
        <f t="shared" si="162"/>
        <v>985</v>
      </c>
      <c r="B1001" s="54">
        <f t="shared" si="159"/>
        <v>0</v>
      </c>
      <c r="C1001" s="47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3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48">
        <f t="shared" si="155"/>
        <v>0</v>
      </c>
      <c r="G1001" s="49"/>
      <c r="H1001" s="13">
        <f t="shared" si="163"/>
        <v>985</v>
      </c>
      <c r="I1001" s="33" t="str">
        <f t="shared" si="156"/>
        <v>-</v>
      </c>
      <c r="J1001" s="38">
        <f>IF(H1001&gt;Lease!$E$4,0,M1000)</f>
        <v>0</v>
      </c>
      <c r="K1001" s="38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38">
        <f t="shared" si="160"/>
        <v>0</v>
      </c>
      <c r="M1001" s="38">
        <f t="shared" si="161"/>
        <v>0</v>
      </c>
      <c r="N1001" s="50"/>
      <c r="O1001" s="79">
        <v>237</v>
      </c>
      <c r="P1001" s="80">
        <f t="shared" si="164"/>
        <v>401830</v>
      </c>
      <c r="Q1001" s="82">
        <f t="shared" si="157"/>
        <v>0</v>
      </c>
      <c r="R1001" s="82">
        <f>IF(S1000&lt;1,0,-Lease!$K$4/Lease!$L$4)</f>
        <v>0</v>
      </c>
      <c r="S1001" s="82">
        <f t="shared" si="158"/>
        <v>0</v>
      </c>
      <c r="AE1001" s="5"/>
      <c r="AF1001" s="6"/>
    </row>
    <row r="1002" spans="1:32" x14ac:dyDescent="0.25">
      <c r="A1002" s="46">
        <f t="shared" si="162"/>
        <v>986</v>
      </c>
      <c r="B1002" s="54">
        <f t="shared" si="159"/>
        <v>0</v>
      </c>
      <c r="C1002" s="47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3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48">
        <f t="shared" si="155"/>
        <v>0</v>
      </c>
      <c r="G1002" s="49"/>
      <c r="H1002" s="13">
        <f t="shared" si="163"/>
        <v>986</v>
      </c>
      <c r="I1002" s="33" t="str">
        <f t="shared" si="156"/>
        <v>-</v>
      </c>
      <c r="J1002" s="38">
        <f>IF(H1002&gt;Lease!$E$4,0,M1001)</f>
        <v>0</v>
      </c>
      <c r="K1002" s="38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38">
        <f t="shared" si="160"/>
        <v>0</v>
      </c>
      <c r="M1002" s="38">
        <f t="shared" si="161"/>
        <v>0</v>
      </c>
      <c r="N1002" s="50"/>
      <c r="O1002" s="79">
        <v>237</v>
      </c>
      <c r="P1002" s="80">
        <f t="shared" si="164"/>
        <v>402195</v>
      </c>
      <c r="Q1002" s="82">
        <f t="shared" si="157"/>
        <v>0</v>
      </c>
      <c r="R1002" s="82">
        <f>IF(S1001&lt;1,0,-Lease!$K$4/Lease!$L$4)</f>
        <v>0</v>
      </c>
      <c r="S1002" s="82">
        <f t="shared" si="158"/>
        <v>0</v>
      </c>
      <c r="AE1002" s="5"/>
      <c r="AF1002" s="6"/>
    </row>
    <row r="1003" spans="1:32" x14ac:dyDescent="0.25">
      <c r="A1003" s="46">
        <f t="shared" si="162"/>
        <v>987</v>
      </c>
      <c r="B1003" s="54">
        <f t="shared" si="159"/>
        <v>0</v>
      </c>
      <c r="C1003" s="47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3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48">
        <f t="shared" si="155"/>
        <v>0</v>
      </c>
      <c r="G1003" s="49"/>
      <c r="H1003" s="13">
        <f t="shared" si="163"/>
        <v>987</v>
      </c>
      <c r="I1003" s="33" t="str">
        <f t="shared" si="156"/>
        <v>-</v>
      </c>
      <c r="J1003" s="38">
        <f>IF(H1003&gt;Lease!$E$4,0,M1002)</f>
        <v>0</v>
      </c>
      <c r="K1003" s="38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38">
        <f t="shared" si="160"/>
        <v>0</v>
      </c>
      <c r="M1003" s="38">
        <f t="shared" si="161"/>
        <v>0</v>
      </c>
      <c r="N1003" s="50"/>
      <c r="O1003" s="79">
        <v>237</v>
      </c>
      <c r="P1003" s="80">
        <f t="shared" si="164"/>
        <v>402560</v>
      </c>
      <c r="Q1003" s="82">
        <f t="shared" si="157"/>
        <v>0</v>
      </c>
      <c r="R1003" s="82">
        <f>IF(S1002&lt;1,0,-Lease!$K$4/Lease!$L$4)</f>
        <v>0</v>
      </c>
      <c r="S1003" s="82">
        <f t="shared" si="158"/>
        <v>0</v>
      </c>
      <c r="AE1003" s="5"/>
      <c r="AF1003" s="6"/>
    </row>
    <row r="1004" spans="1:32" x14ac:dyDescent="0.25">
      <c r="A1004" s="46">
        <f t="shared" si="162"/>
        <v>988</v>
      </c>
      <c r="B1004" s="54">
        <f t="shared" si="159"/>
        <v>0</v>
      </c>
      <c r="C1004" s="47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3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48">
        <f t="shared" si="155"/>
        <v>0</v>
      </c>
      <c r="G1004" s="49"/>
      <c r="H1004" s="13">
        <f t="shared" si="163"/>
        <v>988</v>
      </c>
      <c r="I1004" s="33" t="str">
        <f t="shared" si="156"/>
        <v>-</v>
      </c>
      <c r="J1004" s="38">
        <f>IF(H1004&gt;Lease!$E$4,0,M1003)</f>
        <v>0</v>
      </c>
      <c r="K1004" s="38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38">
        <f t="shared" si="160"/>
        <v>0</v>
      </c>
      <c r="M1004" s="38">
        <f t="shared" si="161"/>
        <v>0</v>
      </c>
      <c r="N1004" s="50"/>
      <c r="O1004" s="79">
        <v>237</v>
      </c>
      <c r="P1004" s="80">
        <f t="shared" si="164"/>
        <v>402925</v>
      </c>
      <c r="Q1004" s="82">
        <f t="shared" si="157"/>
        <v>0</v>
      </c>
      <c r="R1004" s="82">
        <f>IF(S1003&lt;1,0,-Lease!$K$4/Lease!$L$4)</f>
        <v>0</v>
      </c>
      <c r="S1004" s="82">
        <f t="shared" si="158"/>
        <v>0</v>
      </c>
      <c r="AE1004" s="5"/>
      <c r="AF1004" s="6"/>
    </row>
    <row r="1005" spans="1:32" x14ac:dyDescent="0.25">
      <c r="A1005" s="46">
        <f t="shared" si="162"/>
        <v>989</v>
      </c>
      <c r="B1005" s="54">
        <f t="shared" si="159"/>
        <v>0</v>
      </c>
      <c r="C1005" s="47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3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48">
        <f t="shared" ref="F1005:F1068" si="165">C1005*E1005</f>
        <v>0</v>
      </c>
      <c r="G1005" s="49"/>
      <c r="H1005" s="13">
        <f t="shared" si="163"/>
        <v>989</v>
      </c>
      <c r="I1005" s="33" t="str">
        <f t="shared" ref="I1005:I1068" si="166">D1005</f>
        <v>-</v>
      </c>
      <c r="J1005" s="38">
        <f>IF(H1005&gt;Lease!$E$4,0,M1004)</f>
        <v>0</v>
      </c>
      <c r="K1005" s="38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38">
        <f t="shared" si="160"/>
        <v>0</v>
      </c>
      <c r="M1005" s="38">
        <f t="shared" si="161"/>
        <v>0</v>
      </c>
      <c r="N1005" s="50"/>
      <c r="O1005" s="79">
        <v>237</v>
      </c>
      <c r="P1005" s="80">
        <f t="shared" si="164"/>
        <v>403291</v>
      </c>
      <c r="Q1005" s="82">
        <f t="shared" ref="Q1005:Q1068" si="167">S1004</f>
        <v>0</v>
      </c>
      <c r="R1005" s="82">
        <f>IF(S1004&lt;1,0,-Lease!$K$4/Lease!$L$4)</f>
        <v>0</v>
      </c>
      <c r="S1005" s="82">
        <f t="shared" ref="S1005:S1068" si="168">IF(S1004&lt;1,0,SUM(Q1005:R1005))</f>
        <v>0</v>
      </c>
      <c r="AE1005" s="5"/>
      <c r="AF1005" s="6"/>
    </row>
    <row r="1006" spans="1:32" x14ac:dyDescent="0.25">
      <c r="A1006" s="46">
        <f t="shared" si="162"/>
        <v>990</v>
      </c>
      <c r="B1006" s="54">
        <f t="shared" si="159"/>
        <v>0</v>
      </c>
      <c r="C1006" s="47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3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48">
        <f t="shared" si="165"/>
        <v>0</v>
      </c>
      <c r="G1006" s="49"/>
      <c r="H1006" s="13">
        <f t="shared" si="163"/>
        <v>990</v>
      </c>
      <c r="I1006" s="33" t="str">
        <f t="shared" si="166"/>
        <v>-</v>
      </c>
      <c r="J1006" s="38">
        <f>IF(H1006&gt;Lease!$E$4,0,M1005)</f>
        <v>0</v>
      </c>
      <c r="K1006" s="38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38">
        <f t="shared" si="160"/>
        <v>0</v>
      </c>
      <c r="M1006" s="38">
        <f t="shared" si="161"/>
        <v>0</v>
      </c>
      <c r="N1006" s="50"/>
      <c r="O1006" s="79">
        <v>237</v>
      </c>
      <c r="P1006" s="80">
        <f t="shared" si="164"/>
        <v>403656</v>
      </c>
      <c r="Q1006" s="82">
        <f t="shared" si="167"/>
        <v>0</v>
      </c>
      <c r="R1006" s="82">
        <f>IF(S1005&lt;1,0,-Lease!$K$4/Lease!$L$4)</f>
        <v>0</v>
      </c>
      <c r="S1006" s="82">
        <f t="shared" si="168"/>
        <v>0</v>
      </c>
      <c r="AE1006" s="5"/>
      <c r="AF1006" s="6"/>
    </row>
    <row r="1007" spans="1:32" x14ac:dyDescent="0.25">
      <c r="A1007" s="46">
        <f t="shared" si="162"/>
        <v>991</v>
      </c>
      <c r="B1007" s="54">
        <f t="shared" si="159"/>
        <v>0</v>
      </c>
      <c r="C1007" s="47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3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48">
        <f t="shared" si="165"/>
        <v>0</v>
      </c>
      <c r="G1007" s="49"/>
      <c r="H1007" s="13">
        <f t="shared" si="163"/>
        <v>991</v>
      </c>
      <c r="I1007" s="33" t="str">
        <f t="shared" si="166"/>
        <v>-</v>
      </c>
      <c r="J1007" s="38">
        <f>IF(H1007&gt;Lease!$E$4,0,M1006)</f>
        <v>0</v>
      </c>
      <c r="K1007" s="38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38">
        <f t="shared" si="160"/>
        <v>0</v>
      </c>
      <c r="M1007" s="38">
        <f t="shared" si="161"/>
        <v>0</v>
      </c>
      <c r="N1007" s="50"/>
      <c r="O1007" s="79">
        <v>237</v>
      </c>
      <c r="P1007" s="80">
        <f t="shared" si="164"/>
        <v>404021</v>
      </c>
      <c r="Q1007" s="82">
        <f t="shared" si="167"/>
        <v>0</v>
      </c>
      <c r="R1007" s="82">
        <f>IF(S1006&lt;1,0,-Lease!$K$4/Lease!$L$4)</f>
        <v>0</v>
      </c>
      <c r="S1007" s="82">
        <f t="shared" si="168"/>
        <v>0</v>
      </c>
      <c r="AE1007" s="5"/>
      <c r="AF1007" s="6"/>
    </row>
    <row r="1008" spans="1:32" x14ac:dyDescent="0.25">
      <c r="A1008" s="46">
        <f t="shared" si="162"/>
        <v>992</v>
      </c>
      <c r="B1008" s="54">
        <f t="shared" si="159"/>
        <v>0</v>
      </c>
      <c r="C1008" s="47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3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48">
        <f t="shared" si="165"/>
        <v>0</v>
      </c>
      <c r="G1008" s="49"/>
      <c r="H1008" s="13">
        <f t="shared" si="163"/>
        <v>992</v>
      </c>
      <c r="I1008" s="33" t="str">
        <f t="shared" si="166"/>
        <v>-</v>
      </c>
      <c r="J1008" s="38">
        <f>IF(H1008&gt;Lease!$E$4,0,M1007)</f>
        <v>0</v>
      </c>
      <c r="K1008" s="38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38">
        <f t="shared" si="160"/>
        <v>0</v>
      </c>
      <c r="M1008" s="38">
        <f t="shared" si="161"/>
        <v>0</v>
      </c>
      <c r="N1008" s="50"/>
      <c r="O1008" s="79">
        <v>237</v>
      </c>
      <c r="P1008" s="80">
        <f t="shared" si="164"/>
        <v>404386</v>
      </c>
      <c r="Q1008" s="82">
        <f t="shared" si="167"/>
        <v>0</v>
      </c>
      <c r="R1008" s="82">
        <f>IF(S1007&lt;1,0,-Lease!$K$4/Lease!$L$4)</f>
        <v>0</v>
      </c>
      <c r="S1008" s="82">
        <f t="shared" si="168"/>
        <v>0</v>
      </c>
      <c r="AE1008" s="5"/>
      <c r="AF1008" s="6"/>
    </row>
    <row r="1009" spans="1:32" x14ac:dyDescent="0.25">
      <c r="A1009" s="46">
        <f t="shared" si="162"/>
        <v>993</v>
      </c>
      <c r="B1009" s="54">
        <f t="shared" si="159"/>
        <v>0</v>
      </c>
      <c r="C1009" s="47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3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48">
        <f t="shared" si="165"/>
        <v>0</v>
      </c>
      <c r="G1009" s="49"/>
      <c r="H1009" s="13">
        <f t="shared" si="163"/>
        <v>993</v>
      </c>
      <c r="I1009" s="33" t="str">
        <f t="shared" si="166"/>
        <v>-</v>
      </c>
      <c r="J1009" s="38">
        <f>IF(H1009&gt;Lease!$E$4,0,M1008)</f>
        <v>0</v>
      </c>
      <c r="K1009" s="38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38">
        <f t="shared" si="160"/>
        <v>0</v>
      </c>
      <c r="M1009" s="38">
        <f t="shared" si="161"/>
        <v>0</v>
      </c>
      <c r="N1009" s="50"/>
      <c r="O1009" s="79">
        <v>237</v>
      </c>
      <c r="P1009" s="80">
        <f t="shared" si="164"/>
        <v>404752</v>
      </c>
      <c r="Q1009" s="82">
        <f t="shared" si="167"/>
        <v>0</v>
      </c>
      <c r="R1009" s="82">
        <f>IF(S1008&lt;1,0,-Lease!$K$4/Lease!$L$4)</f>
        <v>0</v>
      </c>
      <c r="S1009" s="82">
        <f t="shared" si="168"/>
        <v>0</v>
      </c>
      <c r="AE1009" s="5"/>
      <c r="AF1009" s="6"/>
    </row>
    <row r="1010" spans="1:32" x14ac:dyDescent="0.25">
      <c r="A1010" s="46">
        <f t="shared" si="162"/>
        <v>994</v>
      </c>
      <c r="B1010" s="54">
        <f t="shared" si="159"/>
        <v>0</v>
      </c>
      <c r="C1010" s="47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3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48">
        <f t="shared" si="165"/>
        <v>0</v>
      </c>
      <c r="G1010" s="49"/>
      <c r="H1010" s="13">
        <f t="shared" si="163"/>
        <v>994</v>
      </c>
      <c r="I1010" s="33" t="str">
        <f t="shared" si="166"/>
        <v>-</v>
      </c>
      <c r="J1010" s="38">
        <f>IF(H1010&gt;Lease!$E$4,0,M1009)</f>
        <v>0</v>
      </c>
      <c r="K1010" s="38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38">
        <f t="shared" si="160"/>
        <v>0</v>
      </c>
      <c r="M1010" s="38">
        <f t="shared" si="161"/>
        <v>0</v>
      </c>
      <c r="N1010" s="50"/>
      <c r="O1010" s="79">
        <v>237</v>
      </c>
      <c r="P1010" s="80">
        <f t="shared" si="164"/>
        <v>405117</v>
      </c>
      <c r="Q1010" s="82">
        <f t="shared" si="167"/>
        <v>0</v>
      </c>
      <c r="R1010" s="82">
        <f>IF(S1009&lt;1,0,-Lease!$K$4/Lease!$L$4)</f>
        <v>0</v>
      </c>
      <c r="S1010" s="82">
        <f t="shared" si="168"/>
        <v>0</v>
      </c>
      <c r="AE1010" s="5"/>
      <c r="AF1010" s="6"/>
    </row>
    <row r="1011" spans="1:32" x14ac:dyDescent="0.25">
      <c r="A1011" s="46">
        <f t="shared" si="162"/>
        <v>995</v>
      </c>
      <c r="B1011" s="54">
        <f t="shared" si="159"/>
        <v>0</v>
      </c>
      <c r="C1011" s="47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3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48">
        <f t="shared" si="165"/>
        <v>0</v>
      </c>
      <c r="G1011" s="49"/>
      <c r="H1011" s="13">
        <f t="shared" si="163"/>
        <v>995</v>
      </c>
      <c r="I1011" s="33" t="str">
        <f t="shared" si="166"/>
        <v>-</v>
      </c>
      <c r="J1011" s="38">
        <f>IF(H1011&gt;Lease!$E$4,0,M1010)</f>
        <v>0</v>
      </c>
      <c r="K1011" s="38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38">
        <f t="shared" si="160"/>
        <v>0</v>
      </c>
      <c r="M1011" s="38">
        <f t="shared" si="161"/>
        <v>0</v>
      </c>
      <c r="N1011" s="50"/>
      <c r="O1011" s="79">
        <v>237</v>
      </c>
      <c r="P1011" s="80">
        <f t="shared" si="164"/>
        <v>405482</v>
      </c>
      <c r="Q1011" s="82">
        <f t="shared" si="167"/>
        <v>0</v>
      </c>
      <c r="R1011" s="82">
        <f>IF(S1010&lt;1,0,-Lease!$K$4/Lease!$L$4)</f>
        <v>0</v>
      </c>
      <c r="S1011" s="82">
        <f t="shared" si="168"/>
        <v>0</v>
      </c>
      <c r="AE1011" s="5"/>
      <c r="AF1011" s="6"/>
    </row>
    <row r="1012" spans="1:32" x14ac:dyDescent="0.25">
      <c r="A1012" s="46">
        <f t="shared" si="162"/>
        <v>996</v>
      </c>
      <c r="B1012" s="54">
        <f t="shared" si="159"/>
        <v>0</v>
      </c>
      <c r="C1012" s="47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3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48">
        <f t="shared" si="165"/>
        <v>0</v>
      </c>
      <c r="G1012" s="49"/>
      <c r="H1012" s="13">
        <f t="shared" si="163"/>
        <v>996</v>
      </c>
      <c r="I1012" s="33" t="str">
        <f t="shared" si="166"/>
        <v>-</v>
      </c>
      <c r="J1012" s="38">
        <f>IF(H1012&gt;Lease!$E$4,0,M1011)</f>
        <v>0</v>
      </c>
      <c r="K1012" s="38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38">
        <f t="shared" si="160"/>
        <v>0</v>
      </c>
      <c r="M1012" s="38">
        <f t="shared" si="161"/>
        <v>0</v>
      </c>
      <c r="N1012" s="50"/>
      <c r="O1012" s="79">
        <v>237</v>
      </c>
      <c r="P1012" s="80">
        <f t="shared" si="164"/>
        <v>405847</v>
      </c>
      <c r="Q1012" s="82">
        <f t="shared" si="167"/>
        <v>0</v>
      </c>
      <c r="R1012" s="82">
        <f>IF(S1011&lt;1,0,-Lease!$K$4/Lease!$L$4)</f>
        <v>0</v>
      </c>
      <c r="S1012" s="82">
        <f t="shared" si="168"/>
        <v>0</v>
      </c>
      <c r="AE1012" s="5"/>
      <c r="AF1012" s="6"/>
    </row>
    <row r="1013" spans="1:32" x14ac:dyDescent="0.25">
      <c r="A1013" s="46">
        <f t="shared" si="162"/>
        <v>997</v>
      </c>
      <c r="B1013" s="54">
        <f t="shared" si="159"/>
        <v>0</v>
      </c>
      <c r="C1013" s="47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3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48">
        <f t="shared" si="165"/>
        <v>0</v>
      </c>
      <c r="G1013" s="49"/>
      <c r="H1013" s="13">
        <f t="shared" si="163"/>
        <v>997</v>
      </c>
      <c r="I1013" s="33" t="str">
        <f t="shared" si="166"/>
        <v>-</v>
      </c>
      <c r="J1013" s="38">
        <f>IF(H1013&gt;Lease!$E$4,0,M1012)</f>
        <v>0</v>
      </c>
      <c r="K1013" s="38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38">
        <f t="shared" si="160"/>
        <v>0</v>
      </c>
      <c r="M1013" s="38">
        <f t="shared" si="161"/>
        <v>0</v>
      </c>
      <c r="N1013" s="50"/>
      <c r="O1013" s="79">
        <v>237</v>
      </c>
      <c r="P1013" s="80">
        <f t="shared" si="164"/>
        <v>406213</v>
      </c>
      <c r="Q1013" s="82">
        <f t="shared" si="167"/>
        <v>0</v>
      </c>
      <c r="R1013" s="82">
        <f>IF(S1012&lt;1,0,-Lease!$K$4/Lease!$L$4)</f>
        <v>0</v>
      </c>
      <c r="S1013" s="82">
        <f t="shared" si="168"/>
        <v>0</v>
      </c>
      <c r="AE1013" s="5"/>
      <c r="AF1013" s="6"/>
    </row>
    <row r="1014" spans="1:32" x14ac:dyDescent="0.25">
      <c r="A1014" s="46">
        <f t="shared" si="162"/>
        <v>998</v>
      </c>
      <c r="B1014" s="54">
        <f t="shared" si="159"/>
        <v>0</v>
      </c>
      <c r="C1014" s="47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3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48">
        <f t="shared" si="165"/>
        <v>0</v>
      </c>
      <c r="G1014" s="49"/>
      <c r="H1014" s="13">
        <f t="shared" si="163"/>
        <v>998</v>
      </c>
      <c r="I1014" s="33" t="str">
        <f t="shared" si="166"/>
        <v>-</v>
      </c>
      <c r="J1014" s="38">
        <f>IF(H1014&gt;Lease!$E$4,0,M1013)</f>
        <v>0</v>
      </c>
      <c r="K1014" s="38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38">
        <f t="shared" si="160"/>
        <v>0</v>
      </c>
      <c r="M1014" s="38">
        <f t="shared" si="161"/>
        <v>0</v>
      </c>
      <c r="N1014" s="50"/>
      <c r="O1014" s="79">
        <v>237</v>
      </c>
      <c r="P1014" s="80">
        <f t="shared" si="164"/>
        <v>406578</v>
      </c>
      <c r="Q1014" s="82">
        <f t="shared" si="167"/>
        <v>0</v>
      </c>
      <c r="R1014" s="82">
        <f>IF(S1013&lt;1,0,-Lease!$K$4/Lease!$L$4)</f>
        <v>0</v>
      </c>
      <c r="S1014" s="82">
        <f t="shared" si="168"/>
        <v>0</v>
      </c>
      <c r="AE1014" s="5"/>
      <c r="AF1014" s="6"/>
    </row>
    <row r="1015" spans="1:32" x14ac:dyDescent="0.25">
      <c r="A1015" s="46">
        <f t="shared" si="162"/>
        <v>999</v>
      </c>
      <c r="B1015" s="54">
        <f t="shared" si="159"/>
        <v>0</v>
      </c>
      <c r="C1015" s="47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3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48">
        <f t="shared" si="165"/>
        <v>0</v>
      </c>
      <c r="G1015" s="49"/>
      <c r="H1015" s="13">
        <f t="shared" si="163"/>
        <v>999</v>
      </c>
      <c r="I1015" s="33" t="str">
        <f t="shared" si="166"/>
        <v>-</v>
      </c>
      <c r="J1015" s="38">
        <f>IF(H1015&gt;Lease!$E$4,0,M1014)</f>
        <v>0</v>
      </c>
      <c r="K1015" s="38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38">
        <f t="shared" si="160"/>
        <v>0</v>
      </c>
      <c r="M1015" s="38">
        <f t="shared" si="161"/>
        <v>0</v>
      </c>
      <c r="N1015" s="50"/>
      <c r="O1015" s="79">
        <v>237</v>
      </c>
      <c r="P1015" s="80">
        <f t="shared" si="164"/>
        <v>406943</v>
      </c>
      <c r="Q1015" s="82">
        <f t="shared" si="167"/>
        <v>0</v>
      </c>
      <c r="R1015" s="82">
        <f>IF(S1014&lt;1,0,-Lease!$K$4/Lease!$L$4)</f>
        <v>0</v>
      </c>
      <c r="S1015" s="82">
        <f t="shared" si="168"/>
        <v>0</v>
      </c>
      <c r="AE1015" s="5"/>
      <c r="AF1015" s="6"/>
    </row>
    <row r="1016" spans="1:32" x14ac:dyDescent="0.25">
      <c r="A1016" s="46">
        <f t="shared" si="162"/>
        <v>1000</v>
      </c>
      <c r="B1016" s="54">
        <f t="shared" si="159"/>
        <v>0</v>
      </c>
      <c r="C1016" s="47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3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48">
        <f t="shared" si="165"/>
        <v>0</v>
      </c>
      <c r="G1016" s="49"/>
      <c r="H1016" s="13">
        <f t="shared" si="163"/>
        <v>1000</v>
      </c>
      <c r="I1016" s="33" t="str">
        <f t="shared" si="166"/>
        <v>-</v>
      </c>
      <c r="J1016" s="38">
        <f>IF(H1016&gt;Lease!$E$4,0,M1015)</f>
        <v>0</v>
      </c>
      <c r="K1016" s="38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38">
        <f t="shared" si="160"/>
        <v>0</v>
      </c>
      <c r="M1016" s="38">
        <f t="shared" si="161"/>
        <v>0</v>
      </c>
      <c r="N1016" s="50"/>
      <c r="O1016" s="79">
        <v>237</v>
      </c>
      <c r="P1016" s="80">
        <f t="shared" si="164"/>
        <v>407308</v>
      </c>
      <c r="Q1016" s="82">
        <f t="shared" si="167"/>
        <v>0</v>
      </c>
      <c r="R1016" s="82">
        <f>IF(S1015&lt;1,0,-Lease!$K$4/Lease!$L$4)</f>
        <v>0</v>
      </c>
      <c r="S1016" s="82">
        <f t="shared" si="168"/>
        <v>0</v>
      </c>
      <c r="AE1016" s="5"/>
      <c r="AF1016" s="6"/>
    </row>
    <row r="1017" spans="1:32" x14ac:dyDescent="0.25">
      <c r="A1017" s="46">
        <f t="shared" si="162"/>
        <v>1001</v>
      </c>
      <c r="B1017" s="54">
        <f t="shared" si="159"/>
        <v>0</v>
      </c>
      <c r="C1017" s="47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3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48">
        <f t="shared" si="165"/>
        <v>0</v>
      </c>
      <c r="G1017" s="49"/>
      <c r="H1017" s="13">
        <f t="shared" si="163"/>
        <v>1001</v>
      </c>
      <c r="I1017" s="33" t="str">
        <f t="shared" si="166"/>
        <v>-</v>
      </c>
      <c r="J1017" s="38">
        <f>IF(H1017&gt;Lease!$E$4,0,M1016)</f>
        <v>0</v>
      </c>
      <c r="K1017" s="38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38">
        <f t="shared" si="160"/>
        <v>0</v>
      </c>
      <c r="M1017" s="38">
        <f t="shared" si="161"/>
        <v>0</v>
      </c>
      <c r="N1017" s="50"/>
      <c r="O1017" s="79">
        <v>237</v>
      </c>
      <c r="P1017" s="80">
        <f t="shared" si="164"/>
        <v>407674</v>
      </c>
      <c r="Q1017" s="82">
        <f t="shared" si="167"/>
        <v>0</v>
      </c>
      <c r="R1017" s="82">
        <f>IF(S1016&lt;1,0,-Lease!$K$4/Lease!$L$4)</f>
        <v>0</v>
      </c>
      <c r="S1017" s="82">
        <f t="shared" si="168"/>
        <v>0</v>
      </c>
      <c r="AE1017" s="5"/>
      <c r="AF1017" s="6"/>
    </row>
    <row r="1018" spans="1:32" x14ac:dyDescent="0.25">
      <c r="A1018" s="46">
        <f t="shared" si="162"/>
        <v>1002</v>
      </c>
      <c r="B1018" s="54">
        <f t="shared" si="159"/>
        <v>0</v>
      </c>
      <c r="C1018" s="47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3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48">
        <f t="shared" si="165"/>
        <v>0</v>
      </c>
      <c r="G1018" s="49"/>
      <c r="H1018" s="13">
        <f t="shared" si="163"/>
        <v>1002</v>
      </c>
      <c r="I1018" s="33" t="str">
        <f t="shared" si="166"/>
        <v>-</v>
      </c>
      <c r="J1018" s="38">
        <f>IF(H1018&gt;Lease!$E$4,0,M1017)</f>
        <v>0</v>
      </c>
      <c r="K1018" s="38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38">
        <f t="shared" si="160"/>
        <v>0</v>
      </c>
      <c r="M1018" s="38">
        <f t="shared" si="161"/>
        <v>0</v>
      </c>
      <c r="N1018" s="50"/>
      <c r="O1018" s="79">
        <v>237</v>
      </c>
      <c r="P1018" s="80">
        <f t="shared" si="164"/>
        <v>408039</v>
      </c>
      <c r="Q1018" s="82">
        <f t="shared" si="167"/>
        <v>0</v>
      </c>
      <c r="R1018" s="82">
        <f>IF(S1017&lt;1,0,-Lease!$K$4/Lease!$L$4)</f>
        <v>0</v>
      </c>
      <c r="S1018" s="82">
        <f t="shared" si="168"/>
        <v>0</v>
      </c>
      <c r="AE1018" s="5"/>
      <c r="AF1018" s="6"/>
    </row>
    <row r="1019" spans="1:32" x14ac:dyDescent="0.25">
      <c r="A1019" s="46">
        <f t="shared" si="162"/>
        <v>1003</v>
      </c>
      <c r="B1019" s="54">
        <f t="shared" si="159"/>
        <v>0</v>
      </c>
      <c r="C1019" s="47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3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48">
        <f t="shared" si="165"/>
        <v>0</v>
      </c>
      <c r="G1019" s="49"/>
      <c r="H1019" s="13">
        <f t="shared" si="163"/>
        <v>1003</v>
      </c>
      <c r="I1019" s="33" t="str">
        <f t="shared" si="166"/>
        <v>-</v>
      </c>
      <c r="J1019" s="38">
        <f>IF(H1019&gt;Lease!$E$4,0,M1018)</f>
        <v>0</v>
      </c>
      <c r="K1019" s="38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38">
        <f t="shared" si="160"/>
        <v>0</v>
      </c>
      <c r="M1019" s="38">
        <f t="shared" si="161"/>
        <v>0</v>
      </c>
      <c r="N1019" s="50"/>
      <c r="O1019" s="79">
        <v>237</v>
      </c>
      <c r="P1019" s="80">
        <f t="shared" si="164"/>
        <v>408404</v>
      </c>
      <c r="Q1019" s="82">
        <f t="shared" si="167"/>
        <v>0</v>
      </c>
      <c r="R1019" s="82">
        <f>IF(S1018&lt;1,0,-Lease!$K$4/Lease!$L$4)</f>
        <v>0</v>
      </c>
      <c r="S1019" s="82">
        <f t="shared" si="168"/>
        <v>0</v>
      </c>
      <c r="AE1019" s="5"/>
      <c r="AF1019" s="6"/>
    </row>
    <row r="1020" spans="1:32" x14ac:dyDescent="0.25">
      <c r="A1020" s="46">
        <f t="shared" si="162"/>
        <v>1004</v>
      </c>
      <c r="B1020" s="54">
        <f t="shared" si="159"/>
        <v>0</v>
      </c>
      <c r="C1020" s="47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3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48">
        <f t="shared" si="165"/>
        <v>0</v>
      </c>
      <c r="G1020" s="49"/>
      <c r="H1020" s="13">
        <f t="shared" si="163"/>
        <v>1004</v>
      </c>
      <c r="I1020" s="33" t="str">
        <f t="shared" si="166"/>
        <v>-</v>
      </c>
      <c r="J1020" s="38">
        <f>IF(H1020&gt;Lease!$E$4,0,M1019)</f>
        <v>0</v>
      </c>
      <c r="K1020" s="38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38">
        <f t="shared" si="160"/>
        <v>0</v>
      </c>
      <c r="M1020" s="38">
        <f t="shared" si="161"/>
        <v>0</v>
      </c>
      <c r="N1020" s="50"/>
      <c r="O1020" s="79">
        <v>237</v>
      </c>
      <c r="P1020" s="80">
        <f t="shared" si="164"/>
        <v>408769</v>
      </c>
      <c r="Q1020" s="82">
        <f t="shared" si="167"/>
        <v>0</v>
      </c>
      <c r="R1020" s="82">
        <f>IF(S1019&lt;1,0,-Lease!$K$4/Lease!$L$4)</f>
        <v>0</v>
      </c>
      <c r="S1020" s="82">
        <f t="shared" si="168"/>
        <v>0</v>
      </c>
      <c r="AE1020" s="5"/>
      <c r="AF1020" s="6"/>
    </row>
    <row r="1021" spans="1:32" x14ac:dyDescent="0.25">
      <c r="A1021" s="46">
        <f t="shared" si="162"/>
        <v>1005</v>
      </c>
      <c r="B1021" s="54">
        <f t="shared" si="159"/>
        <v>0</v>
      </c>
      <c r="C1021" s="47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3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48">
        <f t="shared" si="165"/>
        <v>0</v>
      </c>
      <c r="G1021" s="49"/>
      <c r="H1021" s="13">
        <f t="shared" si="163"/>
        <v>1005</v>
      </c>
      <c r="I1021" s="33" t="str">
        <f t="shared" si="166"/>
        <v>-</v>
      </c>
      <c r="J1021" s="38">
        <f>IF(H1021&gt;Lease!$E$4,0,M1020)</f>
        <v>0</v>
      </c>
      <c r="K1021" s="38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38">
        <f t="shared" si="160"/>
        <v>0</v>
      </c>
      <c r="M1021" s="38">
        <f t="shared" si="161"/>
        <v>0</v>
      </c>
      <c r="N1021" s="50"/>
      <c r="O1021" s="79">
        <v>237</v>
      </c>
      <c r="P1021" s="80">
        <f t="shared" si="164"/>
        <v>409135</v>
      </c>
      <c r="Q1021" s="82">
        <f t="shared" si="167"/>
        <v>0</v>
      </c>
      <c r="R1021" s="82">
        <f>IF(S1020&lt;1,0,-Lease!$K$4/Lease!$L$4)</f>
        <v>0</v>
      </c>
      <c r="S1021" s="82">
        <f t="shared" si="168"/>
        <v>0</v>
      </c>
      <c r="AE1021" s="5"/>
      <c r="AF1021" s="6"/>
    </row>
    <row r="1022" spans="1:32" x14ac:dyDescent="0.25">
      <c r="A1022" s="46">
        <f t="shared" si="162"/>
        <v>1006</v>
      </c>
      <c r="B1022" s="54">
        <f t="shared" si="159"/>
        <v>0</v>
      </c>
      <c r="C1022" s="47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3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48">
        <f t="shared" si="165"/>
        <v>0</v>
      </c>
      <c r="G1022" s="49"/>
      <c r="H1022" s="13">
        <f t="shared" si="163"/>
        <v>1006</v>
      </c>
      <c r="I1022" s="33" t="str">
        <f t="shared" si="166"/>
        <v>-</v>
      </c>
      <c r="J1022" s="38">
        <f>IF(H1022&gt;Lease!$E$4,0,M1021)</f>
        <v>0</v>
      </c>
      <c r="K1022" s="38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38">
        <f t="shared" si="160"/>
        <v>0</v>
      </c>
      <c r="M1022" s="38">
        <f t="shared" si="161"/>
        <v>0</v>
      </c>
      <c r="N1022" s="50"/>
      <c r="O1022" s="79">
        <v>237</v>
      </c>
      <c r="P1022" s="80">
        <f t="shared" si="164"/>
        <v>409500</v>
      </c>
      <c r="Q1022" s="82">
        <f t="shared" si="167"/>
        <v>0</v>
      </c>
      <c r="R1022" s="82">
        <f>IF(S1021&lt;1,0,-Lease!$K$4/Lease!$L$4)</f>
        <v>0</v>
      </c>
      <c r="S1022" s="82">
        <f t="shared" si="168"/>
        <v>0</v>
      </c>
      <c r="AE1022" s="5"/>
      <c r="AF1022" s="6"/>
    </row>
    <row r="1023" spans="1:32" x14ac:dyDescent="0.25">
      <c r="A1023" s="46">
        <f t="shared" si="162"/>
        <v>1007</v>
      </c>
      <c r="B1023" s="54">
        <f t="shared" si="159"/>
        <v>0</v>
      </c>
      <c r="C1023" s="47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3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48">
        <f t="shared" si="165"/>
        <v>0</v>
      </c>
      <c r="G1023" s="49"/>
      <c r="H1023" s="13">
        <f t="shared" si="163"/>
        <v>1007</v>
      </c>
      <c r="I1023" s="33" t="str">
        <f t="shared" si="166"/>
        <v>-</v>
      </c>
      <c r="J1023" s="38">
        <f>IF(H1023&gt;Lease!$E$4,0,M1022)</f>
        <v>0</v>
      </c>
      <c r="K1023" s="38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38">
        <f t="shared" si="160"/>
        <v>0</v>
      </c>
      <c r="M1023" s="38">
        <f t="shared" si="161"/>
        <v>0</v>
      </c>
      <c r="N1023" s="50"/>
      <c r="O1023" s="79">
        <v>237</v>
      </c>
      <c r="P1023" s="80">
        <f t="shared" si="164"/>
        <v>409865</v>
      </c>
      <c r="Q1023" s="82">
        <f t="shared" si="167"/>
        <v>0</v>
      </c>
      <c r="R1023" s="82">
        <f>IF(S1022&lt;1,0,-Lease!$K$4/Lease!$L$4)</f>
        <v>0</v>
      </c>
      <c r="S1023" s="82">
        <f t="shared" si="168"/>
        <v>0</v>
      </c>
      <c r="AE1023" s="5"/>
      <c r="AF1023" s="6"/>
    </row>
    <row r="1024" spans="1:32" x14ac:dyDescent="0.25">
      <c r="A1024" s="46">
        <f t="shared" si="162"/>
        <v>1008</v>
      </c>
      <c r="B1024" s="54">
        <f t="shared" si="159"/>
        <v>0</v>
      </c>
      <c r="C1024" s="47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3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48">
        <f t="shared" si="165"/>
        <v>0</v>
      </c>
      <c r="G1024" s="49"/>
      <c r="H1024" s="13">
        <f t="shared" si="163"/>
        <v>1008</v>
      </c>
      <c r="I1024" s="33" t="str">
        <f t="shared" si="166"/>
        <v>-</v>
      </c>
      <c r="J1024" s="38">
        <f>IF(H1024&gt;Lease!$E$4,0,M1023)</f>
        <v>0</v>
      </c>
      <c r="K1024" s="38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38">
        <f t="shared" si="160"/>
        <v>0</v>
      </c>
      <c r="M1024" s="38">
        <f t="shared" si="161"/>
        <v>0</v>
      </c>
      <c r="N1024" s="50"/>
      <c r="O1024" s="79">
        <v>237</v>
      </c>
      <c r="P1024" s="80">
        <f t="shared" si="164"/>
        <v>410230</v>
      </c>
      <c r="Q1024" s="82">
        <f t="shared" si="167"/>
        <v>0</v>
      </c>
      <c r="R1024" s="82">
        <f>IF(S1023&lt;1,0,-Lease!$K$4/Lease!$L$4)</f>
        <v>0</v>
      </c>
      <c r="S1024" s="82">
        <f t="shared" si="168"/>
        <v>0</v>
      </c>
      <c r="AE1024" s="5"/>
      <c r="AF1024" s="6"/>
    </row>
    <row r="1025" spans="1:32" x14ac:dyDescent="0.25">
      <c r="A1025" s="46">
        <f t="shared" si="162"/>
        <v>1009</v>
      </c>
      <c r="B1025" s="54">
        <f t="shared" si="159"/>
        <v>0</v>
      </c>
      <c r="C1025" s="47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3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48">
        <f t="shared" si="165"/>
        <v>0</v>
      </c>
      <c r="G1025" s="49"/>
      <c r="H1025" s="13">
        <f t="shared" si="163"/>
        <v>1009</v>
      </c>
      <c r="I1025" s="33" t="str">
        <f t="shared" si="166"/>
        <v>-</v>
      </c>
      <c r="J1025" s="38">
        <f>IF(H1025&gt;Lease!$E$4,0,M1024)</f>
        <v>0</v>
      </c>
      <c r="K1025" s="38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38">
        <f t="shared" si="160"/>
        <v>0</v>
      </c>
      <c r="M1025" s="38">
        <f t="shared" si="161"/>
        <v>0</v>
      </c>
      <c r="N1025" s="50"/>
      <c r="O1025" s="79">
        <v>237</v>
      </c>
      <c r="P1025" s="80">
        <f t="shared" si="164"/>
        <v>410596</v>
      </c>
      <c r="Q1025" s="82">
        <f t="shared" si="167"/>
        <v>0</v>
      </c>
      <c r="R1025" s="82">
        <f>IF(S1024&lt;1,0,-Lease!$K$4/Lease!$L$4)</f>
        <v>0</v>
      </c>
      <c r="S1025" s="82">
        <f t="shared" si="168"/>
        <v>0</v>
      </c>
      <c r="AE1025" s="5"/>
      <c r="AF1025" s="6"/>
    </row>
    <row r="1026" spans="1:32" x14ac:dyDescent="0.25">
      <c r="A1026" s="46">
        <f t="shared" si="162"/>
        <v>1010</v>
      </c>
      <c r="B1026" s="54">
        <f t="shared" si="159"/>
        <v>0</v>
      </c>
      <c r="C1026" s="47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3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48">
        <f t="shared" si="165"/>
        <v>0</v>
      </c>
      <c r="G1026" s="49"/>
      <c r="H1026" s="13">
        <f t="shared" si="163"/>
        <v>1010</v>
      </c>
      <c r="I1026" s="33" t="str">
        <f t="shared" si="166"/>
        <v>-</v>
      </c>
      <c r="J1026" s="38">
        <f>IF(H1026&gt;Lease!$E$4,0,M1025)</f>
        <v>0</v>
      </c>
      <c r="K1026" s="38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38">
        <f t="shared" si="160"/>
        <v>0</v>
      </c>
      <c r="M1026" s="38">
        <f t="shared" si="161"/>
        <v>0</v>
      </c>
      <c r="N1026" s="50"/>
      <c r="O1026" s="79">
        <v>237</v>
      </c>
      <c r="P1026" s="80">
        <f t="shared" si="164"/>
        <v>410961</v>
      </c>
      <c r="Q1026" s="82">
        <f t="shared" si="167"/>
        <v>0</v>
      </c>
      <c r="R1026" s="82">
        <f>IF(S1025&lt;1,0,-Lease!$K$4/Lease!$L$4)</f>
        <v>0</v>
      </c>
      <c r="S1026" s="82">
        <f t="shared" si="168"/>
        <v>0</v>
      </c>
      <c r="AE1026" s="5"/>
      <c r="AF1026" s="6"/>
    </row>
    <row r="1027" spans="1:32" x14ac:dyDescent="0.25">
      <c r="A1027" s="46">
        <f t="shared" si="162"/>
        <v>1011</v>
      </c>
      <c r="B1027" s="54">
        <f t="shared" si="159"/>
        <v>0</v>
      </c>
      <c r="C1027" s="47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3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48">
        <f t="shared" si="165"/>
        <v>0</v>
      </c>
      <c r="G1027" s="49"/>
      <c r="H1027" s="13">
        <f t="shared" si="163"/>
        <v>1011</v>
      </c>
      <c r="I1027" s="33" t="str">
        <f t="shared" si="166"/>
        <v>-</v>
      </c>
      <c r="J1027" s="38">
        <f>IF(H1027&gt;Lease!$E$4,0,M1026)</f>
        <v>0</v>
      </c>
      <c r="K1027" s="38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38">
        <f t="shared" si="160"/>
        <v>0</v>
      </c>
      <c r="M1027" s="38">
        <f t="shared" si="161"/>
        <v>0</v>
      </c>
      <c r="N1027" s="50"/>
      <c r="O1027" s="79">
        <v>237</v>
      </c>
      <c r="P1027" s="80">
        <f t="shared" si="164"/>
        <v>411326</v>
      </c>
      <c r="Q1027" s="82">
        <f t="shared" si="167"/>
        <v>0</v>
      </c>
      <c r="R1027" s="82">
        <f>IF(S1026&lt;1,0,-Lease!$K$4/Lease!$L$4)</f>
        <v>0</v>
      </c>
      <c r="S1027" s="82">
        <f t="shared" si="168"/>
        <v>0</v>
      </c>
      <c r="AE1027" s="5"/>
      <c r="AF1027" s="6"/>
    </row>
    <row r="1028" spans="1:32" x14ac:dyDescent="0.25">
      <c r="A1028" s="46">
        <f t="shared" si="162"/>
        <v>1012</v>
      </c>
      <c r="B1028" s="54">
        <f t="shared" si="159"/>
        <v>0</v>
      </c>
      <c r="C1028" s="47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3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48">
        <f t="shared" si="165"/>
        <v>0</v>
      </c>
      <c r="G1028" s="49"/>
      <c r="H1028" s="13">
        <f t="shared" si="163"/>
        <v>1012</v>
      </c>
      <c r="I1028" s="33" t="str">
        <f t="shared" si="166"/>
        <v>-</v>
      </c>
      <c r="J1028" s="38">
        <f>IF(H1028&gt;Lease!$E$4,0,M1027)</f>
        <v>0</v>
      </c>
      <c r="K1028" s="38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38">
        <f t="shared" si="160"/>
        <v>0</v>
      </c>
      <c r="M1028" s="38">
        <f t="shared" si="161"/>
        <v>0</v>
      </c>
      <c r="N1028" s="50"/>
      <c r="O1028" s="79">
        <v>237</v>
      </c>
      <c r="P1028" s="80">
        <f t="shared" si="164"/>
        <v>411691</v>
      </c>
      <c r="Q1028" s="82">
        <f t="shared" si="167"/>
        <v>0</v>
      </c>
      <c r="R1028" s="82">
        <f>IF(S1027&lt;1,0,-Lease!$K$4/Lease!$L$4)</f>
        <v>0</v>
      </c>
      <c r="S1028" s="82">
        <f t="shared" si="168"/>
        <v>0</v>
      </c>
      <c r="AE1028" s="5"/>
      <c r="AF1028" s="6"/>
    </row>
    <row r="1029" spans="1:32" x14ac:dyDescent="0.25">
      <c r="A1029" s="46">
        <f t="shared" si="162"/>
        <v>1013</v>
      </c>
      <c r="B1029" s="54">
        <f t="shared" si="159"/>
        <v>0</v>
      </c>
      <c r="C1029" s="47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3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48">
        <f t="shared" si="165"/>
        <v>0</v>
      </c>
      <c r="G1029" s="49"/>
      <c r="H1029" s="13">
        <f t="shared" si="163"/>
        <v>1013</v>
      </c>
      <c r="I1029" s="33" t="str">
        <f t="shared" si="166"/>
        <v>-</v>
      </c>
      <c r="J1029" s="38">
        <f>IF(H1029&gt;Lease!$E$4,0,M1028)</f>
        <v>0</v>
      </c>
      <c r="K1029" s="38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38">
        <f t="shared" si="160"/>
        <v>0</v>
      </c>
      <c r="M1029" s="38">
        <f t="shared" si="161"/>
        <v>0</v>
      </c>
      <c r="N1029" s="50"/>
      <c r="O1029" s="79">
        <v>237</v>
      </c>
      <c r="P1029" s="80">
        <f t="shared" si="164"/>
        <v>412057</v>
      </c>
      <c r="Q1029" s="82">
        <f t="shared" si="167"/>
        <v>0</v>
      </c>
      <c r="R1029" s="82">
        <f>IF(S1028&lt;1,0,-Lease!$K$4/Lease!$L$4)</f>
        <v>0</v>
      </c>
      <c r="S1029" s="82">
        <f t="shared" si="168"/>
        <v>0</v>
      </c>
      <c r="AE1029" s="5"/>
      <c r="AF1029" s="6"/>
    </row>
    <row r="1030" spans="1:32" x14ac:dyDescent="0.25">
      <c r="A1030" s="46">
        <f t="shared" si="162"/>
        <v>1014</v>
      </c>
      <c r="B1030" s="54">
        <f t="shared" si="159"/>
        <v>0</v>
      </c>
      <c r="C1030" s="47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3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48">
        <f t="shared" si="165"/>
        <v>0</v>
      </c>
      <c r="G1030" s="49"/>
      <c r="H1030" s="13">
        <f t="shared" si="163"/>
        <v>1014</v>
      </c>
      <c r="I1030" s="33" t="str">
        <f t="shared" si="166"/>
        <v>-</v>
      </c>
      <c r="J1030" s="38">
        <f>IF(H1030&gt;Lease!$E$4,0,M1029)</f>
        <v>0</v>
      </c>
      <c r="K1030" s="38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38">
        <f t="shared" si="160"/>
        <v>0</v>
      </c>
      <c r="M1030" s="38">
        <f t="shared" si="161"/>
        <v>0</v>
      </c>
      <c r="N1030" s="50"/>
      <c r="O1030" s="79">
        <v>237</v>
      </c>
      <c r="P1030" s="80">
        <f t="shared" si="164"/>
        <v>412422</v>
      </c>
      <c r="Q1030" s="82">
        <f t="shared" si="167"/>
        <v>0</v>
      </c>
      <c r="R1030" s="82">
        <f>IF(S1029&lt;1,0,-Lease!$K$4/Lease!$L$4)</f>
        <v>0</v>
      </c>
      <c r="S1030" s="82">
        <f t="shared" si="168"/>
        <v>0</v>
      </c>
      <c r="AE1030" s="5"/>
      <c r="AF1030" s="6"/>
    </row>
    <row r="1031" spans="1:32" x14ac:dyDescent="0.25">
      <c r="A1031" s="46">
        <f t="shared" si="162"/>
        <v>1015</v>
      </c>
      <c r="B1031" s="54">
        <f t="shared" si="159"/>
        <v>0</v>
      </c>
      <c r="C1031" s="47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3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48">
        <f t="shared" si="165"/>
        <v>0</v>
      </c>
      <c r="G1031" s="49"/>
      <c r="H1031" s="13">
        <f t="shared" si="163"/>
        <v>1015</v>
      </c>
      <c r="I1031" s="33" t="str">
        <f t="shared" si="166"/>
        <v>-</v>
      </c>
      <c r="J1031" s="38">
        <f>IF(H1031&gt;Lease!$E$4,0,M1030)</f>
        <v>0</v>
      </c>
      <c r="K1031" s="38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38">
        <f t="shared" si="160"/>
        <v>0</v>
      </c>
      <c r="M1031" s="38">
        <f t="shared" si="161"/>
        <v>0</v>
      </c>
      <c r="N1031" s="50"/>
      <c r="O1031" s="79">
        <v>237</v>
      </c>
      <c r="P1031" s="80">
        <f t="shared" si="164"/>
        <v>412787</v>
      </c>
      <c r="Q1031" s="82">
        <f t="shared" si="167"/>
        <v>0</v>
      </c>
      <c r="R1031" s="82">
        <f>IF(S1030&lt;1,0,-Lease!$K$4/Lease!$L$4)</f>
        <v>0</v>
      </c>
      <c r="S1031" s="82">
        <f t="shared" si="168"/>
        <v>0</v>
      </c>
      <c r="AE1031" s="5"/>
      <c r="AF1031" s="6"/>
    </row>
    <row r="1032" spans="1:32" x14ac:dyDescent="0.25">
      <c r="A1032" s="46">
        <f t="shared" si="162"/>
        <v>1016</v>
      </c>
      <c r="B1032" s="54">
        <f t="shared" si="159"/>
        <v>0</v>
      </c>
      <c r="C1032" s="47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3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48">
        <f t="shared" si="165"/>
        <v>0</v>
      </c>
      <c r="G1032" s="49"/>
      <c r="H1032" s="13">
        <f t="shared" si="163"/>
        <v>1016</v>
      </c>
      <c r="I1032" s="33" t="str">
        <f t="shared" si="166"/>
        <v>-</v>
      </c>
      <c r="J1032" s="38">
        <f>IF(H1032&gt;Lease!$E$4,0,M1031)</f>
        <v>0</v>
      </c>
      <c r="K1032" s="38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38">
        <f t="shared" si="160"/>
        <v>0</v>
      </c>
      <c r="M1032" s="38">
        <f t="shared" si="161"/>
        <v>0</v>
      </c>
      <c r="N1032" s="50"/>
      <c r="O1032" s="79">
        <v>237</v>
      </c>
      <c r="P1032" s="80">
        <f t="shared" si="164"/>
        <v>413152</v>
      </c>
      <c r="Q1032" s="82">
        <f t="shared" si="167"/>
        <v>0</v>
      </c>
      <c r="R1032" s="82">
        <f>IF(S1031&lt;1,0,-Lease!$K$4/Lease!$L$4)</f>
        <v>0</v>
      </c>
      <c r="S1032" s="82">
        <f t="shared" si="168"/>
        <v>0</v>
      </c>
      <c r="AE1032" s="5"/>
      <c r="AF1032" s="6"/>
    </row>
    <row r="1033" spans="1:32" x14ac:dyDescent="0.25">
      <c r="A1033" s="46">
        <f t="shared" si="162"/>
        <v>1017</v>
      </c>
      <c r="B1033" s="54">
        <f t="shared" si="159"/>
        <v>0</v>
      </c>
      <c r="C1033" s="47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3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48">
        <f t="shared" si="165"/>
        <v>0</v>
      </c>
      <c r="G1033" s="49"/>
      <c r="H1033" s="13">
        <f t="shared" si="163"/>
        <v>1017</v>
      </c>
      <c r="I1033" s="33" t="str">
        <f t="shared" si="166"/>
        <v>-</v>
      </c>
      <c r="J1033" s="38">
        <f>IF(H1033&gt;Lease!$E$4,0,M1032)</f>
        <v>0</v>
      </c>
      <c r="K1033" s="38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38">
        <f t="shared" si="160"/>
        <v>0</v>
      </c>
      <c r="M1033" s="38">
        <f t="shared" si="161"/>
        <v>0</v>
      </c>
      <c r="N1033" s="50"/>
      <c r="O1033" s="79">
        <v>237</v>
      </c>
      <c r="P1033" s="80">
        <f t="shared" si="164"/>
        <v>413518</v>
      </c>
      <c r="Q1033" s="82">
        <f t="shared" si="167"/>
        <v>0</v>
      </c>
      <c r="R1033" s="82">
        <f>IF(S1032&lt;1,0,-Lease!$K$4/Lease!$L$4)</f>
        <v>0</v>
      </c>
      <c r="S1033" s="82">
        <f t="shared" si="168"/>
        <v>0</v>
      </c>
      <c r="AE1033" s="5"/>
      <c r="AF1033" s="6"/>
    </row>
    <row r="1034" spans="1:32" x14ac:dyDescent="0.25">
      <c r="A1034" s="46">
        <f t="shared" si="162"/>
        <v>1018</v>
      </c>
      <c r="B1034" s="54">
        <f t="shared" si="159"/>
        <v>0</v>
      </c>
      <c r="C1034" s="47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3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48">
        <f t="shared" si="165"/>
        <v>0</v>
      </c>
      <c r="G1034" s="49"/>
      <c r="H1034" s="13">
        <f t="shared" si="163"/>
        <v>1018</v>
      </c>
      <c r="I1034" s="33" t="str">
        <f t="shared" si="166"/>
        <v>-</v>
      </c>
      <c r="J1034" s="38">
        <f>IF(H1034&gt;Lease!$E$4,0,M1033)</f>
        <v>0</v>
      </c>
      <c r="K1034" s="38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38">
        <f t="shared" si="160"/>
        <v>0</v>
      </c>
      <c r="M1034" s="38">
        <f t="shared" si="161"/>
        <v>0</v>
      </c>
      <c r="N1034" s="50"/>
      <c r="O1034" s="79">
        <v>237</v>
      </c>
      <c r="P1034" s="80">
        <f t="shared" si="164"/>
        <v>413883</v>
      </c>
      <c r="Q1034" s="82">
        <f t="shared" si="167"/>
        <v>0</v>
      </c>
      <c r="R1034" s="82">
        <f>IF(S1033&lt;1,0,-Lease!$K$4/Lease!$L$4)</f>
        <v>0</v>
      </c>
      <c r="S1034" s="82">
        <f t="shared" si="168"/>
        <v>0</v>
      </c>
      <c r="AE1034" s="5"/>
      <c r="AF1034" s="6"/>
    </row>
    <row r="1035" spans="1:32" x14ac:dyDescent="0.25">
      <c r="A1035" s="46">
        <f t="shared" si="162"/>
        <v>1019</v>
      </c>
      <c r="B1035" s="54">
        <f t="shared" si="159"/>
        <v>0</v>
      </c>
      <c r="C1035" s="47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3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48">
        <f t="shared" si="165"/>
        <v>0</v>
      </c>
      <c r="G1035" s="49"/>
      <c r="H1035" s="13">
        <f t="shared" si="163"/>
        <v>1019</v>
      </c>
      <c r="I1035" s="33" t="str">
        <f t="shared" si="166"/>
        <v>-</v>
      </c>
      <c r="J1035" s="38">
        <f>IF(H1035&gt;Lease!$E$4,0,M1034)</f>
        <v>0</v>
      </c>
      <c r="K1035" s="38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38">
        <f t="shared" si="160"/>
        <v>0</v>
      </c>
      <c r="M1035" s="38">
        <f t="shared" si="161"/>
        <v>0</v>
      </c>
      <c r="N1035" s="50"/>
      <c r="O1035" s="79">
        <v>237</v>
      </c>
      <c r="P1035" s="80">
        <f t="shared" si="164"/>
        <v>414248</v>
      </c>
      <c r="Q1035" s="82">
        <f t="shared" si="167"/>
        <v>0</v>
      </c>
      <c r="R1035" s="82">
        <f>IF(S1034&lt;1,0,-Lease!$K$4/Lease!$L$4)</f>
        <v>0</v>
      </c>
      <c r="S1035" s="82">
        <f t="shared" si="168"/>
        <v>0</v>
      </c>
      <c r="AE1035" s="5"/>
      <c r="AF1035" s="6"/>
    </row>
    <row r="1036" spans="1:32" x14ac:dyDescent="0.25">
      <c r="A1036" s="46">
        <f t="shared" si="162"/>
        <v>1020</v>
      </c>
      <c r="B1036" s="54">
        <f t="shared" si="159"/>
        <v>0</v>
      </c>
      <c r="C1036" s="47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3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48">
        <f t="shared" si="165"/>
        <v>0</v>
      </c>
      <c r="G1036" s="49"/>
      <c r="H1036" s="13">
        <f t="shared" si="163"/>
        <v>1020</v>
      </c>
      <c r="I1036" s="33" t="str">
        <f t="shared" si="166"/>
        <v>-</v>
      </c>
      <c r="J1036" s="38">
        <f>IF(H1036&gt;Lease!$E$4,0,M1035)</f>
        <v>0</v>
      </c>
      <c r="K1036" s="38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38">
        <f t="shared" si="160"/>
        <v>0</v>
      </c>
      <c r="M1036" s="38">
        <f t="shared" si="161"/>
        <v>0</v>
      </c>
      <c r="N1036" s="50"/>
      <c r="O1036" s="79">
        <v>237</v>
      </c>
      <c r="P1036" s="80">
        <f t="shared" si="164"/>
        <v>414613</v>
      </c>
      <c r="Q1036" s="82">
        <f t="shared" si="167"/>
        <v>0</v>
      </c>
      <c r="R1036" s="82">
        <f>IF(S1035&lt;1,0,-Lease!$K$4/Lease!$L$4)</f>
        <v>0</v>
      </c>
      <c r="S1036" s="82">
        <f t="shared" si="168"/>
        <v>0</v>
      </c>
      <c r="AE1036" s="5"/>
      <c r="AF1036" s="6"/>
    </row>
    <row r="1037" spans="1:32" x14ac:dyDescent="0.25">
      <c r="A1037" s="46">
        <f t="shared" si="162"/>
        <v>1021</v>
      </c>
      <c r="B1037" s="54">
        <f t="shared" si="159"/>
        <v>0</v>
      </c>
      <c r="C1037" s="47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3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48">
        <f t="shared" si="165"/>
        <v>0</v>
      </c>
      <c r="G1037" s="49"/>
      <c r="H1037" s="13">
        <f t="shared" si="163"/>
        <v>1021</v>
      </c>
      <c r="I1037" s="33" t="str">
        <f t="shared" si="166"/>
        <v>-</v>
      </c>
      <c r="J1037" s="38">
        <f>IF(H1037&gt;Lease!$E$4,0,M1036)</f>
        <v>0</v>
      </c>
      <c r="K1037" s="38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38">
        <f t="shared" si="160"/>
        <v>0</v>
      </c>
      <c r="M1037" s="38">
        <f t="shared" si="161"/>
        <v>0</v>
      </c>
      <c r="N1037" s="50"/>
      <c r="O1037" s="79">
        <v>237</v>
      </c>
      <c r="P1037" s="80">
        <f t="shared" si="164"/>
        <v>414979</v>
      </c>
      <c r="Q1037" s="82">
        <f t="shared" si="167"/>
        <v>0</v>
      </c>
      <c r="R1037" s="82">
        <f>IF(S1036&lt;1,0,-Lease!$K$4/Lease!$L$4)</f>
        <v>0</v>
      </c>
      <c r="S1037" s="82">
        <f t="shared" si="168"/>
        <v>0</v>
      </c>
      <c r="AE1037" s="5"/>
      <c r="AF1037" s="6"/>
    </row>
    <row r="1038" spans="1:32" x14ac:dyDescent="0.25">
      <c r="A1038" s="46">
        <f t="shared" si="162"/>
        <v>1022</v>
      </c>
      <c r="B1038" s="54">
        <f t="shared" si="159"/>
        <v>0</v>
      </c>
      <c r="C1038" s="47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3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48">
        <f t="shared" si="165"/>
        <v>0</v>
      </c>
      <c r="G1038" s="49"/>
      <c r="H1038" s="13">
        <f t="shared" si="163"/>
        <v>1022</v>
      </c>
      <c r="I1038" s="33" t="str">
        <f t="shared" si="166"/>
        <v>-</v>
      </c>
      <c r="J1038" s="38">
        <f>IF(H1038&gt;Lease!$E$4,0,M1037)</f>
        <v>0</v>
      </c>
      <c r="K1038" s="38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38">
        <f t="shared" si="160"/>
        <v>0</v>
      </c>
      <c r="M1038" s="38">
        <f t="shared" si="161"/>
        <v>0</v>
      </c>
      <c r="N1038" s="50"/>
      <c r="O1038" s="79">
        <v>237</v>
      </c>
      <c r="P1038" s="80">
        <f t="shared" si="164"/>
        <v>415344</v>
      </c>
      <c r="Q1038" s="82">
        <f t="shared" si="167"/>
        <v>0</v>
      </c>
      <c r="R1038" s="82">
        <f>IF(S1037&lt;1,0,-Lease!$K$4/Lease!$L$4)</f>
        <v>0</v>
      </c>
      <c r="S1038" s="82">
        <f t="shared" si="168"/>
        <v>0</v>
      </c>
      <c r="AE1038" s="5"/>
      <c r="AF1038" s="6"/>
    </row>
    <row r="1039" spans="1:32" x14ac:dyDescent="0.25">
      <c r="A1039" s="46">
        <f t="shared" si="162"/>
        <v>1023</v>
      </c>
      <c r="B1039" s="54">
        <f t="shared" si="159"/>
        <v>0</v>
      </c>
      <c r="C1039" s="47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3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48">
        <f t="shared" si="165"/>
        <v>0</v>
      </c>
      <c r="G1039" s="49"/>
      <c r="H1039" s="13">
        <f t="shared" si="163"/>
        <v>1023</v>
      </c>
      <c r="I1039" s="33" t="str">
        <f t="shared" si="166"/>
        <v>-</v>
      </c>
      <c r="J1039" s="38">
        <f>IF(H1039&gt;Lease!$E$4,0,M1038)</f>
        <v>0</v>
      </c>
      <c r="K1039" s="38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38">
        <f t="shared" si="160"/>
        <v>0</v>
      </c>
      <c r="M1039" s="38">
        <f t="shared" si="161"/>
        <v>0</v>
      </c>
      <c r="N1039" s="50"/>
      <c r="O1039" s="79">
        <v>237</v>
      </c>
      <c r="P1039" s="80">
        <f t="shared" si="164"/>
        <v>415709</v>
      </c>
      <c r="Q1039" s="82">
        <f t="shared" si="167"/>
        <v>0</v>
      </c>
      <c r="R1039" s="82">
        <f>IF(S1038&lt;1,0,-Lease!$K$4/Lease!$L$4)</f>
        <v>0</v>
      </c>
      <c r="S1039" s="82">
        <f t="shared" si="168"/>
        <v>0</v>
      </c>
      <c r="AE1039" s="5"/>
      <c r="AF1039" s="6"/>
    </row>
    <row r="1040" spans="1:32" x14ac:dyDescent="0.25">
      <c r="A1040" s="46">
        <f t="shared" si="162"/>
        <v>1024</v>
      </c>
      <c r="B1040" s="54">
        <f t="shared" si="159"/>
        <v>0</v>
      </c>
      <c r="C1040" s="47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3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48">
        <f t="shared" si="165"/>
        <v>0</v>
      </c>
      <c r="G1040" s="49"/>
      <c r="H1040" s="13">
        <f t="shared" si="163"/>
        <v>1024</v>
      </c>
      <c r="I1040" s="33" t="str">
        <f t="shared" si="166"/>
        <v>-</v>
      </c>
      <c r="J1040" s="38">
        <f>IF(H1040&gt;Lease!$E$4,0,M1039)</f>
        <v>0</v>
      </c>
      <c r="K1040" s="38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38">
        <f t="shared" si="160"/>
        <v>0</v>
      </c>
      <c r="M1040" s="38">
        <f t="shared" si="161"/>
        <v>0</v>
      </c>
      <c r="N1040" s="50"/>
      <c r="O1040" s="79">
        <v>237</v>
      </c>
      <c r="P1040" s="80">
        <f t="shared" si="164"/>
        <v>416074</v>
      </c>
      <c r="Q1040" s="82">
        <f t="shared" si="167"/>
        <v>0</v>
      </c>
      <c r="R1040" s="82">
        <f>IF(S1039&lt;1,0,-Lease!$K$4/Lease!$L$4)</f>
        <v>0</v>
      </c>
      <c r="S1040" s="82">
        <f t="shared" si="168"/>
        <v>0</v>
      </c>
      <c r="AE1040" s="5"/>
      <c r="AF1040" s="6"/>
    </row>
    <row r="1041" spans="1:32" x14ac:dyDescent="0.25">
      <c r="A1041" s="46">
        <f t="shared" si="162"/>
        <v>1025</v>
      </c>
      <c r="B1041" s="54">
        <f t="shared" si="159"/>
        <v>0</v>
      </c>
      <c r="C1041" s="47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3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48">
        <f t="shared" si="165"/>
        <v>0</v>
      </c>
      <c r="G1041" s="49"/>
      <c r="H1041" s="13">
        <f t="shared" si="163"/>
        <v>1025</v>
      </c>
      <c r="I1041" s="33" t="str">
        <f t="shared" si="166"/>
        <v>-</v>
      </c>
      <c r="J1041" s="38">
        <f>IF(H1041&gt;Lease!$E$4,0,M1040)</f>
        <v>0</v>
      </c>
      <c r="K1041" s="38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38">
        <f t="shared" si="160"/>
        <v>0</v>
      </c>
      <c r="M1041" s="38">
        <f t="shared" si="161"/>
        <v>0</v>
      </c>
      <c r="N1041" s="50"/>
      <c r="O1041" s="79">
        <v>237</v>
      </c>
      <c r="P1041" s="80">
        <f t="shared" si="164"/>
        <v>416440</v>
      </c>
      <c r="Q1041" s="82">
        <f t="shared" si="167"/>
        <v>0</v>
      </c>
      <c r="R1041" s="82">
        <f>IF(S1040&lt;1,0,-Lease!$K$4/Lease!$L$4)</f>
        <v>0</v>
      </c>
      <c r="S1041" s="82">
        <f t="shared" si="168"/>
        <v>0</v>
      </c>
      <c r="AE1041" s="5"/>
      <c r="AF1041" s="6"/>
    </row>
    <row r="1042" spans="1:32" x14ac:dyDescent="0.25">
      <c r="A1042" s="46">
        <f t="shared" si="162"/>
        <v>1026</v>
      </c>
      <c r="B1042" s="54">
        <f t="shared" ref="B1042:B1105" si="169">IF(D1042="-",0,YEAR(D1042))</f>
        <v>0</v>
      </c>
      <c r="C1042" s="47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3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48">
        <f t="shared" si="165"/>
        <v>0</v>
      </c>
      <c r="G1042" s="49"/>
      <c r="H1042" s="13">
        <f t="shared" si="163"/>
        <v>1026</v>
      </c>
      <c r="I1042" s="33" t="str">
        <f t="shared" si="166"/>
        <v>-</v>
      </c>
      <c r="J1042" s="38">
        <f>IF(H1042&gt;Lease!$E$4,0,M1041)</f>
        <v>0</v>
      </c>
      <c r="K1042" s="38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38">
        <f t="shared" ref="L1042:L1105" si="170">C1042</f>
        <v>0</v>
      </c>
      <c r="M1042" s="38">
        <f t="shared" ref="M1042:M1105" si="171">J1042+K1042-L1042</f>
        <v>0</v>
      </c>
      <c r="N1042" s="50"/>
      <c r="O1042" s="79">
        <v>237</v>
      </c>
      <c r="P1042" s="80">
        <f t="shared" si="164"/>
        <v>416805</v>
      </c>
      <c r="Q1042" s="82">
        <f t="shared" si="167"/>
        <v>0</v>
      </c>
      <c r="R1042" s="82">
        <f>IF(S1041&lt;1,0,-Lease!$K$4/Lease!$L$4)</f>
        <v>0</v>
      </c>
      <c r="S1042" s="82">
        <f t="shared" si="168"/>
        <v>0</v>
      </c>
      <c r="AE1042" s="5"/>
      <c r="AF1042" s="6"/>
    </row>
    <row r="1043" spans="1:32" x14ac:dyDescent="0.25">
      <c r="A1043" s="46">
        <f t="shared" ref="A1043:A1106" si="172">A1042+1</f>
        <v>1027</v>
      </c>
      <c r="B1043" s="54">
        <f t="shared" si="169"/>
        <v>0</v>
      </c>
      <c r="C1043" s="47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3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48">
        <f t="shared" si="165"/>
        <v>0</v>
      </c>
      <c r="G1043" s="49"/>
      <c r="H1043" s="13">
        <f t="shared" ref="H1043:H1106" si="173">H1042+1</f>
        <v>1027</v>
      </c>
      <c r="I1043" s="33" t="str">
        <f t="shared" si="166"/>
        <v>-</v>
      </c>
      <c r="J1043" s="38">
        <f>IF(H1043&gt;Lease!$E$4,0,M1042)</f>
        <v>0</v>
      </c>
      <c r="K1043" s="38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38">
        <f t="shared" si="170"/>
        <v>0</v>
      </c>
      <c r="M1043" s="38">
        <f t="shared" si="171"/>
        <v>0</v>
      </c>
      <c r="N1043" s="50"/>
      <c r="O1043" s="79">
        <v>237</v>
      </c>
      <c r="P1043" s="80">
        <f t="shared" ref="P1043:P1106" si="174">DATE(YEAR(P1042)+1,MONTH(P1042),DAY(P1042))</f>
        <v>417170</v>
      </c>
      <c r="Q1043" s="82">
        <f t="shared" si="167"/>
        <v>0</v>
      </c>
      <c r="R1043" s="82">
        <f>IF(S1042&lt;1,0,-Lease!$K$4/Lease!$L$4)</f>
        <v>0</v>
      </c>
      <c r="S1043" s="82">
        <f t="shared" si="168"/>
        <v>0</v>
      </c>
      <c r="AE1043" s="5"/>
      <c r="AF1043" s="6"/>
    </row>
    <row r="1044" spans="1:32" x14ac:dyDescent="0.25">
      <c r="A1044" s="46">
        <f t="shared" si="172"/>
        <v>1028</v>
      </c>
      <c r="B1044" s="54">
        <f t="shared" si="169"/>
        <v>0</v>
      </c>
      <c r="C1044" s="47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3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48">
        <f t="shared" si="165"/>
        <v>0</v>
      </c>
      <c r="G1044" s="49"/>
      <c r="H1044" s="13">
        <f t="shared" si="173"/>
        <v>1028</v>
      </c>
      <c r="I1044" s="33" t="str">
        <f t="shared" si="166"/>
        <v>-</v>
      </c>
      <c r="J1044" s="38">
        <f>IF(H1044&gt;Lease!$E$4,0,M1043)</f>
        <v>0</v>
      </c>
      <c r="K1044" s="38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38">
        <f t="shared" si="170"/>
        <v>0</v>
      </c>
      <c r="M1044" s="38">
        <f t="shared" si="171"/>
        <v>0</v>
      </c>
      <c r="N1044" s="50"/>
      <c r="O1044" s="79">
        <v>237</v>
      </c>
      <c r="P1044" s="80">
        <f t="shared" si="174"/>
        <v>417535</v>
      </c>
      <c r="Q1044" s="82">
        <f t="shared" si="167"/>
        <v>0</v>
      </c>
      <c r="R1044" s="82">
        <f>IF(S1043&lt;1,0,-Lease!$K$4/Lease!$L$4)</f>
        <v>0</v>
      </c>
      <c r="S1044" s="82">
        <f t="shared" si="168"/>
        <v>0</v>
      </c>
      <c r="AE1044" s="5"/>
      <c r="AF1044" s="6"/>
    </row>
    <row r="1045" spans="1:32" x14ac:dyDescent="0.25">
      <c r="A1045" s="46">
        <f t="shared" si="172"/>
        <v>1029</v>
      </c>
      <c r="B1045" s="54">
        <f t="shared" si="169"/>
        <v>0</v>
      </c>
      <c r="C1045" s="47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3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48">
        <f t="shared" si="165"/>
        <v>0</v>
      </c>
      <c r="G1045" s="49"/>
      <c r="H1045" s="13">
        <f t="shared" si="173"/>
        <v>1029</v>
      </c>
      <c r="I1045" s="33" t="str">
        <f t="shared" si="166"/>
        <v>-</v>
      </c>
      <c r="J1045" s="38">
        <f>IF(H1045&gt;Lease!$E$4,0,M1044)</f>
        <v>0</v>
      </c>
      <c r="K1045" s="38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38">
        <f t="shared" si="170"/>
        <v>0</v>
      </c>
      <c r="M1045" s="38">
        <f t="shared" si="171"/>
        <v>0</v>
      </c>
      <c r="N1045" s="50"/>
      <c r="O1045" s="79">
        <v>237</v>
      </c>
      <c r="P1045" s="80">
        <f t="shared" si="174"/>
        <v>417901</v>
      </c>
      <c r="Q1045" s="82">
        <f t="shared" si="167"/>
        <v>0</v>
      </c>
      <c r="R1045" s="82">
        <f>IF(S1044&lt;1,0,-Lease!$K$4/Lease!$L$4)</f>
        <v>0</v>
      </c>
      <c r="S1045" s="82">
        <f t="shared" si="168"/>
        <v>0</v>
      </c>
      <c r="AE1045" s="5"/>
      <c r="AF1045" s="6"/>
    </row>
    <row r="1046" spans="1:32" x14ac:dyDescent="0.25">
      <c r="A1046" s="46">
        <f t="shared" si="172"/>
        <v>1030</v>
      </c>
      <c r="B1046" s="54">
        <f t="shared" si="169"/>
        <v>0</v>
      </c>
      <c r="C1046" s="47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3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48">
        <f t="shared" si="165"/>
        <v>0</v>
      </c>
      <c r="G1046" s="49"/>
      <c r="H1046" s="13">
        <f t="shared" si="173"/>
        <v>1030</v>
      </c>
      <c r="I1046" s="33" t="str">
        <f t="shared" si="166"/>
        <v>-</v>
      </c>
      <c r="J1046" s="38">
        <f>IF(H1046&gt;Lease!$E$4,0,M1045)</f>
        <v>0</v>
      </c>
      <c r="K1046" s="38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38">
        <f t="shared" si="170"/>
        <v>0</v>
      </c>
      <c r="M1046" s="38">
        <f t="shared" si="171"/>
        <v>0</v>
      </c>
      <c r="N1046" s="50"/>
      <c r="O1046" s="79">
        <v>237</v>
      </c>
      <c r="P1046" s="80">
        <f t="shared" si="174"/>
        <v>418266</v>
      </c>
      <c r="Q1046" s="82">
        <f t="shared" si="167"/>
        <v>0</v>
      </c>
      <c r="R1046" s="82">
        <f>IF(S1045&lt;1,0,-Lease!$K$4/Lease!$L$4)</f>
        <v>0</v>
      </c>
      <c r="S1046" s="82">
        <f t="shared" si="168"/>
        <v>0</v>
      </c>
      <c r="AE1046" s="5"/>
      <c r="AF1046" s="6"/>
    </row>
    <row r="1047" spans="1:32" x14ac:dyDescent="0.25">
      <c r="A1047" s="46">
        <f t="shared" si="172"/>
        <v>1031</v>
      </c>
      <c r="B1047" s="54">
        <f t="shared" si="169"/>
        <v>0</v>
      </c>
      <c r="C1047" s="47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3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48">
        <f t="shared" si="165"/>
        <v>0</v>
      </c>
      <c r="G1047" s="49"/>
      <c r="H1047" s="13">
        <f t="shared" si="173"/>
        <v>1031</v>
      </c>
      <c r="I1047" s="33" t="str">
        <f t="shared" si="166"/>
        <v>-</v>
      </c>
      <c r="J1047" s="38">
        <f>IF(H1047&gt;Lease!$E$4,0,M1046)</f>
        <v>0</v>
      </c>
      <c r="K1047" s="38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38">
        <f t="shared" si="170"/>
        <v>0</v>
      </c>
      <c r="M1047" s="38">
        <f t="shared" si="171"/>
        <v>0</v>
      </c>
      <c r="N1047" s="50"/>
      <c r="O1047" s="79">
        <v>237</v>
      </c>
      <c r="P1047" s="80">
        <f t="shared" si="174"/>
        <v>418631</v>
      </c>
      <c r="Q1047" s="82">
        <f t="shared" si="167"/>
        <v>0</v>
      </c>
      <c r="R1047" s="82">
        <f>IF(S1046&lt;1,0,-Lease!$K$4/Lease!$L$4)</f>
        <v>0</v>
      </c>
      <c r="S1047" s="82">
        <f t="shared" si="168"/>
        <v>0</v>
      </c>
      <c r="AE1047" s="5"/>
      <c r="AF1047" s="6"/>
    </row>
    <row r="1048" spans="1:32" x14ac:dyDescent="0.25">
      <c r="A1048" s="46">
        <f t="shared" si="172"/>
        <v>1032</v>
      </c>
      <c r="B1048" s="54">
        <f t="shared" si="169"/>
        <v>0</v>
      </c>
      <c r="C1048" s="47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3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48">
        <f t="shared" si="165"/>
        <v>0</v>
      </c>
      <c r="G1048" s="49"/>
      <c r="H1048" s="13">
        <f t="shared" si="173"/>
        <v>1032</v>
      </c>
      <c r="I1048" s="33" t="str">
        <f t="shared" si="166"/>
        <v>-</v>
      </c>
      <c r="J1048" s="38">
        <f>IF(H1048&gt;Lease!$E$4,0,M1047)</f>
        <v>0</v>
      </c>
      <c r="K1048" s="38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38">
        <f t="shared" si="170"/>
        <v>0</v>
      </c>
      <c r="M1048" s="38">
        <f t="shared" si="171"/>
        <v>0</v>
      </c>
      <c r="N1048" s="50"/>
      <c r="O1048" s="79">
        <v>237</v>
      </c>
      <c r="P1048" s="80">
        <f t="shared" si="174"/>
        <v>418996</v>
      </c>
      <c r="Q1048" s="82">
        <f t="shared" si="167"/>
        <v>0</v>
      </c>
      <c r="R1048" s="82">
        <f>IF(S1047&lt;1,0,-Lease!$K$4/Lease!$L$4)</f>
        <v>0</v>
      </c>
      <c r="S1048" s="82">
        <f t="shared" si="168"/>
        <v>0</v>
      </c>
      <c r="AE1048" s="5"/>
      <c r="AF1048" s="6"/>
    </row>
    <row r="1049" spans="1:32" x14ac:dyDescent="0.25">
      <c r="A1049" s="46">
        <f t="shared" si="172"/>
        <v>1033</v>
      </c>
      <c r="B1049" s="54">
        <f t="shared" si="169"/>
        <v>0</v>
      </c>
      <c r="C1049" s="47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3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48">
        <f t="shared" si="165"/>
        <v>0</v>
      </c>
      <c r="G1049" s="49"/>
      <c r="H1049" s="13">
        <f t="shared" si="173"/>
        <v>1033</v>
      </c>
      <c r="I1049" s="33" t="str">
        <f t="shared" si="166"/>
        <v>-</v>
      </c>
      <c r="J1049" s="38">
        <f>IF(H1049&gt;Lease!$E$4,0,M1048)</f>
        <v>0</v>
      </c>
      <c r="K1049" s="38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38">
        <f t="shared" si="170"/>
        <v>0</v>
      </c>
      <c r="M1049" s="38">
        <f t="shared" si="171"/>
        <v>0</v>
      </c>
      <c r="N1049" s="50"/>
      <c r="O1049" s="79">
        <v>237</v>
      </c>
      <c r="P1049" s="80">
        <f t="shared" si="174"/>
        <v>419362</v>
      </c>
      <c r="Q1049" s="82">
        <f t="shared" si="167"/>
        <v>0</v>
      </c>
      <c r="R1049" s="82">
        <f>IF(S1048&lt;1,0,-Lease!$K$4/Lease!$L$4)</f>
        <v>0</v>
      </c>
      <c r="S1049" s="82">
        <f t="shared" si="168"/>
        <v>0</v>
      </c>
      <c r="AE1049" s="5"/>
      <c r="AF1049" s="6"/>
    </row>
    <row r="1050" spans="1:32" x14ac:dyDescent="0.25">
      <c r="A1050" s="46">
        <f t="shared" si="172"/>
        <v>1034</v>
      </c>
      <c r="B1050" s="54">
        <f t="shared" si="169"/>
        <v>0</v>
      </c>
      <c r="C1050" s="47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3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48">
        <f t="shared" si="165"/>
        <v>0</v>
      </c>
      <c r="G1050" s="49"/>
      <c r="H1050" s="13">
        <f t="shared" si="173"/>
        <v>1034</v>
      </c>
      <c r="I1050" s="33" t="str">
        <f t="shared" si="166"/>
        <v>-</v>
      </c>
      <c r="J1050" s="38">
        <f>IF(H1050&gt;Lease!$E$4,0,M1049)</f>
        <v>0</v>
      </c>
      <c r="K1050" s="38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38">
        <f t="shared" si="170"/>
        <v>0</v>
      </c>
      <c r="M1050" s="38">
        <f t="shared" si="171"/>
        <v>0</v>
      </c>
      <c r="N1050" s="50"/>
      <c r="O1050" s="79">
        <v>237</v>
      </c>
      <c r="P1050" s="80">
        <f t="shared" si="174"/>
        <v>419727</v>
      </c>
      <c r="Q1050" s="82">
        <f t="shared" si="167"/>
        <v>0</v>
      </c>
      <c r="R1050" s="82">
        <f>IF(S1049&lt;1,0,-Lease!$K$4/Lease!$L$4)</f>
        <v>0</v>
      </c>
      <c r="S1050" s="82">
        <f t="shared" si="168"/>
        <v>0</v>
      </c>
      <c r="AE1050" s="5"/>
      <c r="AF1050" s="6"/>
    </row>
    <row r="1051" spans="1:32" x14ac:dyDescent="0.25">
      <c r="A1051" s="46">
        <f t="shared" si="172"/>
        <v>1035</v>
      </c>
      <c r="B1051" s="54">
        <f t="shared" si="169"/>
        <v>0</v>
      </c>
      <c r="C1051" s="47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3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48">
        <f t="shared" si="165"/>
        <v>0</v>
      </c>
      <c r="G1051" s="49"/>
      <c r="H1051" s="13">
        <f t="shared" si="173"/>
        <v>1035</v>
      </c>
      <c r="I1051" s="33" t="str">
        <f t="shared" si="166"/>
        <v>-</v>
      </c>
      <c r="J1051" s="38">
        <f>IF(H1051&gt;Lease!$E$4,0,M1050)</f>
        <v>0</v>
      </c>
      <c r="K1051" s="38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38">
        <f t="shared" si="170"/>
        <v>0</v>
      </c>
      <c r="M1051" s="38">
        <f t="shared" si="171"/>
        <v>0</v>
      </c>
      <c r="N1051" s="50"/>
      <c r="O1051" s="79">
        <v>237</v>
      </c>
      <c r="P1051" s="80">
        <f t="shared" si="174"/>
        <v>420092</v>
      </c>
      <c r="Q1051" s="82">
        <f t="shared" si="167"/>
        <v>0</v>
      </c>
      <c r="R1051" s="82">
        <f>IF(S1050&lt;1,0,-Lease!$K$4/Lease!$L$4)</f>
        <v>0</v>
      </c>
      <c r="S1051" s="82">
        <f t="shared" si="168"/>
        <v>0</v>
      </c>
      <c r="AE1051" s="5"/>
      <c r="AF1051" s="6"/>
    </row>
    <row r="1052" spans="1:32" x14ac:dyDescent="0.25">
      <c r="A1052" s="46">
        <f t="shared" si="172"/>
        <v>1036</v>
      </c>
      <c r="B1052" s="54">
        <f t="shared" si="169"/>
        <v>0</v>
      </c>
      <c r="C1052" s="47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3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48">
        <f t="shared" si="165"/>
        <v>0</v>
      </c>
      <c r="G1052" s="49"/>
      <c r="H1052" s="13">
        <f t="shared" si="173"/>
        <v>1036</v>
      </c>
      <c r="I1052" s="33" t="str">
        <f t="shared" si="166"/>
        <v>-</v>
      </c>
      <c r="J1052" s="38">
        <f>IF(H1052&gt;Lease!$E$4,0,M1051)</f>
        <v>0</v>
      </c>
      <c r="K1052" s="38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38">
        <f t="shared" si="170"/>
        <v>0</v>
      </c>
      <c r="M1052" s="38">
        <f t="shared" si="171"/>
        <v>0</v>
      </c>
      <c r="N1052" s="50"/>
      <c r="O1052" s="79">
        <v>237</v>
      </c>
      <c r="P1052" s="80">
        <f t="shared" si="174"/>
        <v>420457</v>
      </c>
      <c r="Q1052" s="82">
        <f t="shared" si="167"/>
        <v>0</v>
      </c>
      <c r="R1052" s="82">
        <f>IF(S1051&lt;1,0,-Lease!$K$4/Lease!$L$4)</f>
        <v>0</v>
      </c>
      <c r="S1052" s="82">
        <f t="shared" si="168"/>
        <v>0</v>
      </c>
      <c r="AE1052" s="5"/>
      <c r="AF1052" s="6"/>
    </row>
    <row r="1053" spans="1:32" x14ac:dyDescent="0.25">
      <c r="A1053" s="46">
        <f t="shared" si="172"/>
        <v>1037</v>
      </c>
      <c r="B1053" s="54">
        <f t="shared" si="169"/>
        <v>0</v>
      </c>
      <c r="C1053" s="47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3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48">
        <f t="shared" si="165"/>
        <v>0</v>
      </c>
      <c r="G1053" s="49"/>
      <c r="H1053" s="13">
        <f t="shared" si="173"/>
        <v>1037</v>
      </c>
      <c r="I1053" s="33" t="str">
        <f t="shared" si="166"/>
        <v>-</v>
      </c>
      <c r="J1053" s="38">
        <f>IF(H1053&gt;Lease!$E$4,0,M1052)</f>
        <v>0</v>
      </c>
      <c r="K1053" s="38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38">
        <f t="shared" si="170"/>
        <v>0</v>
      </c>
      <c r="M1053" s="38">
        <f t="shared" si="171"/>
        <v>0</v>
      </c>
      <c r="N1053" s="50"/>
      <c r="O1053" s="79">
        <v>237</v>
      </c>
      <c r="P1053" s="80">
        <f t="shared" si="174"/>
        <v>420823</v>
      </c>
      <c r="Q1053" s="82">
        <f t="shared" si="167"/>
        <v>0</v>
      </c>
      <c r="R1053" s="82">
        <f>IF(S1052&lt;1,0,-Lease!$K$4/Lease!$L$4)</f>
        <v>0</v>
      </c>
      <c r="S1053" s="82">
        <f t="shared" si="168"/>
        <v>0</v>
      </c>
      <c r="AE1053" s="5"/>
      <c r="AF1053" s="6"/>
    </row>
    <row r="1054" spans="1:32" x14ac:dyDescent="0.25">
      <c r="A1054" s="46">
        <f t="shared" si="172"/>
        <v>1038</v>
      </c>
      <c r="B1054" s="54">
        <f t="shared" si="169"/>
        <v>0</v>
      </c>
      <c r="C1054" s="47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3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48">
        <f t="shared" si="165"/>
        <v>0</v>
      </c>
      <c r="G1054" s="49"/>
      <c r="H1054" s="13">
        <f t="shared" si="173"/>
        <v>1038</v>
      </c>
      <c r="I1054" s="33" t="str">
        <f t="shared" si="166"/>
        <v>-</v>
      </c>
      <c r="J1054" s="38">
        <f>IF(H1054&gt;Lease!$E$4,0,M1053)</f>
        <v>0</v>
      </c>
      <c r="K1054" s="38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38">
        <f t="shared" si="170"/>
        <v>0</v>
      </c>
      <c r="M1054" s="38">
        <f t="shared" si="171"/>
        <v>0</v>
      </c>
      <c r="N1054" s="50"/>
      <c r="O1054" s="79">
        <v>237</v>
      </c>
      <c r="P1054" s="80">
        <f t="shared" si="174"/>
        <v>421188</v>
      </c>
      <c r="Q1054" s="82">
        <f t="shared" si="167"/>
        <v>0</v>
      </c>
      <c r="R1054" s="82">
        <f>IF(S1053&lt;1,0,-Lease!$K$4/Lease!$L$4)</f>
        <v>0</v>
      </c>
      <c r="S1054" s="82">
        <f t="shared" si="168"/>
        <v>0</v>
      </c>
      <c r="AE1054" s="5"/>
      <c r="AF1054" s="6"/>
    </row>
    <row r="1055" spans="1:32" x14ac:dyDescent="0.25">
      <c r="A1055" s="46">
        <f t="shared" si="172"/>
        <v>1039</v>
      </c>
      <c r="B1055" s="54">
        <f t="shared" si="169"/>
        <v>0</v>
      </c>
      <c r="C1055" s="47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3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48">
        <f t="shared" si="165"/>
        <v>0</v>
      </c>
      <c r="G1055" s="49"/>
      <c r="H1055" s="13">
        <f t="shared" si="173"/>
        <v>1039</v>
      </c>
      <c r="I1055" s="33" t="str">
        <f t="shared" si="166"/>
        <v>-</v>
      </c>
      <c r="J1055" s="38">
        <f>IF(H1055&gt;Lease!$E$4,0,M1054)</f>
        <v>0</v>
      </c>
      <c r="K1055" s="38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38">
        <f t="shared" si="170"/>
        <v>0</v>
      </c>
      <c r="M1055" s="38">
        <f t="shared" si="171"/>
        <v>0</v>
      </c>
      <c r="N1055" s="50"/>
      <c r="O1055" s="79">
        <v>237</v>
      </c>
      <c r="P1055" s="80">
        <f t="shared" si="174"/>
        <v>421553</v>
      </c>
      <c r="Q1055" s="82">
        <f t="shared" si="167"/>
        <v>0</v>
      </c>
      <c r="R1055" s="82">
        <f>IF(S1054&lt;1,0,-Lease!$K$4/Lease!$L$4)</f>
        <v>0</v>
      </c>
      <c r="S1055" s="82">
        <f t="shared" si="168"/>
        <v>0</v>
      </c>
      <c r="AE1055" s="5"/>
      <c r="AF1055" s="6"/>
    </row>
    <row r="1056" spans="1:32" x14ac:dyDescent="0.25">
      <c r="A1056" s="46">
        <f t="shared" si="172"/>
        <v>1040</v>
      </c>
      <c r="B1056" s="54">
        <f t="shared" si="169"/>
        <v>0</v>
      </c>
      <c r="C1056" s="47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3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48">
        <f t="shared" si="165"/>
        <v>0</v>
      </c>
      <c r="G1056" s="49"/>
      <c r="H1056" s="13">
        <f t="shared" si="173"/>
        <v>1040</v>
      </c>
      <c r="I1056" s="33" t="str">
        <f t="shared" si="166"/>
        <v>-</v>
      </c>
      <c r="J1056" s="38">
        <f>IF(H1056&gt;Lease!$E$4,0,M1055)</f>
        <v>0</v>
      </c>
      <c r="K1056" s="38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38">
        <f t="shared" si="170"/>
        <v>0</v>
      </c>
      <c r="M1056" s="38">
        <f t="shared" si="171"/>
        <v>0</v>
      </c>
      <c r="N1056" s="50"/>
      <c r="O1056" s="79">
        <v>237</v>
      </c>
      <c r="P1056" s="80">
        <f t="shared" si="174"/>
        <v>421918</v>
      </c>
      <c r="Q1056" s="82">
        <f t="shared" si="167"/>
        <v>0</v>
      </c>
      <c r="R1056" s="82">
        <f>IF(S1055&lt;1,0,-Lease!$K$4/Lease!$L$4)</f>
        <v>0</v>
      </c>
      <c r="S1056" s="82">
        <f t="shared" si="168"/>
        <v>0</v>
      </c>
      <c r="AE1056" s="5"/>
      <c r="AF1056" s="6"/>
    </row>
    <row r="1057" spans="1:32" x14ac:dyDescent="0.25">
      <c r="A1057" s="46">
        <f t="shared" si="172"/>
        <v>1041</v>
      </c>
      <c r="B1057" s="54">
        <f t="shared" si="169"/>
        <v>0</v>
      </c>
      <c r="C1057" s="47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3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48">
        <f t="shared" si="165"/>
        <v>0</v>
      </c>
      <c r="G1057" s="49"/>
      <c r="H1057" s="13">
        <f t="shared" si="173"/>
        <v>1041</v>
      </c>
      <c r="I1057" s="33" t="str">
        <f t="shared" si="166"/>
        <v>-</v>
      </c>
      <c r="J1057" s="38">
        <f>IF(H1057&gt;Lease!$E$4,0,M1056)</f>
        <v>0</v>
      </c>
      <c r="K1057" s="38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38">
        <f t="shared" si="170"/>
        <v>0</v>
      </c>
      <c r="M1057" s="38">
        <f t="shared" si="171"/>
        <v>0</v>
      </c>
      <c r="N1057" s="50"/>
      <c r="O1057" s="79">
        <v>237</v>
      </c>
      <c r="P1057" s="80">
        <f t="shared" si="174"/>
        <v>422284</v>
      </c>
      <c r="Q1057" s="82">
        <f t="shared" si="167"/>
        <v>0</v>
      </c>
      <c r="R1057" s="82">
        <f>IF(S1056&lt;1,0,-Lease!$K$4/Lease!$L$4)</f>
        <v>0</v>
      </c>
      <c r="S1057" s="82">
        <f t="shared" si="168"/>
        <v>0</v>
      </c>
      <c r="AE1057" s="5"/>
      <c r="AF1057" s="6"/>
    </row>
    <row r="1058" spans="1:32" x14ac:dyDescent="0.25">
      <c r="A1058" s="46">
        <f t="shared" si="172"/>
        <v>1042</v>
      </c>
      <c r="B1058" s="54">
        <f t="shared" si="169"/>
        <v>0</v>
      </c>
      <c r="C1058" s="47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3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48">
        <f t="shared" si="165"/>
        <v>0</v>
      </c>
      <c r="G1058" s="49"/>
      <c r="H1058" s="13">
        <f t="shared" si="173"/>
        <v>1042</v>
      </c>
      <c r="I1058" s="33" t="str">
        <f t="shared" si="166"/>
        <v>-</v>
      </c>
      <c r="J1058" s="38">
        <f>IF(H1058&gt;Lease!$E$4,0,M1057)</f>
        <v>0</v>
      </c>
      <c r="K1058" s="38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38">
        <f t="shared" si="170"/>
        <v>0</v>
      </c>
      <c r="M1058" s="38">
        <f t="shared" si="171"/>
        <v>0</v>
      </c>
      <c r="N1058" s="50"/>
      <c r="O1058" s="79">
        <v>237</v>
      </c>
      <c r="P1058" s="80">
        <f t="shared" si="174"/>
        <v>422649</v>
      </c>
      <c r="Q1058" s="82">
        <f t="shared" si="167"/>
        <v>0</v>
      </c>
      <c r="R1058" s="82">
        <f>IF(S1057&lt;1,0,-Lease!$K$4/Lease!$L$4)</f>
        <v>0</v>
      </c>
      <c r="S1058" s="82">
        <f t="shared" si="168"/>
        <v>0</v>
      </c>
      <c r="AE1058" s="5"/>
      <c r="AF1058" s="6"/>
    </row>
    <row r="1059" spans="1:32" x14ac:dyDescent="0.25">
      <c r="A1059" s="46">
        <f t="shared" si="172"/>
        <v>1043</v>
      </c>
      <c r="B1059" s="54">
        <f t="shared" si="169"/>
        <v>0</v>
      </c>
      <c r="C1059" s="47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3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48">
        <f t="shared" si="165"/>
        <v>0</v>
      </c>
      <c r="G1059" s="49"/>
      <c r="H1059" s="13">
        <f t="shared" si="173"/>
        <v>1043</v>
      </c>
      <c r="I1059" s="33" t="str">
        <f t="shared" si="166"/>
        <v>-</v>
      </c>
      <c r="J1059" s="38">
        <f>IF(H1059&gt;Lease!$E$4,0,M1058)</f>
        <v>0</v>
      </c>
      <c r="K1059" s="38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38">
        <f t="shared" si="170"/>
        <v>0</v>
      </c>
      <c r="M1059" s="38">
        <f t="shared" si="171"/>
        <v>0</v>
      </c>
      <c r="N1059" s="50"/>
      <c r="O1059" s="79">
        <v>237</v>
      </c>
      <c r="P1059" s="80">
        <f t="shared" si="174"/>
        <v>423014</v>
      </c>
      <c r="Q1059" s="82">
        <f t="shared" si="167"/>
        <v>0</v>
      </c>
      <c r="R1059" s="82">
        <f>IF(S1058&lt;1,0,-Lease!$K$4/Lease!$L$4)</f>
        <v>0</v>
      </c>
      <c r="S1059" s="82">
        <f t="shared" si="168"/>
        <v>0</v>
      </c>
      <c r="AE1059" s="5"/>
      <c r="AF1059" s="6"/>
    </row>
    <row r="1060" spans="1:32" x14ac:dyDescent="0.25">
      <c r="A1060" s="46">
        <f t="shared" si="172"/>
        <v>1044</v>
      </c>
      <c r="B1060" s="54">
        <f t="shared" si="169"/>
        <v>0</v>
      </c>
      <c r="C1060" s="47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3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48">
        <f t="shared" si="165"/>
        <v>0</v>
      </c>
      <c r="G1060" s="49"/>
      <c r="H1060" s="13">
        <f t="shared" si="173"/>
        <v>1044</v>
      </c>
      <c r="I1060" s="33" t="str">
        <f t="shared" si="166"/>
        <v>-</v>
      </c>
      <c r="J1060" s="38">
        <f>IF(H1060&gt;Lease!$E$4,0,M1059)</f>
        <v>0</v>
      </c>
      <c r="K1060" s="38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38">
        <f t="shared" si="170"/>
        <v>0</v>
      </c>
      <c r="M1060" s="38">
        <f t="shared" si="171"/>
        <v>0</v>
      </c>
      <c r="N1060" s="50"/>
      <c r="O1060" s="79">
        <v>237</v>
      </c>
      <c r="P1060" s="80">
        <f t="shared" si="174"/>
        <v>423379</v>
      </c>
      <c r="Q1060" s="82">
        <f t="shared" si="167"/>
        <v>0</v>
      </c>
      <c r="R1060" s="82">
        <f>IF(S1059&lt;1,0,-Lease!$K$4/Lease!$L$4)</f>
        <v>0</v>
      </c>
      <c r="S1060" s="82">
        <f t="shared" si="168"/>
        <v>0</v>
      </c>
      <c r="AE1060" s="5"/>
      <c r="AF1060" s="6"/>
    </row>
    <row r="1061" spans="1:32" x14ac:dyDescent="0.25">
      <c r="A1061" s="46">
        <f t="shared" si="172"/>
        <v>1045</v>
      </c>
      <c r="B1061" s="54">
        <f t="shared" si="169"/>
        <v>0</v>
      </c>
      <c r="C1061" s="47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3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48">
        <f t="shared" si="165"/>
        <v>0</v>
      </c>
      <c r="G1061" s="49"/>
      <c r="H1061" s="13">
        <f t="shared" si="173"/>
        <v>1045</v>
      </c>
      <c r="I1061" s="33" t="str">
        <f t="shared" si="166"/>
        <v>-</v>
      </c>
      <c r="J1061" s="38">
        <f>IF(H1061&gt;Lease!$E$4,0,M1060)</f>
        <v>0</v>
      </c>
      <c r="K1061" s="38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38">
        <f t="shared" si="170"/>
        <v>0</v>
      </c>
      <c r="M1061" s="38">
        <f t="shared" si="171"/>
        <v>0</v>
      </c>
      <c r="N1061" s="50"/>
      <c r="O1061" s="79">
        <v>237</v>
      </c>
      <c r="P1061" s="80">
        <f t="shared" si="174"/>
        <v>423745</v>
      </c>
      <c r="Q1061" s="82">
        <f t="shared" si="167"/>
        <v>0</v>
      </c>
      <c r="R1061" s="82">
        <f>IF(S1060&lt;1,0,-Lease!$K$4/Lease!$L$4)</f>
        <v>0</v>
      </c>
      <c r="S1061" s="82">
        <f t="shared" si="168"/>
        <v>0</v>
      </c>
      <c r="AE1061" s="5"/>
      <c r="AF1061" s="6"/>
    </row>
    <row r="1062" spans="1:32" x14ac:dyDescent="0.25">
      <c r="A1062" s="46">
        <f t="shared" si="172"/>
        <v>1046</v>
      </c>
      <c r="B1062" s="54">
        <f t="shared" si="169"/>
        <v>0</v>
      </c>
      <c r="C1062" s="47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3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48">
        <f t="shared" si="165"/>
        <v>0</v>
      </c>
      <c r="G1062" s="49"/>
      <c r="H1062" s="13">
        <f t="shared" si="173"/>
        <v>1046</v>
      </c>
      <c r="I1062" s="33" t="str">
        <f t="shared" si="166"/>
        <v>-</v>
      </c>
      <c r="J1062" s="38">
        <f>IF(H1062&gt;Lease!$E$4,0,M1061)</f>
        <v>0</v>
      </c>
      <c r="K1062" s="38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38">
        <f t="shared" si="170"/>
        <v>0</v>
      </c>
      <c r="M1062" s="38">
        <f t="shared" si="171"/>
        <v>0</v>
      </c>
      <c r="N1062" s="50"/>
      <c r="O1062" s="79">
        <v>237</v>
      </c>
      <c r="P1062" s="80">
        <f t="shared" si="174"/>
        <v>424110</v>
      </c>
      <c r="Q1062" s="82">
        <f t="shared" si="167"/>
        <v>0</v>
      </c>
      <c r="R1062" s="82">
        <f>IF(S1061&lt;1,0,-Lease!$K$4/Lease!$L$4)</f>
        <v>0</v>
      </c>
      <c r="S1062" s="82">
        <f t="shared" si="168"/>
        <v>0</v>
      </c>
      <c r="AE1062" s="5"/>
      <c r="AF1062" s="6"/>
    </row>
    <row r="1063" spans="1:32" x14ac:dyDescent="0.25">
      <c r="A1063" s="46">
        <f t="shared" si="172"/>
        <v>1047</v>
      </c>
      <c r="B1063" s="54">
        <f t="shared" si="169"/>
        <v>0</v>
      </c>
      <c r="C1063" s="47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3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48">
        <f t="shared" si="165"/>
        <v>0</v>
      </c>
      <c r="G1063" s="49"/>
      <c r="H1063" s="13">
        <f t="shared" si="173"/>
        <v>1047</v>
      </c>
      <c r="I1063" s="33" t="str">
        <f t="shared" si="166"/>
        <v>-</v>
      </c>
      <c r="J1063" s="38">
        <f>IF(H1063&gt;Lease!$E$4,0,M1062)</f>
        <v>0</v>
      </c>
      <c r="K1063" s="38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38">
        <f t="shared" si="170"/>
        <v>0</v>
      </c>
      <c r="M1063" s="38">
        <f t="shared" si="171"/>
        <v>0</v>
      </c>
      <c r="N1063" s="50"/>
      <c r="O1063" s="79">
        <v>237</v>
      </c>
      <c r="P1063" s="80">
        <f t="shared" si="174"/>
        <v>424475</v>
      </c>
      <c r="Q1063" s="82">
        <f t="shared" si="167"/>
        <v>0</v>
      </c>
      <c r="R1063" s="82">
        <f>IF(S1062&lt;1,0,-Lease!$K$4/Lease!$L$4)</f>
        <v>0</v>
      </c>
      <c r="S1063" s="82">
        <f t="shared" si="168"/>
        <v>0</v>
      </c>
      <c r="AE1063" s="5"/>
      <c r="AF1063" s="6"/>
    </row>
    <row r="1064" spans="1:32" x14ac:dyDescent="0.25">
      <c r="A1064" s="46">
        <f t="shared" si="172"/>
        <v>1048</v>
      </c>
      <c r="B1064" s="54">
        <f t="shared" si="169"/>
        <v>0</v>
      </c>
      <c r="C1064" s="47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3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48">
        <f t="shared" si="165"/>
        <v>0</v>
      </c>
      <c r="G1064" s="49"/>
      <c r="H1064" s="13">
        <f t="shared" si="173"/>
        <v>1048</v>
      </c>
      <c r="I1064" s="33" t="str">
        <f t="shared" si="166"/>
        <v>-</v>
      </c>
      <c r="J1064" s="38">
        <f>IF(H1064&gt;Lease!$E$4,0,M1063)</f>
        <v>0</v>
      </c>
      <c r="K1064" s="38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38">
        <f t="shared" si="170"/>
        <v>0</v>
      </c>
      <c r="M1064" s="38">
        <f t="shared" si="171"/>
        <v>0</v>
      </c>
      <c r="N1064" s="50"/>
      <c r="O1064" s="79">
        <v>237</v>
      </c>
      <c r="P1064" s="80">
        <f t="shared" si="174"/>
        <v>424840</v>
      </c>
      <c r="Q1064" s="82">
        <f t="shared" si="167"/>
        <v>0</v>
      </c>
      <c r="R1064" s="82">
        <f>IF(S1063&lt;1,0,-Lease!$K$4/Lease!$L$4)</f>
        <v>0</v>
      </c>
      <c r="S1064" s="82">
        <f t="shared" si="168"/>
        <v>0</v>
      </c>
      <c r="AE1064" s="5"/>
      <c r="AF1064" s="6"/>
    </row>
    <row r="1065" spans="1:32" x14ac:dyDescent="0.25">
      <c r="A1065" s="46">
        <f t="shared" si="172"/>
        <v>1049</v>
      </c>
      <c r="B1065" s="54">
        <f t="shared" si="169"/>
        <v>0</v>
      </c>
      <c r="C1065" s="47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3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48">
        <f t="shared" si="165"/>
        <v>0</v>
      </c>
      <c r="G1065" s="49"/>
      <c r="H1065" s="13">
        <f t="shared" si="173"/>
        <v>1049</v>
      </c>
      <c r="I1065" s="33" t="str">
        <f t="shared" si="166"/>
        <v>-</v>
      </c>
      <c r="J1065" s="38">
        <f>IF(H1065&gt;Lease!$E$4,0,M1064)</f>
        <v>0</v>
      </c>
      <c r="K1065" s="38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38">
        <f t="shared" si="170"/>
        <v>0</v>
      </c>
      <c r="M1065" s="38">
        <f t="shared" si="171"/>
        <v>0</v>
      </c>
      <c r="N1065" s="50"/>
      <c r="O1065" s="79">
        <v>237</v>
      </c>
      <c r="P1065" s="80">
        <f t="shared" si="174"/>
        <v>425206</v>
      </c>
      <c r="Q1065" s="82">
        <f t="shared" si="167"/>
        <v>0</v>
      </c>
      <c r="R1065" s="82">
        <f>IF(S1064&lt;1,0,-Lease!$K$4/Lease!$L$4)</f>
        <v>0</v>
      </c>
      <c r="S1065" s="82">
        <f t="shared" si="168"/>
        <v>0</v>
      </c>
      <c r="AE1065" s="5"/>
      <c r="AF1065" s="6"/>
    </row>
    <row r="1066" spans="1:32" x14ac:dyDescent="0.25">
      <c r="A1066" s="46">
        <f t="shared" si="172"/>
        <v>1050</v>
      </c>
      <c r="B1066" s="54">
        <f t="shared" si="169"/>
        <v>0</v>
      </c>
      <c r="C1066" s="47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3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48">
        <f t="shared" si="165"/>
        <v>0</v>
      </c>
      <c r="G1066" s="49"/>
      <c r="H1066" s="13">
        <f t="shared" si="173"/>
        <v>1050</v>
      </c>
      <c r="I1066" s="33" t="str">
        <f t="shared" si="166"/>
        <v>-</v>
      </c>
      <c r="J1066" s="38">
        <f>IF(H1066&gt;Lease!$E$4,0,M1065)</f>
        <v>0</v>
      </c>
      <c r="K1066" s="38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38">
        <f t="shared" si="170"/>
        <v>0</v>
      </c>
      <c r="M1066" s="38">
        <f t="shared" si="171"/>
        <v>0</v>
      </c>
      <c r="N1066" s="50"/>
      <c r="O1066" s="79">
        <v>237</v>
      </c>
      <c r="P1066" s="80">
        <f t="shared" si="174"/>
        <v>425571</v>
      </c>
      <c r="Q1066" s="82">
        <f t="shared" si="167"/>
        <v>0</v>
      </c>
      <c r="R1066" s="82">
        <f>IF(S1065&lt;1,0,-Lease!$K$4/Lease!$L$4)</f>
        <v>0</v>
      </c>
      <c r="S1066" s="82">
        <f t="shared" si="168"/>
        <v>0</v>
      </c>
      <c r="AE1066" s="5"/>
      <c r="AF1066" s="6"/>
    </row>
    <row r="1067" spans="1:32" x14ac:dyDescent="0.25">
      <c r="A1067" s="46">
        <f t="shared" si="172"/>
        <v>1051</v>
      </c>
      <c r="B1067" s="54">
        <f t="shared" si="169"/>
        <v>0</v>
      </c>
      <c r="C1067" s="47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3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48">
        <f t="shared" si="165"/>
        <v>0</v>
      </c>
      <c r="G1067" s="49"/>
      <c r="H1067" s="13">
        <f t="shared" si="173"/>
        <v>1051</v>
      </c>
      <c r="I1067" s="33" t="str">
        <f t="shared" si="166"/>
        <v>-</v>
      </c>
      <c r="J1067" s="38">
        <f>IF(H1067&gt;Lease!$E$4,0,M1066)</f>
        <v>0</v>
      </c>
      <c r="K1067" s="38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38">
        <f t="shared" si="170"/>
        <v>0</v>
      </c>
      <c r="M1067" s="38">
        <f t="shared" si="171"/>
        <v>0</v>
      </c>
      <c r="N1067" s="50"/>
      <c r="O1067" s="79">
        <v>237</v>
      </c>
      <c r="P1067" s="80">
        <f t="shared" si="174"/>
        <v>425936</v>
      </c>
      <c r="Q1067" s="82">
        <f t="shared" si="167"/>
        <v>0</v>
      </c>
      <c r="R1067" s="82">
        <f>IF(S1066&lt;1,0,-Lease!$K$4/Lease!$L$4)</f>
        <v>0</v>
      </c>
      <c r="S1067" s="82">
        <f t="shared" si="168"/>
        <v>0</v>
      </c>
      <c r="AE1067" s="5"/>
      <c r="AF1067" s="6"/>
    </row>
    <row r="1068" spans="1:32" x14ac:dyDescent="0.25">
      <c r="A1068" s="46">
        <f t="shared" si="172"/>
        <v>1052</v>
      </c>
      <c r="B1068" s="54">
        <f t="shared" si="169"/>
        <v>0</v>
      </c>
      <c r="C1068" s="47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3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48">
        <f t="shared" si="165"/>
        <v>0</v>
      </c>
      <c r="G1068" s="49"/>
      <c r="H1068" s="13">
        <f t="shared" si="173"/>
        <v>1052</v>
      </c>
      <c r="I1068" s="33" t="str">
        <f t="shared" si="166"/>
        <v>-</v>
      </c>
      <c r="J1068" s="38">
        <f>IF(H1068&gt;Lease!$E$4,0,M1067)</f>
        <v>0</v>
      </c>
      <c r="K1068" s="38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38">
        <f t="shared" si="170"/>
        <v>0</v>
      </c>
      <c r="M1068" s="38">
        <f t="shared" si="171"/>
        <v>0</v>
      </c>
      <c r="N1068" s="50"/>
      <c r="O1068" s="79">
        <v>237</v>
      </c>
      <c r="P1068" s="80">
        <f t="shared" si="174"/>
        <v>426301</v>
      </c>
      <c r="Q1068" s="82">
        <f t="shared" si="167"/>
        <v>0</v>
      </c>
      <c r="R1068" s="82">
        <f>IF(S1067&lt;1,0,-Lease!$K$4/Lease!$L$4)</f>
        <v>0</v>
      </c>
      <c r="S1068" s="82">
        <f t="shared" si="168"/>
        <v>0</v>
      </c>
      <c r="AE1068" s="5"/>
      <c r="AF1068" s="6"/>
    </row>
    <row r="1069" spans="1:32" x14ac:dyDescent="0.25">
      <c r="A1069" s="46">
        <f t="shared" si="172"/>
        <v>1053</v>
      </c>
      <c r="B1069" s="54">
        <f t="shared" si="169"/>
        <v>0</v>
      </c>
      <c r="C1069" s="47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3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48">
        <f t="shared" ref="F1069:F1132" si="175">C1069*E1069</f>
        <v>0</v>
      </c>
      <c r="G1069" s="49"/>
      <c r="H1069" s="13">
        <f t="shared" si="173"/>
        <v>1053</v>
      </c>
      <c r="I1069" s="33" t="str">
        <f t="shared" ref="I1069:I1132" si="176">D1069</f>
        <v>-</v>
      </c>
      <c r="J1069" s="38">
        <f>IF(H1069&gt;Lease!$E$4,0,M1068)</f>
        <v>0</v>
      </c>
      <c r="K1069" s="38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38">
        <f t="shared" si="170"/>
        <v>0</v>
      </c>
      <c r="M1069" s="38">
        <f t="shared" si="171"/>
        <v>0</v>
      </c>
      <c r="N1069" s="50"/>
      <c r="O1069" s="79">
        <v>237</v>
      </c>
      <c r="P1069" s="80">
        <f t="shared" si="174"/>
        <v>426667</v>
      </c>
      <c r="Q1069" s="82">
        <f t="shared" ref="Q1069:Q1132" si="177">S1068</f>
        <v>0</v>
      </c>
      <c r="R1069" s="82">
        <f>IF(S1068&lt;1,0,-Lease!$K$4/Lease!$L$4)</f>
        <v>0</v>
      </c>
      <c r="S1069" s="82">
        <f t="shared" ref="S1069:S1132" si="178">IF(S1068&lt;1,0,SUM(Q1069:R1069))</f>
        <v>0</v>
      </c>
      <c r="AE1069" s="5"/>
      <c r="AF1069" s="6"/>
    </row>
    <row r="1070" spans="1:32" x14ac:dyDescent="0.25">
      <c r="A1070" s="46">
        <f t="shared" si="172"/>
        <v>1054</v>
      </c>
      <c r="B1070" s="54">
        <f t="shared" si="169"/>
        <v>0</v>
      </c>
      <c r="C1070" s="47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3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48">
        <f t="shared" si="175"/>
        <v>0</v>
      </c>
      <c r="G1070" s="49"/>
      <c r="H1070" s="13">
        <f t="shared" si="173"/>
        <v>1054</v>
      </c>
      <c r="I1070" s="33" t="str">
        <f t="shared" si="176"/>
        <v>-</v>
      </c>
      <c r="J1070" s="38">
        <f>IF(H1070&gt;Lease!$E$4,0,M1069)</f>
        <v>0</v>
      </c>
      <c r="K1070" s="38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38">
        <f t="shared" si="170"/>
        <v>0</v>
      </c>
      <c r="M1070" s="38">
        <f t="shared" si="171"/>
        <v>0</v>
      </c>
      <c r="N1070" s="50"/>
      <c r="O1070" s="79">
        <v>237</v>
      </c>
      <c r="P1070" s="80">
        <f t="shared" si="174"/>
        <v>427032</v>
      </c>
      <c r="Q1070" s="82">
        <f t="shared" si="177"/>
        <v>0</v>
      </c>
      <c r="R1070" s="82">
        <f>IF(S1069&lt;1,0,-Lease!$K$4/Lease!$L$4)</f>
        <v>0</v>
      </c>
      <c r="S1070" s="82">
        <f t="shared" si="178"/>
        <v>0</v>
      </c>
      <c r="AE1070" s="5"/>
      <c r="AF1070" s="6"/>
    </row>
    <row r="1071" spans="1:32" x14ac:dyDescent="0.25">
      <c r="A1071" s="46">
        <f t="shared" si="172"/>
        <v>1055</v>
      </c>
      <c r="B1071" s="54">
        <f t="shared" si="169"/>
        <v>0</v>
      </c>
      <c r="C1071" s="47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3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48">
        <f t="shared" si="175"/>
        <v>0</v>
      </c>
      <c r="G1071" s="49"/>
      <c r="H1071" s="13">
        <f t="shared" si="173"/>
        <v>1055</v>
      </c>
      <c r="I1071" s="33" t="str">
        <f t="shared" si="176"/>
        <v>-</v>
      </c>
      <c r="J1071" s="38">
        <f>IF(H1071&gt;Lease!$E$4,0,M1070)</f>
        <v>0</v>
      </c>
      <c r="K1071" s="38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38">
        <f t="shared" si="170"/>
        <v>0</v>
      </c>
      <c r="M1071" s="38">
        <f t="shared" si="171"/>
        <v>0</v>
      </c>
      <c r="N1071" s="50"/>
      <c r="O1071" s="79">
        <v>237</v>
      </c>
      <c r="P1071" s="80">
        <f t="shared" si="174"/>
        <v>427397</v>
      </c>
      <c r="Q1071" s="82">
        <f t="shared" si="177"/>
        <v>0</v>
      </c>
      <c r="R1071" s="82">
        <f>IF(S1070&lt;1,0,-Lease!$K$4/Lease!$L$4)</f>
        <v>0</v>
      </c>
      <c r="S1071" s="82">
        <f t="shared" si="178"/>
        <v>0</v>
      </c>
      <c r="AE1071" s="5"/>
      <c r="AF1071" s="6"/>
    </row>
    <row r="1072" spans="1:32" x14ac:dyDescent="0.25">
      <c r="A1072" s="46">
        <f t="shared" si="172"/>
        <v>1056</v>
      </c>
      <c r="B1072" s="54">
        <f t="shared" si="169"/>
        <v>0</v>
      </c>
      <c r="C1072" s="47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3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48">
        <f t="shared" si="175"/>
        <v>0</v>
      </c>
      <c r="G1072" s="49"/>
      <c r="H1072" s="13">
        <f t="shared" si="173"/>
        <v>1056</v>
      </c>
      <c r="I1072" s="33" t="str">
        <f t="shared" si="176"/>
        <v>-</v>
      </c>
      <c r="J1072" s="38">
        <f>IF(H1072&gt;Lease!$E$4,0,M1071)</f>
        <v>0</v>
      </c>
      <c r="K1072" s="38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38">
        <f t="shared" si="170"/>
        <v>0</v>
      </c>
      <c r="M1072" s="38">
        <f t="shared" si="171"/>
        <v>0</v>
      </c>
      <c r="N1072" s="50"/>
      <c r="O1072" s="79">
        <v>237</v>
      </c>
      <c r="P1072" s="80">
        <f t="shared" si="174"/>
        <v>427762</v>
      </c>
      <c r="Q1072" s="82">
        <f t="shared" si="177"/>
        <v>0</v>
      </c>
      <c r="R1072" s="82">
        <f>IF(S1071&lt;1,0,-Lease!$K$4/Lease!$L$4)</f>
        <v>0</v>
      </c>
      <c r="S1072" s="82">
        <f t="shared" si="178"/>
        <v>0</v>
      </c>
      <c r="AE1072" s="5"/>
      <c r="AF1072" s="6"/>
    </row>
    <row r="1073" spans="1:32" x14ac:dyDescent="0.25">
      <c r="A1073" s="46">
        <f t="shared" si="172"/>
        <v>1057</v>
      </c>
      <c r="B1073" s="54">
        <f t="shared" si="169"/>
        <v>0</v>
      </c>
      <c r="C1073" s="47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3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48">
        <f t="shared" si="175"/>
        <v>0</v>
      </c>
      <c r="G1073" s="49"/>
      <c r="H1073" s="13">
        <f t="shared" si="173"/>
        <v>1057</v>
      </c>
      <c r="I1073" s="33" t="str">
        <f t="shared" si="176"/>
        <v>-</v>
      </c>
      <c r="J1073" s="38">
        <f>IF(H1073&gt;Lease!$E$4,0,M1072)</f>
        <v>0</v>
      </c>
      <c r="K1073" s="38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38">
        <f t="shared" si="170"/>
        <v>0</v>
      </c>
      <c r="M1073" s="38">
        <f t="shared" si="171"/>
        <v>0</v>
      </c>
      <c r="N1073" s="50"/>
      <c r="O1073" s="79">
        <v>237</v>
      </c>
      <c r="P1073" s="80">
        <f t="shared" si="174"/>
        <v>428128</v>
      </c>
      <c r="Q1073" s="82">
        <f t="shared" si="177"/>
        <v>0</v>
      </c>
      <c r="R1073" s="82">
        <f>IF(S1072&lt;1,0,-Lease!$K$4/Lease!$L$4)</f>
        <v>0</v>
      </c>
      <c r="S1073" s="82">
        <f t="shared" si="178"/>
        <v>0</v>
      </c>
      <c r="AE1073" s="5"/>
      <c r="AF1073" s="6"/>
    </row>
    <row r="1074" spans="1:32" x14ac:dyDescent="0.25">
      <c r="A1074" s="46">
        <f t="shared" si="172"/>
        <v>1058</v>
      </c>
      <c r="B1074" s="54">
        <f t="shared" si="169"/>
        <v>0</v>
      </c>
      <c r="C1074" s="47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3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48">
        <f t="shared" si="175"/>
        <v>0</v>
      </c>
      <c r="G1074" s="49"/>
      <c r="H1074" s="13">
        <f t="shared" si="173"/>
        <v>1058</v>
      </c>
      <c r="I1074" s="33" t="str">
        <f t="shared" si="176"/>
        <v>-</v>
      </c>
      <c r="J1074" s="38">
        <f>IF(H1074&gt;Lease!$E$4,0,M1073)</f>
        <v>0</v>
      </c>
      <c r="K1074" s="38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38">
        <f t="shared" si="170"/>
        <v>0</v>
      </c>
      <c r="M1074" s="38">
        <f t="shared" si="171"/>
        <v>0</v>
      </c>
      <c r="N1074" s="50"/>
      <c r="O1074" s="79">
        <v>237</v>
      </c>
      <c r="P1074" s="80">
        <f t="shared" si="174"/>
        <v>428493</v>
      </c>
      <c r="Q1074" s="82">
        <f t="shared" si="177"/>
        <v>0</v>
      </c>
      <c r="R1074" s="82">
        <f>IF(S1073&lt;1,0,-Lease!$K$4/Lease!$L$4)</f>
        <v>0</v>
      </c>
      <c r="S1074" s="82">
        <f t="shared" si="178"/>
        <v>0</v>
      </c>
      <c r="AE1074" s="5"/>
      <c r="AF1074" s="6"/>
    </row>
    <row r="1075" spans="1:32" x14ac:dyDescent="0.25">
      <c r="A1075" s="46">
        <f t="shared" si="172"/>
        <v>1059</v>
      </c>
      <c r="B1075" s="54">
        <f t="shared" si="169"/>
        <v>0</v>
      </c>
      <c r="C1075" s="47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3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48">
        <f t="shared" si="175"/>
        <v>0</v>
      </c>
      <c r="G1075" s="49"/>
      <c r="H1075" s="13">
        <f t="shared" si="173"/>
        <v>1059</v>
      </c>
      <c r="I1075" s="33" t="str">
        <f t="shared" si="176"/>
        <v>-</v>
      </c>
      <c r="J1075" s="38">
        <f>IF(H1075&gt;Lease!$E$4,0,M1074)</f>
        <v>0</v>
      </c>
      <c r="K1075" s="38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38">
        <f t="shared" si="170"/>
        <v>0</v>
      </c>
      <c r="M1075" s="38">
        <f t="shared" si="171"/>
        <v>0</v>
      </c>
      <c r="N1075" s="50"/>
      <c r="O1075" s="79">
        <v>237</v>
      </c>
      <c r="P1075" s="80">
        <f t="shared" si="174"/>
        <v>428858</v>
      </c>
      <c r="Q1075" s="82">
        <f t="shared" si="177"/>
        <v>0</v>
      </c>
      <c r="R1075" s="82">
        <f>IF(S1074&lt;1,0,-Lease!$K$4/Lease!$L$4)</f>
        <v>0</v>
      </c>
      <c r="S1075" s="82">
        <f t="shared" si="178"/>
        <v>0</v>
      </c>
      <c r="AE1075" s="5"/>
      <c r="AF1075" s="6"/>
    </row>
    <row r="1076" spans="1:32" x14ac:dyDescent="0.25">
      <c r="A1076" s="46">
        <f t="shared" si="172"/>
        <v>1060</v>
      </c>
      <c r="B1076" s="54">
        <f t="shared" si="169"/>
        <v>0</v>
      </c>
      <c r="C1076" s="47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3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48">
        <f t="shared" si="175"/>
        <v>0</v>
      </c>
      <c r="G1076" s="49"/>
      <c r="H1076" s="13">
        <f t="shared" si="173"/>
        <v>1060</v>
      </c>
      <c r="I1076" s="33" t="str">
        <f t="shared" si="176"/>
        <v>-</v>
      </c>
      <c r="J1076" s="38">
        <f>IF(H1076&gt;Lease!$E$4,0,M1075)</f>
        <v>0</v>
      </c>
      <c r="K1076" s="38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38">
        <f t="shared" si="170"/>
        <v>0</v>
      </c>
      <c r="M1076" s="38">
        <f t="shared" si="171"/>
        <v>0</v>
      </c>
      <c r="N1076" s="50"/>
      <c r="O1076" s="79">
        <v>237</v>
      </c>
      <c r="P1076" s="80">
        <f t="shared" si="174"/>
        <v>429223</v>
      </c>
      <c r="Q1076" s="82">
        <f t="shared" si="177"/>
        <v>0</v>
      </c>
      <c r="R1076" s="82">
        <f>IF(S1075&lt;1,0,-Lease!$K$4/Lease!$L$4)</f>
        <v>0</v>
      </c>
      <c r="S1076" s="82">
        <f t="shared" si="178"/>
        <v>0</v>
      </c>
      <c r="AE1076" s="5"/>
      <c r="AF1076" s="6"/>
    </row>
    <row r="1077" spans="1:32" x14ac:dyDescent="0.25">
      <c r="A1077" s="46">
        <f t="shared" si="172"/>
        <v>1061</v>
      </c>
      <c r="B1077" s="54">
        <f t="shared" si="169"/>
        <v>0</v>
      </c>
      <c r="C1077" s="47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3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48">
        <f t="shared" si="175"/>
        <v>0</v>
      </c>
      <c r="G1077" s="49"/>
      <c r="H1077" s="13">
        <f t="shared" si="173"/>
        <v>1061</v>
      </c>
      <c r="I1077" s="33" t="str">
        <f t="shared" si="176"/>
        <v>-</v>
      </c>
      <c r="J1077" s="38">
        <f>IF(H1077&gt;Lease!$E$4,0,M1076)</f>
        <v>0</v>
      </c>
      <c r="K1077" s="38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38">
        <f t="shared" si="170"/>
        <v>0</v>
      </c>
      <c r="M1077" s="38">
        <f t="shared" si="171"/>
        <v>0</v>
      </c>
      <c r="N1077" s="50"/>
      <c r="O1077" s="79">
        <v>237</v>
      </c>
      <c r="P1077" s="80">
        <f t="shared" si="174"/>
        <v>429589</v>
      </c>
      <c r="Q1077" s="82">
        <f t="shared" si="177"/>
        <v>0</v>
      </c>
      <c r="R1077" s="82">
        <f>IF(S1076&lt;1,0,-Lease!$K$4/Lease!$L$4)</f>
        <v>0</v>
      </c>
      <c r="S1077" s="82">
        <f t="shared" si="178"/>
        <v>0</v>
      </c>
      <c r="AE1077" s="5"/>
      <c r="AF1077" s="6"/>
    </row>
    <row r="1078" spans="1:32" x14ac:dyDescent="0.25">
      <c r="A1078" s="46">
        <f t="shared" si="172"/>
        <v>1062</v>
      </c>
      <c r="B1078" s="54">
        <f t="shared" si="169"/>
        <v>0</v>
      </c>
      <c r="C1078" s="47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3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48">
        <f t="shared" si="175"/>
        <v>0</v>
      </c>
      <c r="G1078" s="49"/>
      <c r="H1078" s="13">
        <f t="shared" si="173"/>
        <v>1062</v>
      </c>
      <c r="I1078" s="33" t="str">
        <f t="shared" si="176"/>
        <v>-</v>
      </c>
      <c r="J1078" s="38">
        <f>IF(H1078&gt;Lease!$E$4,0,M1077)</f>
        <v>0</v>
      </c>
      <c r="K1078" s="38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38">
        <f t="shared" si="170"/>
        <v>0</v>
      </c>
      <c r="M1078" s="38">
        <f t="shared" si="171"/>
        <v>0</v>
      </c>
      <c r="N1078" s="50"/>
      <c r="O1078" s="79">
        <v>237</v>
      </c>
      <c r="P1078" s="80">
        <f t="shared" si="174"/>
        <v>429954</v>
      </c>
      <c r="Q1078" s="82">
        <f t="shared" si="177"/>
        <v>0</v>
      </c>
      <c r="R1078" s="82">
        <f>IF(S1077&lt;1,0,-Lease!$K$4/Lease!$L$4)</f>
        <v>0</v>
      </c>
      <c r="S1078" s="82">
        <f t="shared" si="178"/>
        <v>0</v>
      </c>
      <c r="AE1078" s="5"/>
      <c r="AF1078" s="6"/>
    </row>
    <row r="1079" spans="1:32" x14ac:dyDescent="0.25">
      <c r="A1079" s="46">
        <f t="shared" si="172"/>
        <v>1063</v>
      </c>
      <c r="B1079" s="54">
        <f t="shared" si="169"/>
        <v>0</v>
      </c>
      <c r="C1079" s="47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3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48">
        <f t="shared" si="175"/>
        <v>0</v>
      </c>
      <c r="G1079" s="49"/>
      <c r="H1079" s="13">
        <f t="shared" si="173"/>
        <v>1063</v>
      </c>
      <c r="I1079" s="33" t="str">
        <f t="shared" si="176"/>
        <v>-</v>
      </c>
      <c r="J1079" s="38">
        <f>IF(H1079&gt;Lease!$E$4,0,M1078)</f>
        <v>0</v>
      </c>
      <c r="K1079" s="38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38">
        <f t="shared" si="170"/>
        <v>0</v>
      </c>
      <c r="M1079" s="38">
        <f t="shared" si="171"/>
        <v>0</v>
      </c>
      <c r="N1079" s="50"/>
      <c r="O1079" s="79">
        <v>237</v>
      </c>
      <c r="P1079" s="80">
        <f t="shared" si="174"/>
        <v>430319</v>
      </c>
      <c r="Q1079" s="82">
        <f t="shared" si="177"/>
        <v>0</v>
      </c>
      <c r="R1079" s="82">
        <f>IF(S1078&lt;1,0,-Lease!$K$4/Lease!$L$4)</f>
        <v>0</v>
      </c>
      <c r="S1079" s="82">
        <f t="shared" si="178"/>
        <v>0</v>
      </c>
      <c r="AE1079" s="5"/>
      <c r="AF1079" s="6"/>
    </row>
    <row r="1080" spans="1:32" x14ac:dyDescent="0.25">
      <c r="A1080" s="46">
        <f t="shared" si="172"/>
        <v>1064</v>
      </c>
      <c r="B1080" s="54">
        <f t="shared" si="169"/>
        <v>0</v>
      </c>
      <c r="C1080" s="47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3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48">
        <f t="shared" si="175"/>
        <v>0</v>
      </c>
      <c r="G1080" s="49"/>
      <c r="H1080" s="13">
        <f t="shared" si="173"/>
        <v>1064</v>
      </c>
      <c r="I1080" s="33" t="str">
        <f t="shared" si="176"/>
        <v>-</v>
      </c>
      <c r="J1080" s="38">
        <f>IF(H1080&gt;Lease!$E$4,0,M1079)</f>
        <v>0</v>
      </c>
      <c r="K1080" s="38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38">
        <f t="shared" si="170"/>
        <v>0</v>
      </c>
      <c r="M1080" s="38">
        <f t="shared" si="171"/>
        <v>0</v>
      </c>
      <c r="N1080" s="50"/>
      <c r="O1080" s="79">
        <v>237</v>
      </c>
      <c r="P1080" s="80">
        <f t="shared" si="174"/>
        <v>430684</v>
      </c>
      <c r="Q1080" s="82">
        <f t="shared" si="177"/>
        <v>0</v>
      </c>
      <c r="R1080" s="82">
        <f>IF(S1079&lt;1,0,-Lease!$K$4/Lease!$L$4)</f>
        <v>0</v>
      </c>
      <c r="S1080" s="82">
        <f t="shared" si="178"/>
        <v>0</v>
      </c>
      <c r="AE1080" s="5"/>
      <c r="AF1080" s="6"/>
    </row>
    <row r="1081" spans="1:32" x14ac:dyDescent="0.25">
      <c r="A1081" s="46">
        <f t="shared" si="172"/>
        <v>1065</v>
      </c>
      <c r="B1081" s="54">
        <f t="shared" si="169"/>
        <v>0</v>
      </c>
      <c r="C1081" s="47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3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48">
        <f t="shared" si="175"/>
        <v>0</v>
      </c>
      <c r="G1081" s="49"/>
      <c r="H1081" s="13">
        <f t="shared" si="173"/>
        <v>1065</v>
      </c>
      <c r="I1081" s="33" t="str">
        <f t="shared" si="176"/>
        <v>-</v>
      </c>
      <c r="J1081" s="38">
        <f>IF(H1081&gt;Lease!$E$4,0,M1080)</f>
        <v>0</v>
      </c>
      <c r="K1081" s="38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38">
        <f t="shared" si="170"/>
        <v>0</v>
      </c>
      <c r="M1081" s="38">
        <f t="shared" si="171"/>
        <v>0</v>
      </c>
      <c r="N1081" s="50"/>
      <c r="O1081" s="79">
        <v>237</v>
      </c>
      <c r="P1081" s="80">
        <f t="shared" si="174"/>
        <v>431050</v>
      </c>
      <c r="Q1081" s="82">
        <f t="shared" si="177"/>
        <v>0</v>
      </c>
      <c r="R1081" s="82">
        <f>IF(S1080&lt;1,0,-Lease!$K$4/Lease!$L$4)</f>
        <v>0</v>
      </c>
      <c r="S1081" s="82">
        <f t="shared" si="178"/>
        <v>0</v>
      </c>
      <c r="AE1081" s="5"/>
      <c r="AF1081" s="6"/>
    </row>
    <row r="1082" spans="1:32" x14ac:dyDescent="0.25">
      <c r="A1082" s="46">
        <f t="shared" si="172"/>
        <v>1066</v>
      </c>
      <c r="B1082" s="54">
        <f t="shared" si="169"/>
        <v>0</v>
      </c>
      <c r="C1082" s="47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3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48">
        <f t="shared" si="175"/>
        <v>0</v>
      </c>
      <c r="G1082" s="49"/>
      <c r="H1082" s="13">
        <f t="shared" si="173"/>
        <v>1066</v>
      </c>
      <c r="I1082" s="33" t="str">
        <f t="shared" si="176"/>
        <v>-</v>
      </c>
      <c r="J1082" s="38">
        <f>IF(H1082&gt;Lease!$E$4,0,M1081)</f>
        <v>0</v>
      </c>
      <c r="K1082" s="38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38">
        <f t="shared" si="170"/>
        <v>0</v>
      </c>
      <c r="M1082" s="38">
        <f t="shared" si="171"/>
        <v>0</v>
      </c>
      <c r="N1082" s="50"/>
      <c r="O1082" s="79">
        <v>237</v>
      </c>
      <c r="P1082" s="80">
        <f t="shared" si="174"/>
        <v>431415</v>
      </c>
      <c r="Q1082" s="82">
        <f t="shared" si="177"/>
        <v>0</v>
      </c>
      <c r="R1082" s="82">
        <f>IF(S1081&lt;1,0,-Lease!$K$4/Lease!$L$4)</f>
        <v>0</v>
      </c>
      <c r="S1082" s="82">
        <f t="shared" si="178"/>
        <v>0</v>
      </c>
      <c r="AE1082" s="5"/>
      <c r="AF1082" s="6"/>
    </row>
    <row r="1083" spans="1:32" x14ac:dyDescent="0.25">
      <c r="A1083" s="46">
        <f t="shared" si="172"/>
        <v>1067</v>
      </c>
      <c r="B1083" s="54">
        <f t="shared" si="169"/>
        <v>0</v>
      </c>
      <c r="C1083" s="47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3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48">
        <f t="shared" si="175"/>
        <v>0</v>
      </c>
      <c r="G1083" s="49"/>
      <c r="H1083" s="13">
        <f t="shared" si="173"/>
        <v>1067</v>
      </c>
      <c r="I1083" s="33" t="str">
        <f t="shared" si="176"/>
        <v>-</v>
      </c>
      <c r="J1083" s="38">
        <f>IF(H1083&gt;Lease!$E$4,0,M1082)</f>
        <v>0</v>
      </c>
      <c r="K1083" s="38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38">
        <f t="shared" si="170"/>
        <v>0</v>
      </c>
      <c r="M1083" s="38">
        <f t="shared" si="171"/>
        <v>0</v>
      </c>
      <c r="N1083" s="50"/>
      <c r="O1083" s="79">
        <v>237</v>
      </c>
      <c r="P1083" s="80">
        <f t="shared" si="174"/>
        <v>431780</v>
      </c>
      <c r="Q1083" s="82">
        <f t="shared" si="177"/>
        <v>0</v>
      </c>
      <c r="R1083" s="82">
        <f>IF(S1082&lt;1,0,-Lease!$K$4/Lease!$L$4)</f>
        <v>0</v>
      </c>
      <c r="S1083" s="82">
        <f t="shared" si="178"/>
        <v>0</v>
      </c>
      <c r="AE1083" s="5"/>
      <c r="AF1083" s="6"/>
    </row>
    <row r="1084" spans="1:32" x14ac:dyDescent="0.25">
      <c r="A1084" s="46">
        <f t="shared" si="172"/>
        <v>1068</v>
      </c>
      <c r="B1084" s="54">
        <f t="shared" si="169"/>
        <v>0</v>
      </c>
      <c r="C1084" s="47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3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48">
        <f t="shared" si="175"/>
        <v>0</v>
      </c>
      <c r="G1084" s="49"/>
      <c r="H1084" s="13">
        <f t="shared" si="173"/>
        <v>1068</v>
      </c>
      <c r="I1084" s="33" t="str">
        <f t="shared" si="176"/>
        <v>-</v>
      </c>
      <c r="J1084" s="38">
        <f>IF(H1084&gt;Lease!$E$4,0,M1083)</f>
        <v>0</v>
      </c>
      <c r="K1084" s="38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38">
        <f t="shared" si="170"/>
        <v>0</v>
      </c>
      <c r="M1084" s="38">
        <f t="shared" si="171"/>
        <v>0</v>
      </c>
      <c r="N1084" s="50"/>
      <c r="O1084" s="79">
        <v>237</v>
      </c>
      <c r="P1084" s="80">
        <f t="shared" si="174"/>
        <v>432145</v>
      </c>
      <c r="Q1084" s="82">
        <f t="shared" si="177"/>
        <v>0</v>
      </c>
      <c r="R1084" s="82">
        <f>IF(S1083&lt;1,0,-Lease!$K$4/Lease!$L$4)</f>
        <v>0</v>
      </c>
      <c r="S1084" s="82">
        <f t="shared" si="178"/>
        <v>0</v>
      </c>
      <c r="AE1084" s="5"/>
      <c r="AF1084" s="6"/>
    </row>
    <row r="1085" spans="1:32" x14ac:dyDescent="0.25">
      <c r="A1085" s="46">
        <f t="shared" si="172"/>
        <v>1069</v>
      </c>
      <c r="B1085" s="54">
        <f t="shared" si="169"/>
        <v>0</v>
      </c>
      <c r="C1085" s="47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3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48">
        <f t="shared" si="175"/>
        <v>0</v>
      </c>
      <c r="G1085" s="49"/>
      <c r="H1085" s="13">
        <f t="shared" si="173"/>
        <v>1069</v>
      </c>
      <c r="I1085" s="33" t="str">
        <f t="shared" si="176"/>
        <v>-</v>
      </c>
      <c r="J1085" s="38">
        <f>IF(H1085&gt;Lease!$E$4,0,M1084)</f>
        <v>0</v>
      </c>
      <c r="K1085" s="38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38">
        <f t="shared" si="170"/>
        <v>0</v>
      </c>
      <c r="M1085" s="38">
        <f t="shared" si="171"/>
        <v>0</v>
      </c>
      <c r="N1085" s="50"/>
      <c r="O1085" s="79">
        <v>237</v>
      </c>
      <c r="P1085" s="80">
        <f t="shared" si="174"/>
        <v>432511</v>
      </c>
      <c r="Q1085" s="82">
        <f t="shared" si="177"/>
        <v>0</v>
      </c>
      <c r="R1085" s="82">
        <f>IF(S1084&lt;1,0,-Lease!$K$4/Lease!$L$4)</f>
        <v>0</v>
      </c>
      <c r="S1085" s="82">
        <f t="shared" si="178"/>
        <v>0</v>
      </c>
      <c r="AE1085" s="5"/>
      <c r="AF1085" s="6"/>
    </row>
    <row r="1086" spans="1:32" x14ac:dyDescent="0.25">
      <c r="A1086" s="46">
        <f t="shared" si="172"/>
        <v>1070</v>
      </c>
      <c r="B1086" s="54">
        <f t="shared" si="169"/>
        <v>0</v>
      </c>
      <c r="C1086" s="47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3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48">
        <f t="shared" si="175"/>
        <v>0</v>
      </c>
      <c r="G1086" s="49"/>
      <c r="H1086" s="13">
        <f t="shared" si="173"/>
        <v>1070</v>
      </c>
      <c r="I1086" s="33" t="str">
        <f t="shared" si="176"/>
        <v>-</v>
      </c>
      <c r="J1086" s="38">
        <f>IF(H1086&gt;Lease!$E$4,0,M1085)</f>
        <v>0</v>
      </c>
      <c r="K1086" s="38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38">
        <f t="shared" si="170"/>
        <v>0</v>
      </c>
      <c r="M1086" s="38">
        <f t="shared" si="171"/>
        <v>0</v>
      </c>
      <c r="N1086" s="50"/>
      <c r="O1086" s="79">
        <v>237</v>
      </c>
      <c r="P1086" s="80">
        <f t="shared" si="174"/>
        <v>432876</v>
      </c>
      <c r="Q1086" s="82">
        <f t="shared" si="177"/>
        <v>0</v>
      </c>
      <c r="R1086" s="82">
        <f>IF(S1085&lt;1,0,-Lease!$K$4/Lease!$L$4)</f>
        <v>0</v>
      </c>
      <c r="S1086" s="82">
        <f t="shared" si="178"/>
        <v>0</v>
      </c>
      <c r="AE1086" s="5"/>
      <c r="AF1086" s="6"/>
    </row>
    <row r="1087" spans="1:32" x14ac:dyDescent="0.25">
      <c r="A1087" s="46">
        <f t="shared" si="172"/>
        <v>1071</v>
      </c>
      <c r="B1087" s="54">
        <f t="shared" si="169"/>
        <v>0</v>
      </c>
      <c r="C1087" s="47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3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48">
        <f t="shared" si="175"/>
        <v>0</v>
      </c>
      <c r="G1087" s="49"/>
      <c r="H1087" s="13">
        <f t="shared" si="173"/>
        <v>1071</v>
      </c>
      <c r="I1087" s="33" t="str">
        <f t="shared" si="176"/>
        <v>-</v>
      </c>
      <c r="J1087" s="38">
        <f>IF(H1087&gt;Lease!$E$4,0,M1086)</f>
        <v>0</v>
      </c>
      <c r="K1087" s="38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38">
        <f t="shared" si="170"/>
        <v>0</v>
      </c>
      <c r="M1087" s="38">
        <f t="shared" si="171"/>
        <v>0</v>
      </c>
      <c r="N1087" s="50"/>
      <c r="O1087" s="79">
        <v>237</v>
      </c>
      <c r="P1087" s="80">
        <f t="shared" si="174"/>
        <v>433241</v>
      </c>
      <c r="Q1087" s="82">
        <f t="shared" si="177"/>
        <v>0</v>
      </c>
      <c r="R1087" s="82">
        <f>IF(S1086&lt;1,0,-Lease!$K$4/Lease!$L$4)</f>
        <v>0</v>
      </c>
      <c r="S1087" s="82">
        <f t="shared" si="178"/>
        <v>0</v>
      </c>
      <c r="AE1087" s="5"/>
      <c r="AF1087" s="6"/>
    </row>
    <row r="1088" spans="1:32" x14ac:dyDescent="0.25">
      <c r="A1088" s="46">
        <f t="shared" si="172"/>
        <v>1072</v>
      </c>
      <c r="B1088" s="54">
        <f t="shared" si="169"/>
        <v>0</v>
      </c>
      <c r="C1088" s="47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3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48">
        <f t="shared" si="175"/>
        <v>0</v>
      </c>
      <c r="G1088" s="49"/>
      <c r="H1088" s="13">
        <f t="shared" si="173"/>
        <v>1072</v>
      </c>
      <c r="I1088" s="33" t="str">
        <f t="shared" si="176"/>
        <v>-</v>
      </c>
      <c r="J1088" s="38">
        <f>IF(H1088&gt;Lease!$E$4,0,M1087)</f>
        <v>0</v>
      </c>
      <c r="K1088" s="38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38">
        <f t="shared" si="170"/>
        <v>0</v>
      </c>
      <c r="M1088" s="38">
        <f t="shared" si="171"/>
        <v>0</v>
      </c>
      <c r="N1088" s="50"/>
      <c r="O1088" s="79">
        <v>237</v>
      </c>
      <c r="P1088" s="80">
        <f t="shared" si="174"/>
        <v>433606</v>
      </c>
      <c r="Q1088" s="82">
        <f t="shared" si="177"/>
        <v>0</v>
      </c>
      <c r="R1088" s="82">
        <f>IF(S1087&lt;1,0,-Lease!$K$4/Lease!$L$4)</f>
        <v>0</v>
      </c>
      <c r="S1088" s="82">
        <f t="shared" si="178"/>
        <v>0</v>
      </c>
      <c r="AE1088" s="5"/>
      <c r="AF1088" s="6"/>
    </row>
    <row r="1089" spans="1:32" x14ac:dyDescent="0.25">
      <c r="A1089" s="46">
        <f t="shared" si="172"/>
        <v>1073</v>
      </c>
      <c r="B1089" s="54">
        <f t="shared" si="169"/>
        <v>0</v>
      </c>
      <c r="C1089" s="47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3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48">
        <f t="shared" si="175"/>
        <v>0</v>
      </c>
      <c r="G1089" s="49"/>
      <c r="H1089" s="13">
        <f t="shared" si="173"/>
        <v>1073</v>
      </c>
      <c r="I1089" s="33" t="str">
        <f t="shared" si="176"/>
        <v>-</v>
      </c>
      <c r="J1089" s="38">
        <f>IF(H1089&gt;Lease!$E$4,0,M1088)</f>
        <v>0</v>
      </c>
      <c r="K1089" s="38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38">
        <f t="shared" si="170"/>
        <v>0</v>
      </c>
      <c r="M1089" s="38">
        <f t="shared" si="171"/>
        <v>0</v>
      </c>
      <c r="N1089" s="50"/>
      <c r="O1089" s="79">
        <v>237</v>
      </c>
      <c r="P1089" s="80">
        <f t="shared" si="174"/>
        <v>433972</v>
      </c>
      <c r="Q1089" s="82">
        <f t="shared" si="177"/>
        <v>0</v>
      </c>
      <c r="R1089" s="82">
        <f>IF(S1088&lt;1,0,-Lease!$K$4/Lease!$L$4)</f>
        <v>0</v>
      </c>
      <c r="S1089" s="82">
        <f t="shared" si="178"/>
        <v>0</v>
      </c>
      <c r="AE1089" s="5"/>
      <c r="AF1089" s="6"/>
    </row>
    <row r="1090" spans="1:32" x14ac:dyDescent="0.25">
      <c r="A1090" s="46">
        <f t="shared" si="172"/>
        <v>1074</v>
      </c>
      <c r="B1090" s="54">
        <f t="shared" si="169"/>
        <v>0</v>
      </c>
      <c r="C1090" s="47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3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48">
        <f t="shared" si="175"/>
        <v>0</v>
      </c>
      <c r="G1090" s="49"/>
      <c r="H1090" s="13">
        <f t="shared" si="173"/>
        <v>1074</v>
      </c>
      <c r="I1090" s="33" t="str">
        <f t="shared" si="176"/>
        <v>-</v>
      </c>
      <c r="J1090" s="38">
        <f>IF(H1090&gt;Lease!$E$4,0,M1089)</f>
        <v>0</v>
      </c>
      <c r="K1090" s="38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38">
        <f t="shared" si="170"/>
        <v>0</v>
      </c>
      <c r="M1090" s="38">
        <f t="shared" si="171"/>
        <v>0</v>
      </c>
      <c r="N1090" s="50"/>
      <c r="O1090" s="79">
        <v>237</v>
      </c>
      <c r="P1090" s="80">
        <f t="shared" si="174"/>
        <v>434337</v>
      </c>
      <c r="Q1090" s="82">
        <f t="shared" si="177"/>
        <v>0</v>
      </c>
      <c r="R1090" s="82">
        <f>IF(S1089&lt;1,0,-Lease!$K$4/Lease!$L$4)</f>
        <v>0</v>
      </c>
      <c r="S1090" s="82">
        <f t="shared" si="178"/>
        <v>0</v>
      </c>
      <c r="AE1090" s="5"/>
      <c r="AF1090" s="6"/>
    </row>
    <row r="1091" spans="1:32" x14ac:dyDescent="0.25">
      <c r="A1091" s="46">
        <f t="shared" si="172"/>
        <v>1075</v>
      </c>
      <c r="B1091" s="54">
        <f t="shared" si="169"/>
        <v>0</v>
      </c>
      <c r="C1091" s="47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3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48">
        <f t="shared" si="175"/>
        <v>0</v>
      </c>
      <c r="G1091" s="49"/>
      <c r="H1091" s="13">
        <f t="shared" si="173"/>
        <v>1075</v>
      </c>
      <c r="I1091" s="33" t="str">
        <f t="shared" si="176"/>
        <v>-</v>
      </c>
      <c r="J1091" s="38">
        <f>IF(H1091&gt;Lease!$E$4,0,M1090)</f>
        <v>0</v>
      </c>
      <c r="K1091" s="38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38">
        <f t="shared" si="170"/>
        <v>0</v>
      </c>
      <c r="M1091" s="38">
        <f t="shared" si="171"/>
        <v>0</v>
      </c>
      <c r="N1091" s="50"/>
      <c r="O1091" s="79">
        <v>237</v>
      </c>
      <c r="P1091" s="80">
        <f t="shared" si="174"/>
        <v>434702</v>
      </c>
      <c r="Q1091" s="82">
        <f t="shared" si="177"/>
        <v>0</v>
      </c>
      <c r="R1091" s="82">
        <f>IF(S1090&lt;1,0,-Lease!$K$4/Lease!$L$4)</f>
        <v>0</v>
      </c>
      <c r="S1091" s="82">
        <f t="shared" si="178"/>
        <v>0</v>
      </c>
      <c r="AE1091" s="5"/>
      <c r="AF1091" s="6"/>
    </row>
    <row r="1092" spans="1:32" x14ac:dyDescent="0.25">
      <c r="A1092" s="46">
        <f t="shared" si="172"/>
        <v>1076</v>
      </c>
      <c r="B1092" s="54">
        <f t="shared" si="169"/>
        <v>0</v>
      </c>
      <c r="C1092" s="47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3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48">
        <f t="shared" si="175"/>
        <v>0</v>
      </c>
      <c r="G1092" s="49"/>
      <c r="H1092" s="13">
        <f t="shared" si="173"/>
        <v>1076</v>
      </c>
      <c r="I1092" s="33" t="str">
        <f t="shared" si="176"/>
        <v>-</v>
      </c>
      <c r="J1092" s="38">
        <f>IF(H1092&gt;Lease!$E$4,0,M1091)</f>
        <v>0</v>
      </c>
      <c r="K1092" s="38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38">
        <f t="shared" si="170"/>
        <v>0</v>
      </c>
      <c r="M1092" s="38">
        <f t="shared" si="171"/>
        <v>0</v>
      </c>
      <c r="N1092" s="50"/>
      <c r="O1092" s="79">
        <v>237</v>
      </c>
      <c r="P1092" s="80">
        <f t="shared" si="174"/>
        <v>435067</v>
      </c>
      <c r="Q1092" s="82">
        <f t="shared" si="177"/>
        <v>0</v>
      </c>
      <c r="R1092" s="82">
        <f>IF(S1091&lt;1,0,-Lease!$K$4/Lease!$L$4)</f>
        <v>0</v>
      </c>
      <c r="S1092" s="82">
        <f t="shared" si="178"/>
        <v>0</v>
      </c>
      <c r="AE1092" s="5"/>
      <c r="AF1092" s="6"/>
    </row>
    <row r="1093" spans="1:32" x14ac:dyDescent="0.25">
      <c r="A1093" s="46">
        <f t="shared" si="172"/>
        <v>1077</v>
      </c>
      <c r="B1093" s="54">
        <f t="shared" si="169"/>
        <v>0</v>
      </c>
      <c r="C1093" s="47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3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48">
        <f t="shared" si="175"/>
        <v>0</v>
      </c>
      <c r="G1093" s="49"/>
      <c r="H1093" s="13">
        <f t="shared" si="173"/>
        <v>1077</v>
      </c>
      <c r="I1093" s="33" t="str">
        <f t="shared" si="176"/>
        <v>-</v>
      </c>
      <c r="J1093" s="38">
        <f>IF(H1093&gt;Lease!$E$4,0,M1092)</f>
        <v>0</v>
      </c>
      <c r="K1093" s="38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38">
        <f t="shared" si="170"/>
        <v>0</v>
      </c>
      <c r="M1093" s="38">
        <f t="shared" si="171"/>
        <v>0</v>
      </c>
      <c r="N1093" s="50"/>
      <c r="O1093" s="79">
        <v>237</v>
      </c>
      <c r="P1093" s="80">
        <f t="shared" si="174"/>
        <v>435433</v>
      </c>
      <c r="Q1093" s="82">
        <f t="shared" si="177"/>
        <v>0</v>
      </c>
      <c r="R1093" s="82">
        <f>IF(S1092&lt;1,0,-Lease!$K$4/Lease!$L$4)</f>
        <v>0</v>
      </c>
      <c r="S1093" s="82">
        <f t="shared" si="178"/>
        <v>0</v>
      </c>
      <c r="AE1093" s="5"/>
      <c r="AF1093" s="6"/>
    </row>
    <row r="1094" spans="1:32" x14ac:dyDescent="0.25">
      <c r="A1094" s="46">
        <f t="shared" si="172"/>
        <v>1078</v>
      </c>
      <c r="B1094" s="54">
        <f t="shared" si="169"/>
        <v>0</v>
      </c>
      <c r="C1094" s="47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3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48">
        <f t="shared" si="175"/>
        <v>0</v>
      </c>
      <c r="G1094" s="49"/>
      <c r="H1094" s="13">
        <f t="shared" si="173"/>
        <v>1078</v>
      </c>
      <c r="I1094" s="33" t="str">
        <f t="shared" si="176"/>
        <v>-</v>
      </c>
      <c r="J1094" s="38">
        <f>IF(H1094&gt;Lease!$E$4,0,M1093)</f>
        <v>0</v>
      </c>
      <c r="K1094" s="38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38">
        <f t="shared" si="170"/>
        <v>0</v>
      </c>
      <c r="M1094" s="38">
        <f t="shared" si="171"/>
        <v>0</v>
      </c>
      <c r="N1094" s="50"/>
      <c r="O1094" s="79">
        <v>237</v>
      </c>
      <c r="P1094" s="80">
        <f t="shared" si="174"/>
        <v>435798</v>
      </c>
      <c r="Q1094" s="82">
        <f t="shared" si="177"/>
        <v>0</v>
      </c>
      <c r="R1094" s="82">
        <f>IF(S1093&lt;1,0,-Lease!$K$4/Lease!$L$4)</f>
        <v>0</v>
      </c>
      <c r="S1094" s="82">
        <f t="shared" si="178"/>
        <v>0</v>
      </c>
      <c r="AE1094" s="5"/>
      <c r="AF1094" s="6"/>
    </row>
    <row r="1095" spans="1:32" x14ac:dyDescent="0.25">
      <c r="A1095" s="46">
        <f t="shared" si="172"/>
        <v>1079</v>
      </c>
      <c r="B1095" s="54">
        <f t="shared" si="169"/>
        <v>0</v>
      </c>
      <c r="C1095" s="47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3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48">
        <f t="shared" si="175"/>
        <v>0</v>
      </c>
      <c r="G1095" s="49"/>
      <c r="H1095" s="13">
        <f t="shared" si="173"/>
        <v>1079</v>
      </c>
      <c r="I1095" s="33" t="str">
        <f t="shared" si="176"/>
        <v>-</v>
      </c>
      <c r="J1095" s="38">
        <f>IF(H1095&gt;Lease!$E$4,0,M1094)</f>
        <v>0</v>
      </c>
      <c r="K1095" s="38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38">
        <f t="shared" si="170"/>
        <v>0</v>
      </c>
      <c r="M1095" s="38">
        <f t="shared" si="171"/>
        <v>0</v>
      </c>
      <c r="N1095" s="50"/>
      <c r="O1095" s="79">
        <v>237</v>
      </c>
      <c r="P1095" s="80">
        <f t="shared" si="174"/>
        <v>436163</v>
      </c>
      <c r="Q1095" s="82">
        <f t="shared" si="177"/>
        <v>0</v>
      </c>
      <c r="R1095" s="82">
        <f>IF(S1094&lt;1,0,-Lease!$K$4/Lease!$L$4)</f>
        <v>0</v>
      </c>
      <c r="S1095" s="82">
        <f t="shared" si="178"/>
        <v>0</v>
      </c>
      <c r="AE1095" s="5"/>
      <c r="AF1095" s="6"/>
    </row>
    <row r="1096" spans="1:32" x14ac:dyDescent="0.25">
      <c r="A1096" s="46">
        <f t="shared" si="172"/>
        <v>1080</v>
      </c>
      <c r="B1096" s="54">
        <f t="shared" si="169"/>
        <v>0</v>
      </c>
      <c r="C1096" s="47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3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48">
        <f t="shared" si="175"/>
        <v>0</v>
      </c>
      <c r="G1096" s="49"/>
      <c r="H1096" s="13">
        <f t="shared" si="173"/>
        <v>1080</v>
      </c>
      <c r="I1096" s="33" t="str">
        <f t="shared" si="176"/>
        <v>-</v>
      </c>
      <c r="J1096" s="38">
        <f>IF(H1096&gt;Lease!$E$4,0,M1095)</f>
        <v>0</v>
      </c>
      <c r="K1096" s="38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38">
        <f t="shared" si="170"/>
        <v>0</v>
      </c>
      <c r="M1096" s="38">
        <f t="shared" si="171"/>
        <v>0</v>
      </c>
      <c r="N1096" s="50"/>
      <c r="O1096" s="79">
        <v>237</v>
      </c>
      <c r="P1096" s="80">
        <f t="shared" si="174"/>
        <v>436528</v>
      </c>
      <c r="Q1096" s="82">
        <f t="shared" si="177"/>
        <v>0</v>
      </c>
      <c r="R1096" s="82">
        <f>IF(S1095&lt;1,0,-Lease!$K$4/Lease!$L$4)</f>
        <v>0</v>
      </c>
      <c r="S1096" s="82">
        <f t="shared" si="178"/>
        <v>0</v>
      </c>
      <c r="AE1096" s="5"/>
      <c r="AF1096" s="6"/>
    </row>
    <row r="1097" spans="1:32" x14ac:dyDescent="0.25">
      <c r="A1097" s="46">
        <f t="shared" si="172"/>
        <v>1081</v>
      </c>
      <c r="B1097" s="54">
        <f t="shared" si="169"/>
        <v>0</v>
      </c>
      <c r="C1097" s="47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3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48">
        <f t="shared" si="175"/>
        <v>0</v>
      </c>
      <c r="G1097" s="49"/>
      <c r="H1097" s="13">
        <f t="shared" si="173"/>
        <v>1081</v>
      </c>
      <c r="I1097" s="33" t="str">
        <f t="shared" si="176"/>
        <v>-</v>
      </c>
      <c r="J1097" s="38">
        <f>IF(H1097&gt;Lease!$E$4,0,M1096)</f>
        <v>0</v>
      </c>
      <c r="K1097" s="38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38">
        <f t="shared" si="170"/>
        <v>0</v>
      </c>
      <c r="M1097" s="38">
        <f t="shared" si="171"/>
        <v>0</v>
      </c>
      <c r="N1097" s="50"/>
      <c r="O1097" s="79">
        <v>237</v>
      </c>
      <c r="P1097" s="80">
        <f t="shared" si="174"/>
        <v>436894</v>
      </c>
      <c r="Q1097" s="82">
        <f t="shared" si="177"/>
        <v>0</v>
      </c>
      <c r="R1097" s="82">
        <f>IF(S1096&lt;1,0,-Lease!$K$4/Lease!$L$4)</f>
        <v>0</v>
      </c>
      <c r="S1097" s="82">
        <f t="shared" si="178"/>
        <v>0</v>
      </c>
      <c r="AE1097" s="5"/>
      <c r="AF1097" s="6"/>
    </row>
    <row r="1098" spans="1:32" x14ac:dyDescent="0.25">
      <c r="A1098" s="46">
        <f t="shared" si="172"/>
        <v>1082</v>
      </c>
      <c r="B1098" s="54">
        <f t="shared" si="169"/>
        <v>0</v>
      </c>
      <c r="C1098" s="47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3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48">
        <f t="shared" si="175"/>
        <v>0</v>
      </c>
      <c r="G1098" s="49"/>
      <c r="H1098" s="13">
        <f t="shared" si="173"/>
        <v>1082</v>
      </c>
      <c r="I1098" s="33" t="str">
        <f t="shared" si="176"/>
        <v>-</v>
      </c>
      <c r="J1098" s="38">
        <f>IF(H1098&gt;Lease!$E$4,0,M1097)</f>
        <v>0</v>
      </c>
      <c r="K1098" s="38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38">
        <f t="shared" si="170"/>
        <v>0</v>
      </c>
      <c r="M1098" s="38">
        <f t="shared" si="171"/>
        <v>0</v>
      </c>
      <c r="N1098" s="50"/>
      <c r="O1098" s="79">
        <v>237</v>
      </c>
      <c r="P1098" s="80">
        <f t="shared" si="174"/>
        <v>437259</v>
      </c>
      <c r="Q1098" s="82">
        <f t="shared" si="177"/>
        <v>0</v>
      </c>
      <c r="R1098" s="82">
        <f>IF(S1097&lt;1,0,-Lease!$K$4/Lease!$L$4)</f>
        <v>0</v>
      </c>
      <c r="S1098" s="82">
        <f t="shared" si="178"/>
        <v>0</v>
      </c>
      <c r="AE1098" s="5"/>
      <c r="AF1098" s="6"/>
    </row>
    <row r="1099" spans="1:32" x14ac:dyDescent="0.25">
      <c r="A1099" s="46">
        <f t="shared" si="172"/>
        <v>1083</v>
      </c>
      <c r="B1099" s="54">
        <f t="shared" si="169"/>
        <v>0</v>
      </c>
      <c r="C1099" s="47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3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48">
        <f t="shared" si="175"/>
        <v>0</v>
      </c>
      <c r="G1099" s="49"/>
      <c r="H1099" s="13">
        <f t="shared" si="173"/>
        <v>1083</v>
      </c>
      <c r="I1099" s="33" t="str">
        <f t="shared" si="176"/>
        <v>-</v>
      </c>
      <c r="J1099" s="38">
        <f>IF(H1099&gt;Lease!$E$4,0,M1098)</f>
        <v>0</v>
      </c>
      <c r="K1099" s="38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38">
        <f t="shared" si="170"/>
        <v>0</v>
      </c>
      <c r="M1099" s="38">
        <f t="shared" si="171"/>
        <v>0</v>
      </c>
      <c r="N1099" s="50"/>
      <c r="O1099" s="79">
        <v>237</v>
      </c>
      <c r="P1099" s="80">
        <f t="shared" si="174"/>
        <v>437624</v>
      </c>
      <c r="Q1099" s="82">
        <f t="shared" si="177"/>
        <v>0</v>
      </c>
      <c r="R1099" s="82">
        <f>IF(S1098&lt;1,0,-Lease!$K$4/Lease!$L$4)</f>
        <v>0</v>
      </c>
      <c r="S1099" s="82">
        <f t="shared" si="178"/>
        <v>0</v>
      </c>
      <c r="AE1099" s="5"/>
      <c r="AF1099" s="6"/>
    </row>
    <row r="1100" spans="1:32" x14ac:dyDescent="0.25">
      <c r="A1100" s="46">
        <f t="shared" si="172"/>
        <v>1084</v>
      </c>
      <c r="B1100" s="54">
        <f t="shared" si="169"/>
        <v>0</v>
      </c>
      <c r="C1100" s="47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3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48">
        <f t="shared" si="175"/>
        <v>0</v>
      </c>
      <c r="G1100" s="49"/>
      <c r="H1100" s="13">
        <f t="shared" si="173"/>
        <v>1084</v>
      </c>
      <c r="I1100" s="33" t="str">
        <f t="shared" si="176"/>
        <v>-</v>
      </c>
      <c r="J1100" s="38">
        <f>IF(H1100&gt;Lease!$E$4,0,M1099)</f>
        <v>0</v>
      </c>
      <c r="K1100" s="38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38">
        <f t="shared" si="170"/>
        <v>0</v>
      </c>
      <c r="M1100" s="38">
        <f t="shared" si="171"/>
        <v>0</v>
      </c>
      <c r="N1100" s="50"/>
      <c r="O1100" s="79">
        <v>237</v>
      </c>
      <c r="P1100" s="80">
        <f t="shared" si="174"/>
        <v>437989</v>
      </c>
      <c r="Q1100" s="82">
        <f t="shared" si="177"/>
        <v>0</v>
      </c>
      <c r="R1100" s="82">
        <f>IF(S1099&lt;1,0,-Lease!$K$4/Lease!$L$4)</f>
        <v>0</v>
      </c>
      <c r="S1100" s="82">
        <f t="shared" si="178"/>
        <v>0</v>
      </c>
      <c r="AE1100" s="5"/>
      <c r="AF1100" s="6"/>
    </row>
    <row r="1101" spans="1:32" x14ac:dyDescent="0.25">
      <c r="A1101" s="46">
        <f t="shared" si="172"/>
        <v>1085</v>
      </c>
      <c r="B1101" s="54">
        <f t="shared" si="169"/>
        <v>0</v>
      </c>
      <c r="C1101" s="47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3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48">
        <f t="shared" si="175"/>
        <v>0</v>
      </c>
      <c r="G1101" s="49"/>
      <c r="H1101" s="13">
        <f t="shared" si="173"/>
        <v>1085</v>
      </c>
      <c r="I1101" s="33" t="str">
        <f t="shared" si="176"/>
        <v>-</v>
      </c>
      <c r="J1101" s="38">
        <f>IF(H1101&gt;Lease!$E$4,0,M1100)</f>
        <v>0</v>
      </c>
      <c r="K1101" s="38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38">
        <f t="shared" si="170"/>
        <v>0</v>
      </c>
      <c r="M1101" s="38">
        <f t="shared" si="171"/>
        <v>0</v>
      </c>
      <c r="N1101" s="50"/>
      <c r="O1101" s="79">
        <v>237</v>
      </c>
      <c r="P1101" s="80">
        <f t="shared" si="174"/>
        <v>438354</v>
      </c>
      <c r="Q1101" s="82">
        <f t="shared" si="177"/>
        <v>0</v>
      </c>
      <c r="R1101" s="82">
        <f>IF(S1100&lt;1,0,-Lease!$K$4/Lease!$L$4)</f>
        <v>0</v>
      </c>
      <c r="S1101" s="82">
        <f t="shared" si="178"/>
        <v>0</v>
      </c>
      <c r="AE1101" s="5"/>
      <c r="AF1101" s="6"/>
    </row>
    <row r="1102" spans="1:32" x14ac:dyDescent="0.25">
      <c r="A1102" s="46">
        <f t="shared" si="172"/>
        <v>1086</v>
      </c>
      <c r="B1102" s="54">
        <f t="shared" si="169"/>
        <v>0</v>
      </c>
      <c r="C1102" s="47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3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48">
        <f t="shared" si="175"/>
        <v>0</v>
      </c>
      <c r="G1102" s="49"/>
      <c r="H1102" s="13">
        <f t="shared" si="173"/>
        <v>1086</v>
      </c>
      <c r="I1102" s="33" t="str">
        <f t="shared" si="176"/>
        <v>-</v>
      </c>
      <c r="J1102" s="38">
        <f>IF(H1102&gt;Lease!$E$4,0,M1101)</f>
        <v>0</v>
      </c>
      <c r="K1102" s="38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38">
        <f t="shared" si="170"/>
        <v>0</v>
      </c>
      <c r="M1102" s="38">
        <f t="shared" si="171"/>
        <v>0</v>
      </c>
      <c r="N1102" s="50"/>
      <c r="O1102" s="79">
        <v>237</v>
      </c>
      <c r="P1102" s="80">
        <f t="shared" si="174"/>
        <v>438719</v>
      </c>
      <c r="Q1102" s="82">
        <f t="shared" si="177"/>
        <v>0</v>
      </c>
      <c r="R1102" s="82">
        <f>IF(S1101&lt;1,0,-Lease!$K$4/Lease!$L$4)</f>
        <v>0</v>
      </c>
      <c r="S1102" s="82">
        <f t="shared" si="178"/>
        <v>0</v>
      </c>
      <c r="AE1102" s="5"/>
      <c r="AF1102" s="6"/>
    </row>
    <row r="1103" spans="1:32" x14ac:dyDescent="0.25">
      <c r="A1103" s="46">
        <f t="shared" si="172"/>
        <v>1087</v>
      </c>
      <c r="B1103" s="54">
        <f t="shared" si="169"/>
        <v>0</v>
      </c>
      <c r="C1103" s="47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3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48">
        <f t="shared" si="175"/>
        <v>0</v>
      </c>
      <c r="G1103" s="49"/>
      <c r="H1103" s="13">
        <f t="shared" si="173"/>
        <v>1087</v>
      </c>
      <c r="I1103" s="33" t="str">
        <f t="shared" si="176"/>
        <v>-</v>
      </c>
      <c r="J1103" s="38">
        <f>IF(H1103&gt;Lease!$E$4,0,M1102)</f>
        <v>0</v>
      </c>
      <c r="K1103" s="38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38">
        <f t="shared" si="170"/>
        <v>0</v>
      </c>
      <c r="M1103" s="38">
        <f t="shared" si="171"/>
        <v>0</v>
      </c>
      <c r="N1103" s="50"/>
      <c r="O1103" s="79">
        <v>237</v>
      </c>
      <c r="P1103" s="80">
        <f t="shared" si="174"/>
        <v>439084</v>
      </c>
      <c r="Q1103" s="82">
        <f t="shared" si="177"/>
        <v>0</v>
      </c>
      <c r="R1103" s="82">
        <f>IF(S1102&lt;1,0,-Lease!$K$4/Lease!$L$4)</f>
        <v>0</v>
      </c>
      <c r="S1103" s="82">
        <f t="shared" si="178"/>
        <v>0</v>
      </c>
      <c r="AE1103" s="5"/>
      <c r="AF1103" s="6"/>
    </row>
    <row r="1104" spans="1:32" x14ac:dyDescent="0.25">
      <c r="A1104" s="46">
        <f t="shared" si="172"/>
        <v>1088</v>
      </c>
      <c r="B1104" s="54">
        <f t="shared" si="169"/>
        <v>0</v>
      </c>
      <c r="C1104" s="47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3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48">
        <f t="shared" si="175"/>
        <v>0</v>
      </c>
      <c r="G1104" s="49"/>
      <c r="H1104" s="13">
        <f t="shared" si="173"/>
        <v>1088</v>
      </c>
      <c r="I1104" s="33" t="str">
        <f t="shared" si="176"/>
        <v>-</v>
      </c>
      <c r="J1104" s="38">
        <f>IF(H1104&gt;Lease!$E$4,0,M1103)</f>
        <v>0</v>
      </c>
      <c r="K1104" s="38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38">
        <f t="shared" si="170"/>
        <v>0</v>
      </c>
      <c r="M1104" s="38">
        <f t="shared" si="171"/>
        <v>0</v>
      </c>
      <c r="N1104" s="50"/>
      <c r="O1104" s="79">
        <v>237</v>
      </c>
      <c r="P1104" s="80">
        <f t="shared" si="174"/>
        <v>439449</v>
      </c>
      <c r="Q1104" s="82">
        <f t="shared" si="177"/>
        <v>0</v>
      </c>
      <c r="R1104" s="82">
        <f>IF(S1103&lt;1,0,-Lease!$K$4/Lease!$L$4)</f>
        <v>0</v>
      </c>
      <c r="S1104" s="82">
        <f t="shared" si="178"/>
        <v>0</v>
      </c>
      <c r="AE1104" s="5"/>
      <c r="AF1104" s="6"/>
    </row>
    <row r="1105" spans="1:32" x14ac:dyDescent="0.25">
      <c r="A1105" s="46">
        <f t="shared" si="172"/>
        <v>1089</v>
      </c>
      <c r="B1105" s="54">
        <f t="shared" si="169"/>
        <v>0</v>
      </c>
      <c r="C1105" s="47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3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48">
        <f t="shared" si="175"/>
        <v>0</v>
      </c>
      <c r="G1105" s="49"/>
      <c r="H1105" s="13">
        <f t="shared" si="173"/>
        <v>1089</v>
      </c>
      <c r="I1105" s="33" t="str">
        <f t="shared" si="176"/>
        <v>-</v>
      </c>
      <c r="J1105" s="38">
        <f>IF(H1105&gt;Lease!$E$4,0,M1104)</f>
        <v>0</v>
      </c>
      <c r="K1105" s="38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38">
        <f t="shared" si="170"/>
        <v>0</v>
      </c>
      <c r="M1105" s="38">
        <f t="shared" si="171"/>
        <v>0</v>
      </c>
      <c r="N1105" s="50"/>
      <c r="O1105" s="79">
        <v>237</v>
      </c>
      <c r="P1105" s="80">
        <f t="shared" si="174"/>
        <v>439815</v>
      </c>
      <c r="Q1105" s="82">
        <f t="shared" si="177"/>
        <v>0</v>
      </c>
      <c r="R1105" s="82">
        <f>IF(S1104&lt;1,0,-Lease!$K$4/Lease!$L$4)</f>
        <v>0</v>
      </c>
      <c r="S1105" s="82">
        <f t="shared" si="178"/>
        <v>0</v>
      </c>
      <c r="AE1105" s="5"/>
      <c r="AF1105" s="6"/>
    </row>
    <row r="1106" spans="1:32" x14ac:dyDescent="0.25">
      <c r="A1106" s="46">
        <f t="shared" si="172"/>
        <v>1090</v>
      </c>
      <c r="B1106" s="54">
        <f t="shared" ref="B1106:B1169" si="179">IF(D1106="-",0,YEAR(D1106))</f>
        <v>0</v>
      </c>
      <c r="C1106" s="47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3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48">
        <f t="shared" si="175"/>
        <v>0</v>
      </c>
      <c r="G1106" s="49"/>
      <c r="H1106" s="13">
        <f t="shared" si="173"/>
        <v>1090</v>
      </c>
      <c r="I1106" s="33" t="str">
        <f t="shared" si="176"/>
        <v>-</v>
      </c>
      <c r="J1106" s="38">
        <f>IF(H1106&gt;Lease!$E$4,0,M1105)</f>
        <v>0</v>
      </c>
      <c r="K1106" s="38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38">
        <f t="shared" ref="L1106:L1169" si="180">C1106</f>
        <v>0</v>
      </c>
      <c r="M1106" s="38">
        <f t="shared" ref="M1106:M1169" si="181">J1106+K1106-L1106</f>
        <v>0</v>
      </c>
      <c r="N1106" s="50"/>
      <c r="O1106" s="79">
        <v>237</v>
      </c>
      <c r="P1106" s="80">
        <f t="shared" si="174"/>
        <v>440180</v>
      </c>
      <c r="Q1106" s="82">
        <f t="shared" si="177"/>
        <v>0</v>
      </c>
      <c r="R1106" s="82">
        <f>IF(S1105&lt;1,0,-Lease!$K$4/Lease!$L$4)</f>
        <v>0</v>
      </c>
      <c r="S1106" s="82">
        <f t="shared" si="178"/>
        <v>0</v>
      </c>
      <c r="AE1106" s="5"/>
      <c r="AF1106" s="6"/>
    </row>
    <row r="1107" spans="1:32" x14ac:dyDescent="0.25">
      <c r="A1107" s="46">
        <f t="shared" ref="A1107:A1170" si="182">A1106+1</f>
        <v>1091</v>
      </c>
      <c r="B1107" s="54">
        <f t="shared" si="179"/>
        <v>0</v>
      </c>
      <c r="C1107" s="47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3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48">
        <f t="shared" si="175"/>
        <v>0</v>
      </c>
      <c r="G1107" s="49"/>
      <c r="H1107" s="13">
        <f t="shared" ref="H1107:H1170" si="183">H1106+1</f>
        <v>1091</v>
      </c>
      <c r="I1107" s="33" t="str">
        <f t="shared" si="176"/>
        <v>-</v>
      </c>
      <c r="J1107" s="38">
        <f>IF(H1107&gt;Lease!$E$4,0,M1106)</f>
        <v>0</v>
      </c>
      <c r="K1107" s="38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38">
        <f t="shared" si="180"/>
        <v>0</v>
      </c>
      <c r="M1107" s="38">
        <f t="shared" si="181"/>
        <v>0</v>
      </c>
      <c r="N1107" s="50"/>
      <c r="O1107" s="79">
        <v>237</v>
      </c>
      <c r="P1107" s="80">
        <f t="shared" ref="P1107:P1170" si="184">DATE(YEAR(P1106)+1,MONTH(P1106),DAY(P1106))</f>
        <v>440545</v>
      </c>
      <c r="Q1107" s="82">
        <f t="shared" si="177"/>
        <v>0</v>
      </c>
      <c r="R1107" s="82">
        <f>IF(S1106&lt;1,0,-Lease!$K$4/Lease!$L$4)</f>
        <v>0</v>
      </c>
      <c r="S1107" s="82">
        <f t="shared" si="178"/>
        <v>0</v>
      </c>
      <c r="AE1107" s="5"/>
      <c r="AF1107" s="6"/>
    </row>
    <row r="1108" spans="1:32" x14ac:dyDescent="0.25">
      <c r="A1108" s="46">
        <f t="shared" si="182"/>
        <v>1092</v>
      </c>
      <c r="B1108" s="54">
        <f t="shared" si="179"/>
        <v>0</v>
      </c>
      <c r="C1108" s="47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3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48">
        <f t="shared" si="175"/>
        <v>0</v>
      </c>
      <c r="G1108" s="49"/>
      <c r="H1108" s="13">
        <f t="shared" si="183"/>
        <v>1092</v>
      </c>
      <c r="I1108" s="33" t="str">
        <f t="shared" si="176"/>
        <v>-</v>
      </c>
      <c r="J1108" s="38">
        <f>IF(H1108&gt;Lease!$E$4,0,M1107)</f>
        <v>0</v>
      </c>
      <c r="K1108" s="38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38">
        <f t="shared" si="180"/>
        <v>0</v>
      </c>
      <c r="M1108" s="38">
        <f t="shared" si="181"/>
        <v>0</v>
      </c>
      <c r="N1108" s="50"/>
      <c r="O1108" s="79">
        <v>237</v>
      </c>
      <c r="P1108" s="80">
        <f t="shared" si="184"/>
        <v>440910</v>
      </c>
      <c r="Q1108" s="82">
        <f t="shared" si="177"/>
        <v>0</v>
      </c>
      <c r="R1108" s="82">
        <f>IF(S1107&lt;1,0,-Lease!$K$4/Lease!$L$4)</f>
        <v>0</v>
      </c>
      <c r="S1108" s="82">
        <f t="shared" si="178"/>
        <v>0</v>
      </c>
      <c r="AE1108" s="5"/>
      <c r="AF1108" s="6"/>
    </row>
    <row r="1109" spans="1:32" x14ac:dyDescent="0.25">
      <c r="A1109" s="46">
        <f t="shared" si="182"/>
        <v>1093</v>
      </c>
      <c r="B1109" s="54">
        <f t="shared" si="179"/>
        <v>0</v>
      </c>
      <c r="C1109" s="47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3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48">
        <f t="shared" si="175"/>
        <v>0</v>
      </c>
      <c r="G1109" s="49"/>
      <c r="H1109" s="13">
        <f t="shared" si="183"/>
        <v>1093</v>
      </c>
      <c r="I1109" s="33" t="str">
        <f t="shared" si="176"/>
        <v>-</v>
      </c>
      <c r="J1109" s="38">
        <f>IF(H1109&gt;Lease!$E$4,0,M1108)</f>
        <v>0</v>
      </c>
      <c r="K1109" s="38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38">
        <f t="shared" si="180"/>
        <v>0</v>
      </c>
      <c r="M1109" s="38">
        <f t="shared" si="181"/>
        <v>0</v>
      </c>
      <c r="N1109" s="50"/>
      <c r="O1109" s="79">
        <v>237</v>
      </c>
      <c r="P1109" s="80">
        <f t="shared" si="184"/>
        <v>441276</v>
      </c>
      <c r="Q1109" s="82">
        <f t="shared" si="177"/>
        <v>0</v>
      </c>
      <c r="R1109" s="82">
        <f>IF(S1108&lt;1,0,-Lease!$K$4/Lease!$L$4)</f>
        <v>0</v>
      </c>
      <c r="S1109" s="82">
        <f t="shared" si="178"/>
        <v>0</v>
      </c>
      <c r="AE1109" s="5"/>
      <c r="AF1109" s="6"/>
    </row>
    <row r="1110" spans="1:32" x14ac:dyDescent="0.25">
      <c r="A1110" s="46">
        <f t="shared" si="182"/>
        <v>1094</v>
      </c>
      <c r="B1110" s="54">
        <f t="shared" si="179"/>
        <v>0</v>
      </c>
      <c r="C1110" s="47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3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48">
        <f t="shared" si="175"/>
        <v>0</v>
      </c>
      <c r="G1110" s="49"/>
      <c r="H1110" s="13">
        <f t="shared" si="183"/>
        <v>1094</v>
      </c>
      <c r="I1110" s="33" t="str">
        <f t="shared" si="176"/>
        <v>-</v>
      </c>
      <c r="J1110" s="38">
        <f>IF(H1110&gt;Lease!$E$4,0,M1109)</f>
        <v>0</v>
      </c>
      <c r="K1110" s="38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38">
        <f t="shared" si="180"/>
        <v>0</v>
      </c>
      <c r="M1110" s="38">
        <f t="shared" si="181"/>
        <v>0</v>
      </c>
      <c r="N1110" s="50"/>
      <c r="O1110" s="79">
        <v>237</v>
      </c>
      <c r="P1110" s="80">
        <f t="shared" si="184"/>
        <v>441641</v>
      </c>
      <c r="Q1110" s="82">
        <f t="shared" si="177"/>
        <v>0</v>
      </c>
      <c r="R1110" s="82">
        <f>IF(S1109&lt;1,0,-Lease!$K$4/Lease!$L$4)</f>
        <v>0</v>
      </c>
      <c r="S1110" s="82">
        <f t="shared" si="178"/>
        <v>0</v>
      </c>
      <c r="AE1110" s="5"/>
      <c r="AF1110" s="6"/>
    </row>
    <row r="1111" spans="1:32" x14ac:dyDescent="0.25">
      <c r="A1111" s="46">
        <f t="shared" si="182"/>
        <v>1095</v>
      </c>
      <c r="B1111" s="54">
        <f t="shared" si="179"/>
        <v>0</v>
      </c>
      <c r="C1111" s="47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3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48">
        <f t="shared" si="175"/>
        <v>0</v>
      </c>
      <c r="G1111" s="49"/>
      <c r="H1111" s="13">
        <f t="shared" si="183"/>
        <v>1095</v>
      </c>
      <c r="I1111" s="33" t="str">
        <f t="shared" si="176"/>
        <v>-</v>
      </c>
      <c r="J1111" s="38">
        <f>IF(H1111&gt;Lease!$E$4,0,M1110)</f>
        <v>0</v>
      </c>
      <c r="K1111" s="38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38">
        <f t="shared" si="180"/>
        <v>0</v>
      </c>
      <c r="M1111" s="38">
        <f t="shared" si="181"/>
        <v>0</v>
      </c>
      <c r="N1111" s="50"/>
      <c r="O1111" s="79">
        <v>237</v>
      </c>
      <c r="P1111" s="80">
        <f t="shared" si="184"/>
        <v>442006</v>
      </c>
      <c r="Q1111" s="82">
        <f t="shared" si="177"/>
        <v>0</v>
      </c>
      <c r="R1111" s="82">
        <f>IF(S1110&lt;1,0,-Lease!$K$4/Lease!$L$4)</f>
        <v>0</v>
      </c>
      <c r="S1111" s="82">
        <f t="shared" si="178"/>
        <v>0</v>
      </c>
      <c r="AE1111" s="5"/>
      <c r="AF1111" s="6"/>
    </row>
    <row r="1112" spans="1:32" x14ac:dyDescent="0.25">
      <c r="A1112" s="46">
        <f t="shared" si="182"/>
        <v>1096</v>
      </c>
      <c r="B1112" s="54">
        <f t="shared" si="179"/>
        <v>0</v>
      </c>
      <c r="C1112" s="47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3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48">
        <f t="shared" si="175"/>
        <v>0</v>
      </c>
      <c r="G1112" s="49"/>
      <c r="H1112" s="13">
        <f t="shared" si="183"/>
        <v>1096</v>
      </c>
      <c r="I1112" s="33" t="str">
        <f t="shared" si="176"/>
        <v>-</v>
      </c>
      <c r="J1112" s="38">
        <f>IF(H1112&gt;Lease!$E$4,0,M1111)</f>
        <v>0</v>
      </c>
      <c r="K1112" s="38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38">
        <f t="shared" si="180"/>
        <v>0</v>
      </c>
      <c r="M1112" s="38">
        <f t="shared" si="181"/>
        <v>0</v>
      </c>
      <c r="N1112" s="50"/>
      <c r="O1112" s="79">
        <v>237</v>
      </c>
      <c r="P1112" s="80">
        <f t="shared" si="184"/>
        <v>442371</v>
      </c>
      <c r="Q1112" s="82">
        <f t="shared" si="177"/>
        <v>0</v>
      </c>
      <c r="R1112" s="82">
        <f>IF(S1111&lt;1,0,-Lease!$K$4/Lease!$L$4)</f>
        <v>0</v>
      </c>
      <c r="S1112" s="82">
        <f t="shared" si="178"/>
        <v>0</v>
      </c>
      <c r="AE1112" s="5"/>
      <c r="AF1112" s="6"/>
    </row>
    <row r="1113" spans="1:32" x14ac:dyDescent="0.25">
      <c r="A1113" s="46">
        <f t="shared" si="182"/>
        <v>1097</v>
      </c>
      <c r="B1113" s="54">
        <f t="shared" si="179"/>
        <v>0</v>
      </c>
      <c r="C1113" s="47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3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48">
        <f t="shared" si="175"/>
        <v>0</v>
      </c>
      <c r="G1113" s="49"/>
      <c r="H1113" s="13">
        <f t="shared" si="183"/>
        <v>1097</v>
      </c>
      <c r="I1113" s="33" t="str">
        <f t="shared" si="176"/>
        <v>-</v>
      </c>
      <c r="J1113" s="38">
        <f>IF(H1113&gt;Lease!$E$4,0,M1112)</f>
        <v>0</v>
      </c>
      <c r="K1113" s="38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38">
        <f t="shared" si="180"/>
        <v>0</v>
      </c>
      <c r="M1113" s="38">
        <f t="shared" si="181"/>
        <v>0</v>
      </c>
      <c r="N1113" s="50"/>
      <c r="O1113" s="79">
        <v>237</v>
      </c>
      <c r="P1113" s="80">
        <f t="shared" si="184"/>
        <v>442737</v>
      </c>
      <c r="Q1113" s="82">
        <f t="shared" si="177"/>
        <v>0</v>
      </c>
      <c r="R1113" s="82">
        <f>IF(S1112&lt;1,0,-Lease!$K$4/Lease!$L$4)</f>
        <v>0</v>
      </c>
      <c r="S1113" s="82">
        <f t="shared" si="178"/>
        <v>0</v>
      </c>
      <c r="AE1113" s="5"/>
      <c r="AF1113" s="6"/>
    </row>
    <row r="1114" spans="1:32" x14ac:dyDescent="0.25">
      <c r="A1114" s="46">
        <f t="shared" si="182"/>
        <v>1098</v>
      </c>
      <c r="B1114" s="54">
        <f t="shared" si="179"/>
        <v>0</v>
      </c>
      <c r="C1114" s="47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3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48">
        <f t="shared" si="175"/>
        <v>0</v>
      </c>
      <c r="G1114" s="49"/>
      <c r="H1114" s="13">
        <f t="shared" si="183"/>
        <v>1098</v>
      </c>
      <c r="I1114" s="33" t="str">
        <f t="shared" si="176"/>
        <v>-</v>
      </c>
      <c r="J1114" s="38">
        <f>IF(H1114&gt;Lease!$E$4,0,M1113)</f>
        <v>0</v>
      </c>
      <c r="K1114" s="38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38">
        <f t="shared" si="180"/>
        <v>0</v>
      </c>
      <c r="M1114" s="38">
        <f t="shared" si="181"/>
        <v>0</v>
      </c>
      <c r="N1114" s="50"/>
      <c r="O1114" s="79">
        <v>237</v>
      </c>
      <c r="P1114" s="80">
        <f t="shared" si="184"/>
        <v>443102</v>
      </c>
      <c r="Q1114" s="82">
        <f t="shared" si="177"/>
        <v>0</v>
      </c>
      <c r="R1114" s="82">
        <f>IF(S1113&lt;1,0,-Lease!$K$4/Lease!$L$4)</f>
        <v>0</v>
      </c>
      <c r="S1114" s="82">
        <f t="shared" si="178"/>
        <v>0</v>
      </c>
      <c r="AE1114" s="5"/>
      <c r="AF1114" s="6"/>
    </row>
    <row r="1115" spans="1:32" x14ac:dyDescent="0.25">
      <c r="A1115" s="46">
        <f t="shared" si="182"/>
        <v>1099</v>
      </c>
      <c r="B1115" s="54">
        <f t="shared" si="179"/>
        <v>0</v>
      </c>
      <c r="C1115" s="47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3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48">
        <f t="shared" si="175"/>
        <v>0</v>
      </c>
      <c r="G1115" s="49"/>
      <c r="H1115" s="13">
        <f t="shared" si="183"/>
        <v>1099</v>
      </c>
      <c r="I1115" s="33" t="str">
        <f t="shared" si="176"/>
        <v>-</v>
      </c>
      <c r="J1115" s="38">
        <f>IF(H1115&gt;Lease!$E$4,0,M1114)</f>
        <v>0</v>
      </c>
      <c r="K1115" s="38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38">
        <f t="shared" si="180"/>
        <v>0</v>
      </c>
      <c r="M1115" s="38">
        <f t="shared" si="181"/>
        <v>0</v>
      </c>
      <c r="N1115" s="50"/>
      <c r="O1115" s="79">
        <v>237</v>
      </c>
      <c r="P1115" s="80">
        <f t="shared" si="184"/>
        <v>443467</v>
      </c>
      <c r="Q1115" s="82">
        <f t="shared" si="177"/>
        <v>0</v>
      </c>
      <c r="R1115" s="82">
        <f>IF(S1114&lt;1,0,-Lease!$K$4/Lease!$L$4)</f>
        <v>0</v>
      </c>
      <c r="S1115" s="82">
        <f t="shared" si="178"/>
        <v>0</v>
      </c>
      <c r="AE1115" s="5"/>
      <c r="AF1115" s="6"/>
    </row>
    <row r="1116" spans="1:32" x14ac:dyDescent="0.25">
      <c r="A1116" s="46">
        <f t="shared" si="182"/>
        <v>1100</v>
      </c>
      <c r="B1116" s="54">
        <f t="shared" si="179"/>
        <v>0</v>
      </c>
      <c r="C1116" s="47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3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48">
        <f t="shared" si="175"/>
        <v>0</v>
      </c>
      <c r="G1116" s="49"/>
      <c r="H1116" s="13">
        <f t="shared" si="183"/>
        <v>1100</v>
      </c>
      <c r="I1116" s="33" t="str">
        <f t="shared" si="176"/>
        <v>-</v>
      </c>
      <c r="J1116" s="38">
        <f>IF(H1116&gt;Lease!$E$4,0,M1115)</f>
        <v>0</v>
      </c>
      <c r="K1116" s="38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38">
        <f t="shared" si="180"/>
        <v>0</v>
      </c>
      <c r="M1116" s="38">
        <f t="shared" si="181"/>
        <v>0</v>
      </c>
      <c r="N1116" s="50"/>
      <c r="O1116" s="79">
        <v>237</v>
      </c>
      <c r="P1116" s="80">
        <f t="shared" si="184"/>
        <v>443832</v>
      </c>
      <c r="Q1116" s="82">
        <f t="shared" si="177"/>
        <v>0</v>
      </c>
      <c r="R1116" s="82">
        <f>IF(S1115&lt;1,0,-Lease!$K$4/Lease!$L$4)</f>
        <v>0</v>
      </c>
      <c r="S1116" s="82">
        <f t="shared" si="178"/>
        <v>0</v>
      </c>
      <c r="AE1116" s="5"/>
      <c r="AF1116" s="6"/>
    </row>
    <row r="1117" spans="1:32" x14ac:dyDescent="0.25">
      <c r="A1117" s="46">
        <f t="shared" si="182"/>
        <v>1101</v>
      </c>
      <c r="B1117" s="54">
        <f t="shared" si="179"/>
        <v>0</v>
      </c>
      <c r="C1117" s="47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3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48">
        <f t="shared" si="175"/>
        <v>0</v>
      </c>
      <c r="G1117" s="49"/>
      <c r="H1117" s="13">
        <f t="shared" si="183"/>
        <v>1101</v>
      </c>
      <c r="I1117" s="33" t="str">
        <f t="shared" si="176"/>
        <v>-</v>
      </c>
      <c r="J1117" s="38">
        <f>IF(H1117&gt;Lease!$E$4,0,M1116)</f>
        <v>0</v>
      </c>
      <c r="K1117" s="38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38">
        <f t="shared" si="180"/>
        <v>0</v>
      </c>
      <c r="M1117" s="38">
        <f t="shared" si="181"/>
        <v>0</v>
      </c>
      <c r="N1117" s="50"/>
      <c r="O1117" s="79">
        <v>237</v>
      </c>
      <c r="P1117" s="80">
        <f t="shared" si="184"/>
        <v>444198</v>
      </c>
      <c r="Q1117" s="82">
        <f t="shared" si="177"/>
        <v>0</v>
      </c>
      <c r="R1117" s="82">
        <f>IF(S1116&lt;1,0,-Lease!$K$4/Lease!$L$4)</f>
        <v>0</v>
      </c>
      <c r="S1117" s="82">
        <f t="shared" si="178"/>
        <v>0</v>
      </c>
      <c r="AE1117" s="5"/>
      <c r="AF1117" s="6"/>
    </row>
    <row r="1118" spans="1:32" x14ac:dyDescent="0.25">
      <c r="A1118" s="46">
        <f t="shared" si="182"/>
        <v>1102</v>
      </c>
      <c r="B1118" s="54">
        <f t="shared" si="179"/>
        <v>0</v>
      </c>
      <c r="C1118" s="47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3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48">
        <f t="shared" si="175"/>
        <v>0</v>
      </c>
      <c r="G1118" s="49"/>
      <c r="H1118" s="13">
        <f t="shared" si="183"/>
        <v>1102</v>
      </c>
      <c r="I1118" s="33" t="str">
        <f t="shared" si="176"/>
        <v>-</v>
      </c>
      <c r="J1118" s="38">
        <f>IF(H1118&gt;Lease!$E$4,0,M1117)</f>
        <v>0</v>
      </c>
      <c r="K1118" s="38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38">
        <f t="shared" si="180"/>
        <v>0</v>
      </c>
      <c r="M1118" s="38">
        <f t="shared" si="181"/>
        <v>0</v>
      </c>
      <c r="N1118" s="50"/>
      <c r="O1118" s="79">
        <v>237</v>
      </c>
      <c r="P1118" s="80">
        <f t="shared" si="184"/>
        <v>444563</v>
      </c>
      <c r="Q1118" s="82">
        <f t="shared" si="177"/>
        <v>0</v>
      </c>
      <c r="R1118" s="82">
        <f>IF(S1117&lt;1,0,-Lease!$K$4/Lease!$L$4)</f>
        <v>0</v>
      </c>
      <c r="S1118" s="82">
        <f t="shared" si="178"/>
        <v>0</v>
      </c>
      <c r="AE1118" s="5"/>
      <c r="AF1118" s="6"/>
    </row>
    <row r="1119" spans="1:32" x14ac:dyDescent="0.25">
      <c r="A1119" s="46">
        <f t="shared" si="182"/>
        <v>1103</v>
      </c>
      <c r="B1119" s="54">
        <f t="shared" si="179"/>
        <v>0</v>
      </c>
      <c r="C1119" s="47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3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48">
        <f t="shared" si="175"/>
        <v>0</v>
      </c>
      <c r="G1119" s="49"/>
      <c r="H1119" s="13">
        <f t="shared" si="183"/>
        <v>1103</v>
      </c>
      <c r="I1119" s="33" t="str">
        <f t="shared" si="176"/>
        <v>-</v>
      </c>
      <c r="J1119" s="38">
        <f>IF(H1119&gt;Lease!$E$4,0,M1118)</f>
        <v>0</v>
      </c>
      <c r="K1119" s="38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38">
        <f t="shared" si="180"/>
        <v>0</v>
      </c>
      <c r="M1119" s="38">
        <f t="shared" si="181"/>
        <v>0</v>
      </c>
      <c r="N1119" s="50"/>
      <c r="O1119" s="79">
        <v>237</v>
      </c>
      <c r="P1119" s="80">
        <f t="shared" si="184"/>
        <v>444928</v>
      </c>
      <c r="Q1119" s="82">
        <f t="shared" si="177"/>
        <v>0</v>
      </c>
      <c r="R1119" s="82">
        <f>IF(S1118&lt;1,0,-Lease!$K$4/Lease!$L$4)</f>
        <v>0</v>
      </c>
      <c r="S1119" s="82">
        <f t="shared" si="178"/>
        <v>0</v>
      </c>
      <c r="AE1119" s="5"/>
      <c r="AF1119" s="6"/>
    </row>
    <row r="1120" spans="1:32" x14ac:dyDescent="0.25">
      <c r="A1120" s="46">
        <f t="shared" si="182"/>
        <v>1104</v>
      </c>
      <c r="B1120" s="54">
        <f t="shared" si="179"/>
        <v>0</v>
      </c>
      <c r="C1120" s="47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3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48">
        <f t="shared" si="175"/>
        <v>0</v>
      </c>
      <c r="G1120" s="49"/>
      <c r="H1120" s="13">
        <f t="shared" si="183"/>
        <v>1104</v>
      </c>
      <c r="I1120" s="33" t="str">
        <f t="shared" si="176"/>
        <v>-</v>
      </c>
      <c r="J1120" s="38">
        <f>IF(H1120&gt;Lease!$E$4,0,M1119)</f>
        <v>0</v>
      </c>
      <c r="K1120" s="38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38">
        <f t="shared" si="180"/>
        <v>0</v>
      </c>
      <c r="M1120" s="38">
        <f t="shared" si="181"/>
        <v>0</v>
      </c>
      <c r="N1120" s="50"/>
      <c r="O1120" s="79">
        <v>237</v>
      </c>
      <c r="P1120" s="80">
        <f t="shared" si="184"/>
        <v>445293</v>
      </c>
      <c r="Q1120" s="82">
        <f t="shared" si="177"/>
        <v>0</v>
      </c>
      <c r="R1120" s="82">
        <f>IF(S1119&lt;1,0,-Lease!$K$4/Lease!$L$4)</f>
        <v>0</v>
      </c>
      <c r="S1120" s="82">
        <f t="shared" si="178"/>
        <v>0</v>
      </c>
      <c r="AE1120" s="5"/>
      <c r="AF1120" s="6"/>
    </row>
    <row r="1121" spans="1:32" x14ac:dyDescent="0.25">
      <c r="A1121" s="46">
        <f t="shared" si="182"/>
        <v>1105</v>
      </c>
      <c r="B1121" s="54">
        <f t="shared" si="179"/>
        <v>0</v>
      </c>
      <c r="C1121" s="47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3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48">
        <f t="shared" si="175"/>
        <v>0</v>
      </c>
      <c r="G1121" s="49"/>
      <c r="H1121" s="13">
        <f t="shared" si="183"/>
        <v>1105</v>
      </c>
      <c r="I1121" s="33" t="str">
        <f t="shared" si="176"/>
        <v>-</v>
      </c>
      <c r="J1121" s="38">
        <f>IF(H1121&gt;Lease!$E$4,0,M1120)</f>
        <v>0</v>
      </c>
      <c r="K1121" s="38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38">
        <f t="shared" si="180"/>
        <v>0</v>
      </c>
      <c r="M1121" s="38">
        <f t="shared" si="181"/>
        <v>0</v>
      </c>
      <c r="N1121" s="50"/>
      <c r="O1121" s="79">
        <v>237</v>
      </c>
      <c r="P1121" s="80">
        <f t="shared" si="184"/>
        <v>445659</v>
      </c>
      <c r="Q1121" s="82">
        <f t="shared" si="177"/>
        <v>0</v>
      </c>
      <c r="R1121" s="82">
        <f>IF(S1120&lt;1,0,-Lease!$K$4/Lease!$L$4)</f>
        <v>0</v>
      </c>
      <c r="S1121" s="82">
        <f t="shared" si="178"/>
        <v>0</v>
      </c>
      <c r="AE1121" s="5"/>
      <c r="AF1121" s="6"/>
    </row>
    <row r="1122" spans="1:32" x14ac:dyDescent="0.25">
      <c r="A1122" s="46">
        <f t="shared" si="182"/>
        <v>1106</v>
      </c>
      <c r="B1122" s="54">
        <f t="shared" si="179"/>
        <v>0</v>
      </c>
      <c r="C1122" s="47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3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48">
        <f t="shared" si="175"/>
        <v>0</v>
      </c>
      <c r="G1122" s="49"/>
      <c r="H1122" s="13">
        <f t="shared" si="183"/>
        <v>1106</v>
      </c>
      <c r="I1122" s="33" t="str">
        <f t="shared" si="176"/>
        <v>-</v>
      </c>
      <c r="J1122" s="38">
        <f>IF(H1122&gt;Lease!$E$4,0,M1121)</f>
        <v>0</v>
      </c>
      <c r="K1122" s="38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38">
        <f t="shared" si="180"/>
        <v>0</v>
      </c>
      <c r="M1122" s="38">
        <f t="shared" si="181"/>
        <v>0</v>
      </c>
      <c r="N1122" s="50"/>
      <c r="O1122" s="79">
        <v>237</v>
      </c>
      <c r="P1122" s="80">
        <f t="shared" si="184"/>
        <v>446024</v>
      </c>
      <c r="Q1122" s="82">
        <f t="shared" si="177"/>
        <v>0</v>
      </c>
      <c r="R1122" s="82">
        <f>IF(S1121&lt;1,0,-Lease!$K$4/Lease!$L$4)</f>
        <v>0</v>
      </c>
      <c r="S1122" s="82">
        <f t="shared" si="178"/>
        <v>0</v>
      </c>
      <c r="AE1122" s="5"/>
      <c r="AF1122" s="6"/>
    </row>
    <row r="1123" spans="1:32" x14ac:dyDescent="0.25">
      <c r="A1123" s="46">
        <f t="shared" si="182"/>
        <v>1107</v>
      </c>
      <c r="B1123" s="54">
        <f t="shared" si="179"/>
        <v>0</v>
      </c>
      <c r="C1123" s="47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3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48">
        <f t="shared" si="175"/>
        <v>0</v>
      </c>
      <c r="G1123" s="49"/>
      <c r="H1123" s="13">
        <f t="shared" si="183"/>
        <v>1107</v>
      </c>
      <c r="I1123" s="33" t="str">
        <f t="shared" si="176"/>
        <v>-</v>
      </c>
      <c r="J1123" s="38">
        <f>IF(H1123&gt;Lease!$E$4,0,M1122)</f>
        <v>0</v>
      </c>
      <c r="K1123" s="38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38">
        <f t="shared" si="180"/>
        <v>0</v>
      </c>
      <c r="M1123" s="38">
        <f t="shared" si="181"/>
        <v>0</v>
      </c>
      <c r="N1123" s="50"/>
      <c r="O1123" s="79">
        <v>237</v>
      </c>
      <c r="P1123" s="80">
        <f t="shared" si="184"/>
        <v>446389</v>
      </c>
      <c r="Q1123" s="82">
        <f t="shared" si="177"/>
        <v>0</v>
      </c>
      <c r="R1123" s="82">
        <f>IF(S1122&lt;1,0,-Lease!$K$4/Lease!$L$4)</f>
        <v>0</v>
      </c>
      <c r="S1123" s="82">
        <f t="shared" si="178"/>
        <v>0</v>
      </c>
      <c r="AE1123" s="5"/>
      <c r="AF1123" s="6"/>
    </row>
    <row r="1124" spans="1:32" x14ac:dyDescent="0.25">
      <c r="A1124" s="46">
        <f t="shared" si="182"/>
        <v>1108</v>
      </c>
      <c r="B1124" s="54">
        <f t="shared" si="179"/>
        <v>0</v>
      </c>
      <c r="C1124" s="47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3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48">
        <f t="shared" si="175"/>
        <v>0</v>
      </c>
      <c r="G1124" s="49"/>
      <c r="H1124" s="13">
        <f t="shared" si="183"/>
        <v>1108</v>
      </c>
      <c r="I1124" s="33" t="str">
        <f t="shared" si="176"/>
        <v>-</v>
      </c>
      <c r="J1124" s="38">
        <f>IF(H1124&gt;Lease!$E$4,0,M1123)</f>
        <v>0</v>
      </c>
      <c r="K1124" s="38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38">
        <f t="shared" si="180"/>
        <v>0</v>
      </c>
      <c r="M1124" s="38">
        <f t="shared" si="181"/>
        <v>0</v>
      </c>
      <c r="N1124" s="50"/>
      <c r="O1124" s="79">
        <v>237</v>
      </c>
      <c r="P1124" s="80">
        <f t="shared" si="184"/>
        <v>446754</v>
      </c>
      <c r="Q1124" s="82">
        <f t="shared" si="177"/>
        <v>0</v>
      </c>
      <c r="R1124" s="82">
        <f>IF(S1123&lt;1,0,-Lease!$K$4/Lease!$L$4)</f>
        <v>0</v>
      </c>
      <c r="S1124" s="82">
        <f t="shared" si="178"/>
        <v>0</v>
      </c>
      <c r="AE1124" s="5"/>
      <c r="AF1124" s="6"/>
    </row>
    <row r="1125" spans="1:32" x14ac:dyDescent="0.25">
      <c r="A1125" s="46">
        <f t="shared" si="182"/>
        <v>1109</v>
      </c>
      <c r="B1125" s="54">
        <f t="shared" si="179"/>
        <v>0</v>
      </c>
      <c r="C1125" s="47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3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48">
        <f t="shared" si="175"/>
        <v>0</v>
      </c>
      <c r="G1125" s="49"/>
      <c r="H1125" s="13">
        <f t="shared" si="183"/>
        <v>1109</v>
      </c>
      <c r="I1125" s="33" t="str">
        <f t="shared" si="176"/>
        <v>-</v>
      </c>
      <c r="J1125" s="38">
        <f>IF(H1125&gt;Lease!$E$4,0,M1124)</f>
        <v>0</v>
      </c>
      <c r="K1125" s="38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38">
        <f t="shared" si="180"/>
        <v>0</v>
      </c>
      <c r="M1125" s="38">
        <f t="shared" si="181"/>
        <v>0</v>
      </c>
      <c r="N1125" s="50"/>
      <c r="O1125" s="79">
        <v>237</v>
      </c>
      <c r="P1125" s="80">
        <f t="shared" si="184"/>
        <v>447120</v>
      </c>
      <c r="Q1125" s="82">
        <f t="shared" si="177"/>
        <v>0</v>
      </c>
      <c r="R1125" s="82">
        <f>IF(S1124&lt;1,0,-Lease!$K$4/Lease!$L$4)</f>
        <v>0</v>
      </c>
      <c r="S1125" s="82">
        <f t="shared" si="178"/>
        <v>0</v>
      </c>
      <c r="AE1125" s="5"/>
      <c r="AF1125" s="6"/>
    </row>
    <row r="1126" spans="1:32" x14ac:dyDescent="0.25">
      <c r="A1126" s="46">
        <f t="shared" si="182"/>
        <v>1110</v>
      </c>
      <c r="B1126" s="54">
        <f t="shared" si="179"/>
        <v>0</v>
      </c>
      <c r="C1126" s="47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3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48">
        <f t="shared" si="175"/>
        <v>0</v>
      </c>
      <c r="G1126" s="49"/>
      <c r="H1126" s="13">
        <f t="shared" si="183"/>
        <v>1110</v>
      </c>
      <c r="I1126" s="33" t="str">
        <f t="shared" si="176"/>
        <v>-</v>
      </c>
      <c r="J1126" s="38">
        <f>IF(H1126&gt;Lease!$E$4,0,M1125)</f>
        <v>0</v>
      </c>
      <c r="K1126" s="38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38">
        <f t="shared" si="180"/>
        <v>0</v>
      </c>
      <c r="M1126" s="38">
        <f t="shared" si="181"/>
        <v>0</v>
      </c>
      <c r="N1126" s="50"/>
      <c r="O1126" s="79">
        <v>237</v>
      </c>
      <c r="P1126" s="80">
        <f t="shared" si="184"/>
        <v>447485</v>
      </c>
      <c r="Q1126" s="82">
        <f t="shared" si="177"/>
        <v>0</v>
      </c>
      <c r="R1126" s="82">
        <f>IF(S1125&lt;1,0,-Lease!$K$4/Lease!$L$4)</f>
        <v>0</v>
      </c>
      <c r="S1126" s="82">
        <f t="shared" si="178"/>
        <v>0</v>
      </c>
      <c r="AE1126" s="5"/>
      <c r="AF1126" s="6"/>
    </row>
    <row r="1127" spans="1:32" x14ac:dyDescent="0.25">
      <c r="A1127" s="46">
        <f t="shared" si="182"/>
        <v>1111</v>
      </c>
      <c r="B1127" s="54">
        <f t="shared" si="179"/>
        <v>0</v>
      </c>
      <c r="C1127" s="47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3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48">
        <f t="shared" si="175"/>
        <v>0</v>
      </c>
      <c r="G1127" s="49"/>
      <c r="H1127" s="13">
        <f t="shared" si="183"/>
        <v>1111</v>
      </c>
      <c r="I1127" s="33" t="str">
        <f t="shared" si="176"/>
        <v>-</v>
      </c>
      <c r="J1127" s="38">
        <f>IF(H1127&gt;Lease!$E$4,0,M1126)</f>
        <v>0</v>
      </c>
      <c r="K1127" s="38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38">
        <f t="shared" si="180"/>
        <v>0</v>
      </c>
      <c r="M1127" s="38">
        <f t="shared" si="181"/>
        <v>0</v>
      </c>
      <c r="N1127" s="50"/>
      <c r="O1127" s="79">
        <v>237</v>
      </c>
      <c r="P1127" s="80">
        <f t="shared" si="184"/>
        <v>447850</v>
      </c>
      <c r="Q1127" s="82">
        <f t="shared" si="177"/>
        <v>0</v>
      </c>
      <c r="R1127" s="82">
        <f>IF(S1126&lt;1,0,-Lease!$K$4/Lease!$L$4)</f>
        <v>0</v>
      </c>
      <c r="S1127" s="82">
        <f t="shared" si="178"/>
        <v>0</v>
      </c>
      <c r="AE1127" s="5"/>
      <c r="AF1127" s="6"/>
    </row>
    <row r="1128" spans="1:32" x14ac:dyDescent="0.25">
      <c r="A1128" s="46">
        <f t="shared" si="182"/>
        <v>1112</v>
      </c>
      <c r="B1128" s="54">
        <f t="shared" si="179"/>
        <v>0</v>
      </c>
      <c r="C1128" s="47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3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48">
        <f t="shared" si="175"/>
        <v>0</v>
      </c>
      <c r="G1128" s="49"/>
      <c r="H1128" s="13">
        <f t="shared" si="183"/>
        <v>1112</v>
      </c>
      <c r="I1128" s="33" t="str">
        <f t="shared" si="176"/>
        <v>-</v>
      </c>
      <c r="J1128" s="38">
        <f>IF(H1128&gt;Lease!$E$4,0,M1127)</f>
        <v>0</v>
      </c>
      <c r="K1128" s="38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38">
        <f t="shared" si="180"/>
        <v>0</v>
      </c>
      <c r="M1128" s="38">
        <f t="shared" si="181"/>
        <v>0</v>
      </c>
      <c r="N1128" s="50"/>
      <c r="O1128" s="79">
        <v>237</v>
      </c>
      <c r="P1128" s="80">
        <f t="shared" si="184"/>
        <v>448215</v>
      </c>
      <c r="Q1128" s="82">
        <f t="shared" si="177"/>
        <v>0</v>
      </c>
      <c r="R1128" s="82">
        <f>IF(S1127&lt;1,0,-Lease!$K$4/Lease!$L$4)</f>
        <v>0</v>
      </c>
      <c r="S1128" s="82">
        <f t="shared" si="178"/>
        <v>0</v>
      </c>
      <c r="AE1128" s="5"/>
      <c r="AF1128" s="6"/>
    </row>
    <row r="1129" spans="1:32" x14ac:dyDescent="0.25">
      <c r="A1129" s="46">
        <f t="shared" si="182"/>
        <v>1113</v>
      </c>
      <c r="B1129" s="54">
        <f t="shared" si="179"/>
        <v>0</v>
      </c>
      <c r="C1129" s="47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3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48">
        <f t="shared" si="175"/>
        <v>0</v>
      </c>
      <c r="G1129" s="49"/>
      <c r="H1129" s="13">
        <f t="shared" si="183"/>
        <v>1113</v>
      </c>
      <c r="I1129" s="33" t="str">
        <f t="shared" si="176"/>
        <v>-</v>
      </c>
      <c r="J1129" s="38">
        <f>IF(H1129&gt;Lease!$E$4,0,M1128)</f>
        <v>0</v>
      </c>
      <c r="K1129" s="38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38">
        <f t="shared" si="180"/>
        <v>0</v>
      </c>
      <c r="M1129" s="38">
        <f t="shared" si="181"/>
        <v>0</v>
      </c>
      <c r="N1129" s="50"/>
      <c r="O1129" s="79">
        <v>237</v>
      </c>
      <c r="P1129" s="80">
        <f t="shared" si="184"/>
        <v>448581</v>
      </c>
      <c r="Q1129" s="82">
        <f t="shared" si="177"/>
        <v>0</v>
      </c>
      <c r="R1129" s="82">
        <f>IF(S1128&lt;1,0,-Lease!$K$4/Lease!$L$4)</f>
        <v>0</v>
      </c>
      <c r="S1129" s="82">
        <f t="shared" si="178"/>
        <v>0</v>
      </c>
      <c r="AE1129" s="5"/>
      <c r="AF1129" s="6"/>
    </row>
    <row r="1130" spans="1:32" x14ac:dyDescent="0.25">
      <c r="A1130" s="46">
        <f t="shared" si="182"/>
        <v>1114</v>
      </c>
      <c r="B1130" s="54">
        <f t="shared" si="179"/>
        <v>0</v>
      </c>
      <c r="C1130" s="47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3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48">
        <f t="shared" si="175"/>
        <v>0</v>
      </c>
      <c r="G1130" s="49"/>
      <c r="H1130" s="13">
        <f t="shared" si="183"/>
        <v>1114</v>
      </c>
      <c r="I1130" s="33" t="str">
        <f t="shared" si="176"/>
        <v>-</v>
      </c>
      <c r="J1130" s="38">
        <f>IF(H1130&gt;Lease!$E$4,0,M1129)</f>
        <v>0</v>
      </c>
      <c r="K1130" s="38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38">
        <f t="shared" si="180"/>
        <v>0</v>
      </c>
      <c r="M1130" s="38">
        <f t="shared" si="181"/>
        <v>0</v>
      </c>
      <c r="N1130" s="50"/>
      <c r="O1130" s="79">
        <v>237</v>
      </c>
      <c r="P1130" s="80">
        <f t="shared" si="184"/>
        <v>448946</v>
      </c>
      <c r="Q1130" s="82">
        <f t="shared" si="177"/>
        <v>0</v>
      </c>
      <c r="R1130" s="82">
        <f>IF(S1129&lt;1,0,-Lease!$K$4/Lease!$L$4)</f>
        <v>0</v>
      </c>
      <c r="S1130" s="82">
        <f t="shared" si="178"/>
        <v>0</v>
      </c>
      <c r="AE1130" s="5"/>
      <c r="AF1130" s="6"/>
    </row>
    <row r="1131" spans="1:32" x14ac:dyDescent="0.25">
      <c r="A1131" s="46">
        <f t="shared" si="182"/>
        <v>1115</v>
      </c>
      <c r="B1131" s="54">
        <f t="shared" si="179"/>
        <v>0</v>
      </c>
      <c r="C1131" s="47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3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48">
        <f t="shared" si="175"/>
        <v>0</v>
      </c>
      <c r="G1131" s="49"/>
      <c r="H1131" s="13">
        <f t="shared" si="183"/>
        <v>1115</v>
      </c>
      <c r="I1131" s="33" t="str">
        <f t="shared" si="176"/>
        <v>-</v>
      </c>
      <c r="J1131" s="38">
        <f>IF(H1131&gt;Lease!$E$4,0,M1130)</f>
        <v>0</v>
      </c>
      <c r="K1131" s="38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38">
        <f t="shared" si="180"/>
        <v>0</v>
      </c>
      <c r="M1131" s="38">
        <f t="shared" si="181"/>
        <v>0</v>
      </c>
      <c r="N1131" s="50"/>
      <c r="O1131" s="79">
        <v>237</v>
      </c>
      <c r="P1131" s="80">
        <f t="shared" si="184"/>
        <v>449311</v>
      </c>
      <c r="Q1131" s="82">
        <f t="shared" si="177"/>
        <v>0</v>
      </c>
      <c r="R1131" s="82">
        <f>IF(S1130&lt;1,0,-Lease!$K$4/Lease!$L$4)</f>
        <v>0</v>
      </c>
      <c r="S1131" s="82">
        <f t="shared" si="178"/>
        <v>0</v>
      </c>
      <c r="AE1131" s="5"/>
      <c r="AF1131" s="6"/>
    </row>
    <row r="1132" spans="1:32" x14ac:dyDescent="0.25">
      <c r="A1132" s="46">
        <f t="shared" si="182"/>
        <v>1116</v>
      </c>
      <c r="B1132" s="54">
        <f t="shared" si="179"/>
        <v>0</v>
      </c>
      <c r="C1132" s="47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3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48">
        <f t="shared" si="175"/>
        <v>0</v>
      </c>
      <c r="G1132" s="49"/>
      <c r="H1132" s="13">
        <f t="shared" si="183"/>
        <v>1116</v>
      </c>
      <c r="I1132" s="33" t="str">
        <f t="shared" si="176"/>
        <v>-</v>
      </c>
      <c r="J1132" s="38">
        <f>IF(H1132&gt;Lease!$E$4,0,M1131)</f>
        <v>0</v>
      </c>
      <c r="K1132" s="38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38">
        <f t="shared" si="180"/>
        <v>0</v>
      </c>
      <c r="M1132" s="38">
        <f t="shared" si="181"/>
        <v>0</v>
      </c>
      <c r="N1132" s="50"/>
      <c r="O1132" s="79">
        <v>237</v>
      </c>
      <c r="P1132" s="80">
        <f t="shared" si="184"/>
        <v>449676</v>
      </c>
      <c r="Q1132" s="82">
        <f t="shared" si="177"/>
        <v>0</v>
      </c>
      <c r="R1132" s="82">
        <f>IF(S1131&lt;1,0,-Lease!$K$4/Lease!$L$4)</f>
        <v>0</v>
      </c>
      <c r="S1132" s="82">
        <f t="shared" si="178"/>
        <v>0</v>
      </c>
      <c r="AE1132" s="5"/>
      <c r="AF1132" s="6"/>
    </row>
    <row r="1133" spans="1:32" x14ac:dyDescent="0.25">
      <c r="A1133" s="46">
        <f t="shared" si="182"/>
        <v>1117</v>
      </c>
      <c r="B1133" s="54">
        <f t="shared" si="179"/>
        <v>0</v>
      </c>
      <c r="C1133" s="47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3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48">
        <f t="shared" ref="F1133:F1196" si="185">C1133*E1133</f>
        <v>0</v>
      </c>
      <c r="G1133" s="49"/>
      <c r="H1133" s="13">
        <f t="shared" si="183"/>
        <v>1117</v>
      </c>
      <c r="I1133" s="33" t="str">
        <f t="shared" ref="I1133:I1196" si="186">D1133</f>
        <v>-</v>
      </c>
      <c r="J1133" s="38">
        <f>IF(H1133&gt;Lease!$E$4,0,M1132)</f>
        <v>0</v>
      </c>
      <c r="K1133" s="38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38">
        <f t="shared" si="180"/>
        <v>0</v>
      </c>
      <c r="M1133" s="38">
        <f t="shared" si="181"/>
        <v>0</v>
      </c>
      <c r="N1133" s="50"/>
      <c r="O1133" s="79">
        <v>237</v>
      </c>
      <c r="P1133" s="80">
        <f t="shared" si="184"/>
        <v>450042</v>
      </c>
      <c r="Q1133" s="82">
        <f t="shared" ref="Q1133:Q1196" si="187">S1132</f>
        <v>0</v>
      </c>
      <c r="R1133" s="82">
        <f>IF(S1132&lt;1,0,-Lease!$K$4/Lease!$L$4)</f>
        <v>0</v>
      </c>
      <c r="S1133" s="82">
        <f t="shared" ref="S1133:S1196" si="188">IF(S1132&lt;1,0,SUM(Q1133:R1133))</f>
        <v>0</v>
      </c>
      <c r="AE1133" s="5"/>
      <c r="AF1133" s="6"/>
    </row>
    <row r="1134" spans="1:32" x14ac:dyDescent="0.25">
      <c r="A1134" s="46">
        <f t="shared" si="182"/>
        <v>1118</v>
      </c>
      <c r="B1134" s="54">
        <f t="shared" si="179"/>
        <v>0</v>
      </c>
      <c r="C1134" s="47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3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48">
        <f t="shared" si="185"/>
        <v>0</v>
      </c>
      <c r="G1134" s="49"/>
      <c r="H1134" s="13">
        <f t="shared" si="183"/>
        <v>1118</v>
      </c>
      <c r="I1134" s="33" t="str">
        <f t="shared" si="186"/>
        <v>-</v>
      </c>
      <c r="J1134" s="38">
        <f>IF(H1134&gt;Lease!$E$4,0,M1133)</f>
        <v>0</v>
      </c>
      <c r="K1134" s="38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38">
        <f t="shared" si="180"/>
        <v>0</v>
      </c>
      <c r="M1134" s="38">
        <f t="shared" si="181"/>
        <v>0</v>
      </c>
      <c r="N1134" s="50"/>
      <c r="O1134" s="79">
        <v>237</v>
      </c>
      <c r="P1134" s="80">
        <f t="shared" si="184"/>
        <v>450407</v>
      </c>
      <c r="Q1134" s="82">
        <f t="shared" si="187"/>
        <v>0</v>
      </c>
      <c r="R1134" s="82">
        <f>IF(S1133&lt;1,0,-Lease!$K$4/Lease!$L$4)</f>
        <v>0</v>
      </c>
      <c r="S1134" s="82">
        <f t="shared" si="188"/>
        <v>0</v>
      </c>
      <c r="AE1134" s="5"/>
      <c r="AF1134" s="6"/>
    </row>
    <row r="1135" spans="1:32" x14ac:dyDescent="0.25">
      <c r="A1135" s="46">
        <f t="shared" si="182"/>
        <v>1119</v>
      </c>
      <c r="B1135" s="54">
        <f t="shared" si="179"/>
        <v>0</v>
      </c>
      <c r="C1135" s="47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3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48">
        <f t="shared" si="185"/>
        <v>0</v>
      </c>
      <c r="G1135" s="49"/>
      <c r="H1135" s="13">
        <f t="shared" si="183"/>
        <v>1119</v>
      </c>
      <c r="I1135" s="33" t="str">
        <f t="shared" si="186"/>
        <v>-</v>
      </c>
      <c r="J1135" s="38">
        <f>IF(H1135&gt;Lease!$E$4,0,M1134)</f>
        <v>0</v>
      </c>
      <c r="K1135" s="38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38">
        <f t="shared" si="180"/>
        <v>0</v>
      </c>
      <c r="M1135" s="38">
        <f t="shared" si="181"/>
        <v>0</v>
      </c>
      <c r="N1135" s="50"/>
      <c r="O1135" s="79">
        <v>237</v>
      </c>
      <c r="P1135" s="80">
        <f t="shared" si="184"/>
        <v>450772</v>
      </c>
      <c r="Q1135" s="82">
        <f t="shared" si="187"/>
        <v>0</v>
      </c>
      <c r="R1135" s="82">
        <f>IF(S1134&lt;1,0,-Lease!$K$4/Lease!$L$4)</f>
        <v>0</v>
      </c>
      <c r="S1135" s="82">
        <f t="shared" si="188"/>
        <v>0</v>
      </c>
      <c r="AE1135" s="5"/>
      <c r="AF1135" s="6"/>
    </row>
    <row r="1136" spans="1:32" x14ac:dyDescent="0.25">
      <c r="A1136" s="46">
        <f t="shared" si="182"/>
        <v>1120</v>
      </c>
      <c r="B1136" s="54">
        <f t="shared" si="179"/>
        <v>0</v>
      </c>
      <c r="C1136" s="47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3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48">
        <f t="shared" si="185"/>
        <v>0</v>
      </c>
      <c r="G1136" s="49"/>
      <c r="H1136" s="13">
        <f t="shared" si="183"/>
        <v>1120</v>
      </c>
      <c r="I1136" s="33" t="str">
        <f t="shared" si="186"/>
        <v>-</v>
      </c>
      <c r="J1136" s="38">
        <f>IF(H1136&gt;Lease!$E$4,0,M1135)</f>
        <v>0</v>
      </c>
      <c r="K1136" s="38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38">
        <f t="shared" si="180"/>
        <v>0</v>
      </c>
      <c r="M1136" s="38">
        <f t="shared" si="181"/>
        <v>0</v>
      </c>
      <c r="N1136" s="50"/>
      <c r="O1136" s="79">
        <v>237</v>
      </c>
      <c r="P1136" s="80">
        <f t="shared" si="184"/>
        <v>451137</v>
      </c>
      <c r="Q1136" s="82">
        <f t="shared" si="187"/>
        <v>0</v>
      </c>
      <c r="R1136" s="82">
        <f>IF(S1135&lt;1,0,-Lease!$K$4/Lease!$L$4)</f>
        <v>0</v>
      </c>
      <c r="S1136" s="82">
        <f t="shared" si="188"/>
        <v>0</v>
      </c>
      <c r="AE1136" s="5"/>
      <c r="AF1136" s="6"/>
    </row>
    <row r="1137" spans="1:32" x14ac:dyDescent="0.25">
      <c r="A1137" s="46">
        <f t="shared" si="182"/>
        <v>1121</v>
      </c>
      <c r="B1137" s="54">
        <f t="shared" si="179"/>
        <v>0</v>
      </c>
      <c r="C1137" s="47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3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48">
        <f t="shared" si="185"/>
        <v>0</v>
      </c>
      <c r="G1137" s="49"/>
      <c r="H1137" s="13">
        <f t="shared" si="183"/>
        <v>1121</v>
      </c>
      <c r="I1137" s="33" t="str">
        <f t="shared" si="186"/>
        <v>-</v>
      </c>
      <c r="J1137" s="38">
        <f>IF(H1137&gt;Lease!$E$4,0,M1136)</f>
        <v>0</v>
      </c>
      <c r="K1137" s="38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38">
        <f t="shared" si="180"/>
        <v>0</v>
      </c>
      <c r="M1137" s="38">
        <f t="shared" si="181"/>
        <v>0</v>
      </c>
      <c r="N1137" s="50"/>
      <c r="O1137" s="79">
        <v>237</v>
      </c>
      <c r="P1137" s="80">
        <f t="shared" si="184"/>
        <v>451503</v>
      </c>
      <c r="Q1137" s="82">
        <f t="shared" si="187"/>
        <v>0</v>
      </c>
      <c r="R1137" s="82">
        <f>IF(S1136&lt;1,0,-Lease!$K$4/Lease!$L$4)</f>
        <v>0</v>
      </c>
      <c r="S1137" s="82">
        <f t="shared" si="188"/>
        <v>0</v>
      </c>
      <c r="AE1137" s="5"/>
      <c r="AF1137" s="6"/>
    </row>
    <row r="1138" spans="1:32" x14ac:dyDescent="0.25">
      <c r="A1138" s="46">
        <f t="shared" si="182"/>
        <v>1122</v>
      </c>
      <c r="B1138" s="54">
        <f t="shared" si="179"/>
        <v>0</v>
      </c>
      <c r="C1138" s="47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3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48">
        <f t="shared" si="185"/>
        <v>0</v>
      </c>
      <c r="G1138" s="49"/>
      <c r="H1138" s="13">
        <f t="shared" si="183"/>
        <v>1122</v>
      </c>
      <c r="I1138" s="33" t="str">
        <f t="shared" si="186"/>
        <v>-</v>
      </c>
      <c r="J1138" s="38">
        <f>IF(H1138&gt;Lease!$E$4,0,M1137)</f>
        <v>0</v>
      </c>
      <c r="K1138" s="38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38">
        <f t="shared" si="180"/>
        <v>0</v>
      </c>
      <c r="M1138" s="38">
        <f t="shared" si="181"/>
        <v>0</v>
      </c>
      <c r="N1138" s="50"/>
      <c r="O1138" s="79">
        <v>237</v>
      </c>
      <c r="P1138" s="80">
        <f t="shared" si="184"/>
        <v>451868</v>
      </c>
      <c r="Q1138" s="82">
        <f t="shared" si="187"/>
        <v>0</v>
      </c>
      <c r="R1138" s="82">
        <f>IF(S1137&lt;1,0,-Lease!$K$4/Lease!$L$4)</f>
        <v>0</v>
      </c>
      <c r="S1138" s="82">
        <f t="shared" si="188"/>
        <v>0</v>
      </c>
      <c r="AE1138" s="5"/>
      <c r="AF1138" s="6"/>
    </row>
    <row r="1139" spans="1:32" x14ac:dyDescent="0.25">
      <c r="A1139" s="46">
        <f t="shared" si="182"/>
        <v>1123</v>
      </c>
      <c r="B1139" s="54">
        <f t="shared" si="179"/>
        <v>0</v>
      </c>
      <c r="C1139" s="47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3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48">
        <f t="shared" si="185"/>
        <v>0</v>
      </c>
      <c r="G1139" s="49"/>
      <c r="H1139" s="13">
        <f t="shared" si="183"/>
        <v>1123</v>
      </c>
      <c r="I1139" s="33" t="str">
        <f t="shared" si="186"/>
        <v>-</v>
      </c>
      <c r="J1139" s="38">
        <f>IF(H1139&gt;Lease!$E$4,0,M1138)</f>
        <v>0</v>
      </c>
      <c r="K1139" s="38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38">
        <f t="shared" si="180"/>
        <v>0</v>
      </c>
      <c r="M1139" s="38">
        <f t="shared" si="181"/>
        <v>0</v>
      </c>
      <c r="N1139" s="50"/>
      <c r="O1139" s="79">
        <v>237</v>
      </c>
      <c r="P1139" s="80">
        <f t="shared" si="184"/>
        <v>452233</v>
      </c>
      <c r="Q1139" s="82">
        <f t="shared" si="187"/>
        <v>0</v>
      </c>
      <c r="R1139" s="82">
        <f>IF(S1138&lt;1,0,-Lease!$K$4/Lease!$L$4)</f>
        <v>0</v>
      </c>
      <c r="S1139" s="82">
        <f t="shared" si="188"/>
        <v>0</v>
      </c>
      <c r="AE1139" s="5"/>
      <c r="AF1139" s="6"/>
    </row>
    <row r="1140" spans="1:32" x14ac:dyDescent="0.25">
      <c r="A1140" s="46">
        <f t="shared" si="182"/>
        <v>1124</v>
      </c>
      <c r="B1140" s="54">
        <f t="shared" si="179"/>
        <v>0</v>
      </c>
      <c r="C1140" s="47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3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48">
        <f t="shared" si="185"/>
        <v>0</v>
      </c>
      <c r="G1140" s="49"/>
      <c r="H1140" s="13">
        <f t="shared" si="183"/>
        <v>1124</v>
      </c>
      <c r="I1140" s="33" t="str">
        <f t="shared" si="186"/>
        <v>-</v>
      </c>
      <c r="J1140" s="38">
        <f>IF(H1140&gt;Lease!$E$4,0,M1139)</f>
        <v>0</v>
      </c>
      <c r="K1140" s="38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38">
        <f t="shared" si="180"/>
        <v>0</v>
      </c>
      <c r="M1140" s="38">
        <f t="shared" si="181"/>
        <v>0</v>
      </c>
      <c r="N1140" s="50"/>
      <c r="O1140" s="79">
        <v>237</v>
      </c>
      <c r="P1140" s="80">
        <f t="shared" si="184"/>
        <v>452598</v>
      </c>
      <c r="Q1140" s="82">
        <f t="shared" si="187"/>
        <v>0</v>
      </c>
      <c r="R1140" s="82">
        <f>IF(S1139&lt;1,0,-Lease!$K$4/Lease!$L$4)</f>
        <v>0</v>
      </c>
      <c r="S1140" s="82">
        <f t="shared" si="188"/>
        <v>0</v>
      </c>
      <c r="AE1140" s="5"/>
      <c r="AF1140" s="6"/>
    </row>
    <row r="1141" spans="1:32" x14ac:dyDescent="0.25">
      <c r="A1141" s="46">
        <f t="shared" si="182"/>
        <v>1125</v>
      </c>
      <c r="B1141" s="54">
        <f t="shared" si="179"/>
        <v>0</v>
      </c>
      <c r="C1141" s="47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3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48">
        <f t="shared" si="185"/>
        <v>0</v>
      </c>
      <c r="G1141" s="49"/>
      <c r="H1141" s="13">
        <f t="shared" si="183"/>
        <v>1125</v>
      </c>
      <c r="I1141" s="33" t="str">
        <f t="shared" si="186"/>
        <v>-</v>
      </c>
      <c r="J1141" s="38">
        <f>IF(H1141&gt;Lease!$E$4,0,M1140)</f>
        <v>0</v>
      </c>
      <c r="K1141" s="38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38">
        <f t="shared" si="180"/>
        <v>0</v>
      </c>
      <c r="M1141" s="38">
        <f t="shared" si="181"/>
        <v>0</v>
      </c>
      <c r="N1141" s="50"/>
      <c r="O1141" s="79">
        <v>237</v>
      </c>
      <c r="P1141" s="80">
        <f t="shared" si="184"/>
        <v>452964</v>
      </c>
      <c r="Q1141" s="82">
        <f t="shared" si="187"/>
        <v>0</v>
      </c>
      <c r="R1141" s="82">
        <f>IF(S1140&lt;1,0,-Lease!$K$4/Lease!$L$4)</f>
        <v>0</v>
      </c>
      <c r="S1141" s="82">
        <f t="shared" si="188"/>
        <v>0</v>
      </c>
      <c r="AE1141" s="5"/>
      <c r="AF1141" s="6"/>
    </row>
    <row r="1142" spans="1:32" x14ac:dyDescent="0.25">
      <c r="A1142" s="46">
        <f t="shared" si="182"/>
        <v>1126</v>
      </c>
      <c r="B1142" s="54">
        <f t="shared" si="179"/>
        <v>0</v>
      </c>
      <c r="C1142" s="47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3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48">
        <f t="shared" si="185"/>
        <v>0</v>
      </c>
      <c r="G1142" s="49"/>
      <c r="H1142" s="13">
        <f t="shared" si="183"/>
        <v>1126</v>
      </c>
      <c r="I1142" s="33" t="str">
        <f t="shared" si="186"/>
        <v>-</v>
      </c>
      <c r="J1142" s="38">
        <f>IF(H1142&gt;Lease!$E$4,0,M1141)</f>
        <v>0</v>
      </c>
      <c r="K1142" s="38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38">
        <f t="shared" si="180"/>
        <v>0</v>
      </c>
      <c r="M1142" s="38">
        <f t="shared" si="181"/>
        <v>0</v>
      </c>
      <c r="N1142" s="50"/>
      <c r="O1142" s="79">
        <v>237</v>
      </c>
      <c r="P1142" s="80">
        <f t="shared" si="184"/>
        <v>453329</v>
      </c>
      <c r="Q1142" s="82">
        <f t="shared" si="187"/>
        <v>0</v>
      </c>
      <c r="R1142" s="82">
        <f>IF(S1141&lt;1,0,-Lease!$K$4/Lease!$L$4)</f>
        <v>0</v>
      </c>
      <c r="S1142" s="82">
        <f t="shared" si="188"/>
        <v>0</v>
      </c>
      <c r="AE1142" s="5"/>
      <c r="AF1142" s="6"/>
    </row>
    <row r="1143" spans="1:32" x14ac:dyDescent="0.25">
      <c r="A1143" s="46">
        <f t="shared" si="182"/>
        <v>1127</v>
      </c>
      <c r="B1143" s="54">
        <f t="shared" si="179"/>
        <v>0</v>
      </c>
      <c r="C1143" s="47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3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48">
        <f t="shared" si="185"/>
        <v>0</v>
      </c>
      <c r="G1143" s="49"/>
      <c r="H1143" s="13">
        <f t="shared" si="183"/>
        <v>1127</v>
      </c>
      <c r="I1143" s="33" t="str">
        <f t="shared" si="186"/>
        <v>-</v>
      </c>
      <c r="J1143" s="38">
        <f>IF(H1143&gt;Lease!$E$4,0,M1142)</f>
        <v>0</v>
      </c>
      <c r="K1143" s="38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38">
        <f t="shared" si="180"/>
        <v>0</v>
      </c>
      <c r="M1143" s="38">
        <f t="shared" si="181"/>
        <v>0</v>
      </c>
      <c r="N1143" s="50"/>
      <c r="O1143" s="79">
        <v>237</v>
      </c>
      <c r="P1143" s="80">
        <f t="shared" si="184"/>
        <v>453694</v>
      </c>
      <c r="Q1143" s="82">
        <f t="shared" si="187"/>
        <v>0</v>
      </c>
      <c r="R1143" s="82">
        <f>IF(S1142&lt;1,0,-Lease!$K$4/Lease!$L$4)</f>
        <v>0</v>
      </c>
      <c r="S1143" s="82">
        <f t="shared" si="188"/>
        <v>0</v>
      </c>
      <c r="AE1143" s="5"/>
      <c r="AF1143" s="6"/>
    </row>
    <row r="1144" spans="1:32" x14ac:dyDescent="0.25">
      <c r="A1144" s="46">
        <f t="shared" si="182"/>
        <v>1128</v>
      </c>
      <c r="B1144" s="54">
        <f t="shared" si="179"/>
        <v>0</v>
      </c>
      <c r="C1144" s="47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3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48">
        <f t="shared" si="185"/>
        <v>0</v>
      </c>
      <c r="G1144" s="49"/>
      <c r="H1144" s="13">
        <f t="shared" si="183"/>
        <v>1128</v>
      </c>
      <c r="I1144" s="33" t="str">
        <f t="shared" si="186"/>
        <v>-</v>
      </c>
      <c r="J1144" s="38">
        <f>IF(H1144&gt;Lease!$E$4,0,M1143)</f>
        <v>0</v>
      </c>
      <c r="K1144" s="38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38">
        <f t="shared" si="180"/>
        <v>0</v>
      </c>
      <c r="M1144" s="38">
        <f t="shared" si="181"/>
        <v>0</v>
      </c>
      <c r="N1144" s="50"/>
      <c r="O1144" s="79">
        <v>237</v>
      </c>
      <c r="P1144" s="80">
        <f t="shared" si="184"/>
        <v>454059</v>
      </c>
      <c r="Q1144" s="82">
        <f t="shared" si="187"/>
        <v>0</v>
      </c>
      <c r="R1144" s="82">
        <f>IF(S1143&lt;1,0,-Lease!$K$4/Lease!$L$4)</f>
        <v>0</v>
      </c>
      <c r="S1144" s="82">
        <f t="shared" si="188"/>
        <v>0</v>
      </c>
      <c r="AE1144" s="5"/>
      <c r="AF1144" s="6"/>
    </row>
    <row r="1145" spans="1:32" x14ac:dyDescent="0.25">
      <c r="A1145" s="46">
        <f t="shared" si="182"/>
        <v>1129</v>
      </c>
      <c r="B1145" s="54">
        <f t="shared" si="179"/>
        <v>0</v>
      </c>
      <c r="C1145" s="47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3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48">
        <f t="shared" si="185"/>
        <v>0</v>
      </c>
      <c r="G1145" s="49"/>
      <c r="H1145" s="13">
        <f t="shared" si="183"/>
        <v>1129</v>
      </c>
      <c r="I1145" s="33" t="str">
        <f t="shared" si="186"/>
        <v>-</v>
      </c>
      <c r="J1145" s="38">
        <f>IF(H1145&gt;Lease!$E$4,0,M1144)</f>
        <v>0</v>
      </c>
      <c r="K1145" s="38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38">
        <f t="shared" si="180"/>
        <v>0</v>
      </c>
      <c r="M1145" s="38">
        <f t="shared" si="181"/>
        <v>0</v>
      </c>
      <c r="N1145" s="50"/>
      <c r="O1145" s="79">
        <v>237</v>
      </c>
      <c r="P1145" s="80">
        <f t="shared" si="184"/>
        <v>454425</v>
      </c>
      <c r="Q1145" s="82">
        <f t="shared" si="187"/>
        <v>0</v>
      </c>
      <c r="R1145" s="82">
        <f>IF(S1144&lt;1,0,-Lease!$K$4/Lease!$L$4)</f>
        <v>0</v>
      </c>
      <c r="S1145" s="82">
        <f t="shared" si="188"/>
        <v>0</v>
      </c>
      <c r="AE1145" s="5"/>
      <c r="AF1145" s="6"/>
    </row>
    <row r="1146" spans="1:32" x14ac:dyDescent="0.25">
      <c r="A1146" s="46">
        <f t="shared" si="182"/>
        <v>1130</v>
      </c>
      <c r="B1146" s="54">
        <f t="shared" si="179"/>
        <v>0</v>
      </c>
      <c r="C1146" s="47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3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48">
        <f t="shared" si="185"/>
        <v>0</v>
      </c>
      <c r="G1146" s="49"/>
      <c r="H1146" s="13">
        <f t="shared" si="183"/>
        <v>1130</v>
      </c>
      <c r="I1146" s="33" t="str">
        <f t="shared" si="186"/>
        <v>-</v>
      </c>
      <c r="J1146" s="38">
        <f>IF(H1146&gt;Lease!$E$4,0,M1145)</f>
        <v>0</v>
      </c>
      <c r="K1146" s="38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38">
        <f t="shared" si="180"/>
        <v>0</v>
      </c>
      <c r="M1146" s="38">
        <f t="shared" si="181"/>
        <v>0</v>
      </c>
      <c r="N1146" s="50"/>
      <c r="O1146" s="79">
        <v>237</v>
      </c>
      <c r="P1146" s="80">
        <f t="shared" si="184"/>
        <v>454790</v>
      </c>
      <c r="Q1146" s="82">
        <f t="shared" si="187"/>
        <v>0</v>
      </c>
      <c r="R1146" s="82">
        <f>IF(S1145&lt;1,0,-Lease!$K$4/Lease!$L$4)</f>
        <v>0</v>
      </c>
      <c r="S1146" s="82">
        <f t="shared" si="188"/>
        <v>0</v>
      </c>
      <c r="AE1146" s="5"/>
      <c r="AF1146" s="6"/>
    </row>
    <row r="1147" spans="1:32" x14ac:dyDescent="0.25">
      <c r="A1147" s="46">
        <f t="shared" si="182"/>
        <v>1131</v>
      </c>
      <c r="B1147" s="54">
        <f t="shared" si="179"/>
        <v>0</v>
      </c>
      <c r="C1147" s="47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3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48">
        <f t="shared" si="185"/>
        <v>0</v>
      </c>
      <c r="G1147" s="49"/>
      <c r="H1147" s="13">
        <f t="shared" si="183"/>
        <v>1131</v>
      </c>
      <c r="I1147" s="33" t="str">
        <f t="shared" si="186"/>
        <v>-</v>
      </c>
      <c r="J1147" s="38">
        <f>IF(H1147&gt;Lease!$E$4,0,M1146)</f>
        <v>0</v>
      </c>
      <c r="K1147" s="38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38">
        <f t="shared" si="180"/>
        <v>0</v>
      </c>
      <c r="M1147" s="38">
        <f t="shared" si="181"/>
        <v>0</v>
      </c>
      <c r="N1147" s="50"/>
      <c r="O1147" s="79">
        <v>237</v>
      </c>
      <c r="P1147" s="80">
        <f t="shared" si="184"/>
        <v>455155</v>
      </c>
      <c r="Q1147" s="82">
        <f t="shared" si="187"/>
        <v>0</v>
      </c>
      <c r="R1147" s="82">
        <f>IF(S1146&lt;1,0,-Lease!$K$4/Lease!$L$4)</f>
        <v>0</v>
      </c>
      <c r="S1147" s="82">
        <f t="shared" si="188"/>
        <v>0</v>
      </c>
      <c r="AE1147" s="5"/>
      <c r="AF1147" s="6"/>
    </row>
    <row r="1148" spans="1:32" x14ac:dyDescent="0.25">
      <c r="A1148" s="46">
        <f t="shared" si="182"/>
        <v>1132</v>
      </c>
      <c r="B1148" s="54">
        <f t="shared" si="179"/>
        <v>0</v>
      </c>
      <c r="C1148" s="47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3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48">
        <f t="shared" si="185"/>
        <v>0</v>
      </c>
      <c r="G1148" s="49"/>
      <c r="H1148" s="13">
        <f t="shared" si="183"/>
        <v>1132</v>
      </c>
      <c r="I1148" s="33" t="str">
        <f t="shared" si="186"/>
        <v>-</v>
      </c>
      <c r="J1148" s="38">
        <f>IF(H1148&gt;Lease!$E$4,0,M1147)</f>
        <v>0</v>
      </c>
      <c r="K1148" s="38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38">
        <f t="shared" si="180"/>
        <v>0</v>
      </c>
      <c r="M1148" s="38">
        <f t="shared" si="181"/>
        <v>0</v>
      </c>
      <c r="N1148" s="50"/>
      <c r="O1148" s="79">
        <v>237</v>
      </c>
      <c r="P1148" s="80">
        <f t="shared" si="184"/>
        <v>455520</v>
      </c>
      <c r="Q1148" s="82">
        <f t="shared" si="187"/>
        <v>0</v>
      </c>
      <c r="R1148" s="82">
        <f>IF(S1147&lt;1,0,-Lease!$K$4/Lease!$L$4)</f>
        <v>0</v>
      </c>
      <c r="S1148" s="82">
        <f t="shared" si="188"/>
        <v>0</v>
      </c>
      <c r="AE1148" s="5"/>
      <c r="AF1148" s="6"/>
    </row>
    <row r="1149" spans="1:32" x14ac:dyDescent="0.25">
      <c r="A1149" s="46">
        <f t="shared" si="182"/>
        <v>1133</v>
      </c>
      <c r="B1149" s="54">
        <f t="shared" si="179"/>
        <v>0</v>
      </c>
      <c r="C1149" s="47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3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48">
        <f t="shared" si="185"/>
        <v>0</v>
      </c>
      <c r="G1149" s="49"/>
      <c r="H1149" s="13">
        <f t="shared" si="183"/>
        <v>1133</v>
      </c>
      <c r="I1149" s="33" t="str">
        <f t="shared" si="186"/>
        <v>-</v>
      </c>
      <c r="J1149" s="38">
        <f>IF(H1149&gt;Lease!$E$4,0,M1148)</f>
        <v>0</v>
      </c>
      <c r="K1149" s="38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38">
        <f t="shared" si="180"/>
        <v>0</v>
      </c>
      <c r="M1149" s="38">
        <f t="shared" si="181"/>
        <v>0</v>
      </c>
      <c r="N1149" s="50"/>
      <c r="O1149" s="79">
        <v>237</v>
      </c>
      <c r="P1149" s="80">
        <f t="shared" si="184"/>
        <v>455886</v>
      </c>
      <c r="Q1149" s="82">
        <f t="shared" si="187"/>
        <v>0</v>
      </c>
      <c r="R1149" s="82">
        <f>IF(S1148&lt;1,0,-Lease!$K$4/Lease!$L$4)</f>
        <v>0</v>
      </c>
      <c r="S1149" s="82">
        <f t="shared" si="188"/>
        <v>0</v>
      </c>
      <c r="AE1149" s="5"/>
      <c r="AF1149" s="6"/>
    </row>
    <row r="1150" spans="1:32" x14ac:dyDescent="0.25">
      <c r="A1150" s="46">
        <f t="shared" si="182"/>
        <v>1134</v>
      </c>
      <c r="B1150" s="54">
        <f t="shared" si="179"/>
        <v>0</v>
      </c>
      <c r="C1150" s="47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3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48">
        <f t="shared" si="185"/>
        <v>0</v>
      </c>
      <c r="G1150" s="49"/>
      <c r="H1150" s="13">
        <f t="shared" si="183"/>
        <v>1134</v>
      </c>
      <c r="I1150" s="33" t="str">
        <f t="shared" si="186"/>
        <v>-</v>
      </c>
      <c r="J1150" s="38">
        <f>IF(H1150&gt;Lease!$E$4,0,M1149)</f>
        <v>0</v>
      </c>
      <c r="K1150" s="38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38">
        <f t="shared" si="180"/>
        <v>0</v>
      </c>
      <c r="M1150" s="38">
        <f t="shared" si="181"/>
        <v>0</v>
      </c>
      <c r="N1150" s="50"/>
      <c r="O1150" s="79">
        <v>237</v>
      </c>
      <c r="P1150" s="80">
        <f t="shared" si="184"/>
        <v>456251</v>
      </c>
      <c r="Q1150" s="82">
        <f t="shared" si="187"/>
        <v>0</v>
      </c>
      <c r="R1150" s="82">
        <f>IF(S1149&lt;1,0,-Lease!$K$4/Lease!$L$4)</f>
        <v>0</v>
      </c>
      <c r="S1150" s="82">
        <f t="shared" si="188"/>
        <v>0</v>
      </c>
      <c r="AE1150" s="5"/>
      <c r="AF1150" s="6"/>
    </row>
    <row r="1151" spans="1:32" x14ac:dyDescent="0.25">
      <c r="A1151" s="46">
        <f t="shared" si="182"/>
        <v>1135</v>
      </c>
      <c r="B1151" s="54">
        <f t="shared" si="179"/>
        <v>0</v>
      </c>
      <c r="C1151" s="47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3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48">
        <f t="shared" si="185"/>
        <v>0</v>
      </c>
      <c r="G1151" s="49"/>
      <c r="H1151" s="13">
        <f t="shared" si="183"/>
        <v>1135</v>
      </c>
      <c r="I1151" s="33" t="str">
        <f t="shared" si="186"/>
        <v>-</v>
      </c>
      <c r="J1151" s="38">
        <f>IF(H1151&gt;Lease!$E$4,0,M1150)</f>
        <v>0</v>
      </c>
      <c r="K1151" s="38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38">
        <f t="shared" si="180"/>
        <v>0</v>
      </c>
      <c r="M1151" s="38">
        <f t="shared" si="181"/>
        <v>0</v>
      </c>
      <c r="N1151" s="50"/>
      <c r="O1151" s="79">
        <v>237</v>
      </c>
      <c r="P1151" s="80">
        <f t="shared" si="184"/>
        <v>456616</v>
      </c>
      <c r="Q1151" s="82">
        <f t="shared" si="187"/>
        <v>0</v>
      </c>
      <c r="R1151" s="82">
        <f>IF(S1150&lt;1,0,-Lease!$K$4/Lease!$L$4)</f>
        <v>0</v>
      </c>
      <c r="S1151" s="82">
        <f t="shared" si="188"/>
        <v>0</v>
      </c>
      <c r="AE1151" s="5"/>
      <c r="AF1151" s="6"/>
    </row>
    <row r="1152" spans="1:32" x14ac:dyDescent="0.25">
      <c r="A1152" s="46">
        <f t="shared" si="182"/>
        <v>1136</v>
      </c>
      <c r="B1152" s="54">
        <f t="shared" si="179"/>
        <v>0</v>
      </c>
      <c r="C1152" s="47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3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48">
        <f t="shared" si="185"/>
        <v>0</v>
      </c>
      <c r="G1152" s="49"/>
      <c r="H1152" s="13">
        <f t="shared" si="183"/>
        <v>1136</v>
      </c>
      <c r="I1152" s="33" t="str">
        <f t="shared" si="186"/>
        <v>-</v>
      </c>
      <c r="J1152" s="38">
        <f>IF(H1152&gt;Lease!$E$4,0,M1151)</f>
        <v>0</v>
      </c>
      <c r="K1152" s="38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38">
        <f t="shared" si="180"/>
        <v>0</v>
      </c>
      <c r="M1152" s="38">
        <f t="shared" si="181"/>
        <v>0</v>
      </c>
      <c r="N1152" s="50"/>
      <c r="O1152" s="79">
        <v>237</v>
      </c>
      <c r="P1152" s="80">
        <f t="shared" si="184"/>
        <v>456981</v>
      </c>
      <c r="Q1152" s="82">
        <f t="shared" si="187"/>
        <v>0</v>
      </c>
      <c r="R1152" s="82">
        <f>IF(S1151&lt;1,0,-Lease!$K$4/Lease!$L$4)</f>
        <v>0</v>
      </c>
      <c r="S1152" s="82">
        <f t="shared" si="188"/>
        <v>0</v>
      </c>
      <c r="AE1152" s="5"/>
      <c r="AF1152" s="6"/>
    </row>
    <row r="1153" spans="1:32" x14ac:dyDescent="0.25">
      <c r="A1153" s="46">
        <f t="shared" si="182"/>
        <v>1137</v>
      </c>
      <c r="B1153" s="54">
        <f t="shared" si="179"/>
        <v>0</v>
      </c>
      <c r="C1153" s="47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3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48">
        <f t="shared" si="185"/>
        <v>0</v>
      </c>
      <c r="G1153" s="49"/>
      <c r="H1153" s="13">
        <f t="shared" si="183"/>
        <v>1137</v>
      </c>
      <c r="I1153" s="33" t="str">
        <f t="shared" si="186"/>
        <v>-</v>
      </c>
      <c r="J1153" s="38">
        <f>IF(H1153&gt;Lease!$E$4,0,M1152)</f>
        <v>0</v>
      </c>
      <c r="K1153" s="38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38">
        <f t="shared" si="180"/>
        <v>0</v>
      </c>
      <c r="M1153" s="38">
        <f t="shared" si="181"/>
        <v>0</v>
      </c>
      <c r="N1153" s="50"/>
      <c r="O1153" s="79">
        <v>237</v>
      </c>
      <c r="P1153" s="80">
        <f t="shared" si="184"/>
        <v>457347</v>
      </c>
      <c r="Q1153" s="82">
        <f t="shared" si="187"/>
        <v>0</v>
      </c>
      <c r="R1153" s="82">
        <f>IF(S1152&lt;1,0,-Lease!$K$4/Lease!$L$4)</f>
        <v>0</v>
      </c>
      <c r="S1153" s="82">
        <f t="shared" si="188"/>
        <v>0</v>
      </c>
      <c r="AE1153" s="5"/>
      <c r="AF1153" s="6"/>
    </row>
    <row r="1154" spans="1:32" x14ac:dyDescent="0.25">
      <c r="A1154" s="46">
        <f t="shared" si="182"/>
        <v>1138</v>
      </c>
      <c r="B1154" s="54">
        <f t="shared" si="179"/>
        <v>0</v>
      </c>
      <c r="C1154" s="47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3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48">
        <f t="shared" si="185"/>
        <v>0</v>
      </c>
      <c r="G1154" s="49"/>
      <c r="H1154" s="13">
        <f t="shared" si="183"/>
        <v>1138</v>
      </c>
      <c r="I1154" s="33" t="str">
        <f t="shared" si="186"/>
        <v>-</v>
      </c>
      <c r="J1154" s="38">
        <f>IF(H1154&gt;Lease!$E$4,0,M1153)</f>
        <v>0</v>
      </c>
      <c r="K1154" s="38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38">
        <f t="shared" si="180"/>
        <v>0</v>
      </c>
      <c r="M1154" s="38">
        <f t="shared" si="181"/>
        <v>0</v>
      </c>
      <c r="N1154" s="50"/>
      <c r="O1154" s="79">
        <v>237</v>
      </c>
      <c r="P1154" s="80">
        <f t="shared" si="184"/>
        <v>457712</v>
      </c>
      <c r="Q1154" s="82">
        <f t="shared" si="187"/>
        <v>0</v>
      </c>
      <c r="R1154" s="82">
        <f>IF(S1153&lt;1,0,-Lease!$K$4/Lease!$L$4)</f>
        <v>0</v>
      </c>
      <c r="S1154" s="82">
        <f t="shared" si="188"/>
        <v>0</v>
      </c>
      <c r="AE1154" s="5"/>
      <c r="AF1154" s="6"/>
    </row>
    <row r="1155" spans="1:32" x14ac:dyDescent="0.25">
      <c r="A1155" s="46">
        <f t="shared" si="182"/>
        <v>1139</v>
      </c>
      <c r="B1155" s="54">
        <f t="shared" si="179"/>
        <v>0</v>
      </c>
      <c r="C1155" s="47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3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48">
        <f t="shared" si="185"/>
        <v>0</v>
      </c>
      <c r="G1155" s="49"/>
      <c r="H1155" s="13">
        <f t="shared" si="183"/>
        <v>1139</v>
      </c>
      <c r="I1155" s="33" t="str">
        <f t="shared" si="186"/>
        <v>-</v>
      </c>
      <c r="J1155" s="38">
        <f>IF(H1155&gt;Lease!$E$4,0,M1154)</f>
        <v>0</v>
      </c>
      <c r="K1155" s="38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38">
        <f t="shared" si="180"/>
        <v>0</v>
      </c>
      <c r="M1155" s="38">
        <f t="shared" si="181"/>
        <v>0</v>
      </c>
      <c r="N1155" s="50"/>
      <c r="O1155" s="79">
        <v>237</v>
      </c>
      <c r="P1155" s="80">
        <f t="shared" si="184"/>
        <v>458077</v>
      </c>
      <c r="Q1155" s="82">
        <f t="shared" si="187"/>
        <v>0</v>
      </c>
      <c r="R1155" s="82">
        <f>IF(S1154&lt;1,0,-Lease!$K$4/Lease!$L$4)</f>
        <v>0</v>
      </c>
      <c r="S1155" s="82">
        <f t="shared" si="188"/>
        <v>0</v>
      </c>
      <c r="AE1155" s="5"/>
      <c r="AF1155" s="6"/>
    </row>
    <row r="1156" spans="1:32" x14ac:dyDescent="0.25">
      <c r="A1156" s="46">
        <f t="shared" si="182"/>
        <v>1140</v>
      </c>
      <c r="B1156" s="54">
        <f t="shared" si="179"/>
        <v>0</v>
      </c>
      <c r="C1156" s="47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3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48">
        <f t="shared" si="185"/>
        <v>0</v>
      </c>
      <c r="G1156" s="49"/>
      <c r="H1156" s="13">
        <f t="shared" si="183"/>
        <v>1140</v>
      </c>
      <c r="I1156" s="33" t="str">
        <f t="shared" si="186"/>
        <v>-</v>
      </c>
      <c r="J1156" s="38">
        <f>IF(H1156&gt;Lease!$E$4,0,M1155)</f>
        <v>0</v>
      </c>
      <c r="K1156" s="38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38">
        <f t="shared" si="180"/>
        <v>0</v>
      </c>
      <c r="M1156" s="38">
        <f t="shared" si="181"/>
        <v>0</v>
      </c>
      <c r="N1156" s="50"/>
      <c r="O1156" s="79">
        <v>237</v>
      </c>
      <c r="P1156" s="80">
        <f t="shared" si="184"/>
        <v>458442</v>
      </c>
      <c r="Q1156" s="82">
        <f t="shared" si="187"/>
        <v>0</v>
      </c>
      <c r="R1156" s="82">
        <f>IF(S1155&lt;1,0,-Lease!$K$4/Lease!$L$4)</f>
        <v>0</v>
      </c>
      <c r="S1156" s="82">
        <f t="shared" si="188"/>
        <v>0</v>
      </c>
      <c r="AE1156" s="5"/>
      <c r="AF1156" s="6"/>
    </row>
    <row r="1157" spans="1:32" x14ac:dyDescent="0.25">
      <c r="A1157" s="46">
        <f t="shared" si="182"/>
        <v>1141</v>
      </c>
      <c r="B1157" s="54">
        <f t="shared" si="179"/>
        <v>0</v>
      </c>
      <c r="C1157" s="47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3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48">
        <f t="shared" si="185"/>
        <v>0</v>
      </c>
      <c r="G1157" s="49"/>
      <c r="H1157" s="13">
        <f t="shared" si="183"/>
        <v>1141</v>
      </c>
      <c r="I1157" s="33" t="str">
        <f t="shared" si="186"/>
        <v>-</v>
      </c>
      <c r="J1157" s="38">
        <f>IF(H1157&gt;Lease!$E$4,0,M1156)</f>
        <v>0</v>
      </c>
      <c r="K1157" s="38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38">
        <f t="shared" si="180"/>
        <v>0</v>
      </c>
      <c r="M1157" s="38">
        <f t="shared" si="181"/>
        <v>0</v>
      </c>
      <c r="N1157" s="50"/>
      <c r="O1157" s="79">
        <v>237</v>
      </c>
      <c r="P1157" s="80">
        <f t="shared" si="184"/>
        <v>458808</v>
      </c>
      <c r="Q1157" s="82">
        <f t="shared" si="187"/>
        <v>0</v>
      </c>
      <c r="R1157" s="82">
        <f>IF(S1156&lt;1,0,-Lease!$K$4/Lease!$L$4)</f>
        <v>0</v>
      </c>
      <c r="S1157" s="82">
        <f t="shared" si="188"/>
        <v>0</v>
      </c>
      <c r="AE1157" s="5"/>
      <c r="AF1157" s="6"/>
    </row>
    <row r="1158" spans="1:32" x14ac:dyDescent="0.25">
      <c r="A1158" s="46">
        <f t="shared" si="182"/>
        <v>1142</v>
      </c>
      <c r="B1158" s="54">
        <f t="shared" si="179"/>
        <v>0</v>
      </c>
      <c r="C1158" s="47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3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48">
        <f t="shared" si="185"/>
        <v>0</v>
      </c>
      <c r="G1158" s="49"/>
      <c r="H1158" s="13">
        <f t="shared" si="183"/>
        <v>1142</v>
      </c>
      <c r="I1158" s="33" t="str">
        <f t="shared" si="186"/>
        <v>-</v>
      </c>
      <c r="J1158" s="38">
        <f>IF(H1158&gt;Lease!$E$4,0,M1157)</f>
        <v>0</v>
      </c>
      <c r="K1158" s="38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38">
        <f t="shared" si="180"/>
        <v>0</v>
      </c>
      <c r="M1158" s="38">
        <f t="shared" si="181"/>
        <v>0</v>
      </c>
      <c r="N1158" s="50"/>
      <c r="O1158" s="79">
        <v>237</v>
      </c>
      <c r="P1158" s="80">
        <f t="shared" si="184"/>
        <v>459173</v>
      </c>
      <c r="Q1158" s="82">
        <f t="shared" si="187"/>
        <v>0</v>
      </c>
      <c r="R1158" s="82">
        <f>IF(S1157&lt;1,0,-Lease!$K$4/Lease!$L$4)</f>
        <v>0</v>
      </c>
      <c r="S1158" s="82">
        <f t="shared" si="188"/>
        <v>0</v>
      </c>
      <c r="AE1158" s="5"/>
      <c r="AF1158" s="6"/>
    </row>
    <row r="1159" spans="1:32" x14ac:dyDescent="0.25">
      <c r="A1159" s="46">
        <f t="shared" si="182"/>
        <v>1143</v>
      </c>
      <c r="B1159" s="54">
        <f t="shared" si="179"/>
        <v>0</v>
      </c>
      <c r="C1159" s="47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3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48">
        <f t="shared" si="185"/>
        <v>0</v>
      </c>
      <c r="G1159" s="49"/>
      <c r="H1159" s="13">
        <f t="shared" si="183"/>
        <v>1143</v>
      </c>
      <c r="I1159" s="33" t="str">
        <f t="shared" si="186"/>
        <v>-</v>
      </c>
      <c r="J1159" s="38">
        <f>IF(H1159&gt;Lease!$E$4,0,M1158)</f>
        <v>0</v>
      </c>
      <c r="K1159" s="38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38">
        <f t="shared" si="180"/>
        <v>0</v>
      </c>
      <c r="M1159" s="38">
        <f t="shared" si="181"/>
        <v>0</v>
      </c>
      <c r="N1159" s="50"/>
      <c r="O1159" s="79">
        <v>237</v>
      </c>
      <c r="P1159" s="80">
        <f t="shared" si="184"/>
        <v>459538</v>
      </c>
      <c r="Q1159" s="82">
        <f t="shared" si="187"/>
        <v>0</v>
      </c>
      <c r="R1159" s="82">
        <f>IF(S1158&lt;1,0,-Lease!$K$4/Lease!$L$4)</f>
        <v>0</v>
      </c>
      <c r="S1159" s="82">
        <f t="shared" si="188"/>
        <v>0</v>
      </c>
      <c r="AE1159" s="5"/>
      <c r="AF1159" s="6"/>
    </row>
    <row r="1160" spans="1:32" x14ac:dyDescent="0.25">
      <c r="A1160" s="46">
        <f t="shared" si="182"/>
        <v>1144</v>
      </c>
      <c r="B1160" s="54">
        <f t="shared" si="179"/>
        <v>0</v>
      </c>
      <c r="C1160" s="47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3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48">
        <f t="shared" si="185"/>
        <v>0</v>
      </c>
      <c r="G1160" s="49"/>
      <c r="H1160" s="13">
        <f t="shared" si="183"/>
        <v>1144</v>
      </c>
      <c r="I1160" s="33" t="str">
        <f t="shared" si="186"/>
        <v>-</v>
      </c>
      <c r="J1160" s="38">
        <f>IF(H1160&gt;Lease!$E$4,0,M1159)</f>
        <v>0</v>
      </c>
      <c r="K1160" s="38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38">
        <f t="shared" si="180"/>
        <v>0</v>
      </c>
      <c r="M1160" s="38">
        <f t="shared" si="181"/>
        <v>0</v>
      </c>
      <c r="N1160" s="50"/>
      <c r="O1160" s="79">
        <v>237</v>
      </c>
      <c r="P1160" s="80">
        <f t="shared" si="184"/>
        <v>459903</v>
      </c>
      <c r="Q1160" s="82">
        <f t="shared" si="187"/>
        <v>0</v>
      </c>
      <c r="R1160" s="82">
        <f>IF(S1159&lt;1,0,-Lease!$K$4/Lease!$L$4)</f>
        <v>0</v>
      </c>
      <c r="S1160" s="82">
        <f t="shared" si="188"/>
        <v>0</v>
      </c>
      <c r="AE1160" s="5"/>
      <c r="AF1160" s="6"/>
    </row>
    <row r="1161" spans="1:32" x14ac:dyDescent="0.25">
      <c r="A1161" s="46">
        <f t="shared" si="182"/>
        <v>1145</v>
      </c>
      <c r="B1161" s="54">
        <f t="shared" si="179"/>
        <v>0</v>
      </c>
      <c r="C1161" s="47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3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48">
        <f t="shared" si="185"/>
        <v>0</v>
      </c>
      <c r="G1161" s="49"/>
      <c r="H1161" s="13">
        <f t="shared" si="183"/>
        <v>1145</v>
      </c>
      <c r="I1161" s="33" t="str">
        <f t="shared" si="186"/>
        <v>-</v>
      </c>
      <c r="J1161" s="38">
        <f>IF(H1161&gt;Lease!$E$4,0,M1160)</f>
        <v>0</v>
      </c>
      <c r="K1161" s="38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38">
        <f t="shared" si="180"/>
        <v>0</v>
      </c>
      <c r="M1161" s="38">
        <f t="shared" si="181"/>
        <v>0</v>
      </c>
      <c r="N1161" s="50"/>
      <c r="O1161" s="79">
        <v>237</v>
      </c>
      <c r="P1161" s="80">
        <f t="shared" si="184"/>
        <v>460269</v>
      </c>
      <c r="Q1161" s="82">
        <f t="shared" si="187"/>
        <v>0</v>
      </c>
      <c r="R1161" s="82">
        <f>IF(S1160&lt;1,0,-Lease!$K$4/Lease!$L$4)</f>
        <v>0</v>
      </c>
      <c r="S1161" s="82">
        <f t="shared" si="188"/>
        <v>0</v>
      </c>
      <c r="AE1161" s="5"/>
      <c r="AF1161" s="6"/>
    </row>
    <row r="1162" spans="1:32" x14ac:dyDescent="0.25">
      <c r="A1162" s="46">
        <f t="shared" si="182"/>
        <v>1146</v>
      </c>
      <c r="B1162" s="54">
        <f t="shared" si="179"/>
        <v>0</v>
      </c>
      <c r="C1162" s="47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3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48">
        <f t="shared" si="185"/>
        <v>0</v>
      </c>
      <c r="G1162" s="49"/>
      <c r="H1162" s="13">
        <f t="shared" si="183"/>
        <v>1146</v>
      </c>
      <c r="I1162" s="33" t="str">
        <f t="shared" si="186"/>
        <v>-</v>
      </c>
      <c r="J1162" s="38">
        <f>IF(H1162&gt;Lease!$E$4,0,M1161)</f>
        <v>0</v>
      </c>
      <c r="K1162" s="38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38">
        <f t="shared" si="180"/>
        <v>0</v>
      </c>
      <c r="M1162" s="38">
        <f t="shared" si="181"/>
        <v>0</v>
      </c>
      <c r="N1162" s="50"/>
      <c r="O1162" s="79">
        <v>237</v>
      </c>
      <c r="P1162" s="80">
        <f t="shared" si="184"/>
        <v>460634</v>
      </c>
      <c r="Q1162" s="82">
        <f t="shared" si="187"/>
        <v>0</v>
      </c>
      <c r="R1162" s="82">
        <f>IF(S1161&lt;1,0,-Lease!$K$4/Lease!$L$4)</f>
        <v>0</v>
      </c>
      <c r="S1162" s="82">
        <f t="shared" si="188"/>
        <v>0</v>
      </c>
      <c r="AE1162" s="5"/>
      <c r="AF1162" s="6"/>
    </row>
    <row r="1163" spans="1:32" x14ac:dyDescent="0.25">
      <c r="A1163" s="46">
        <f t="shared" si="182"/>
        <v>1147</v>
      </c>
      <c r="B1163" s="54">
        <f t="shared" si="179"/>
        <v>0</v>
      </c>
      <c r="C1163" s="47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3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48">
        <f t="shared" si="185"/>
        <v>0</v>
      </c>
      <c r="G1163" s="49"/>
      <c r="H1163" s="13">
        <f t="shared" si="183"/>
        <v>1147</v>
      </c>
      <c r="I1163" s="33" t="str">
        <f t="shared" si="186"/>
        <v>-</v>
      </c>
      <c r="J1163" s="38">
        <f>IF(H1163&gt;Lease!$E$4,0,M1162)</f>
        <v>0</v>
      </c>
      <c r="K1163" s="38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38">
        <f t="shared" si="180"/>
        <v>0</v>
      </c>
      <c r="M1163" s="38">
        <f t="shared" si="181"/>
        <v>0</v>
      </c>
      <c r="N1163" s="50"/>
      <c r="O1163" s="79">
        <v>237</v>
      </c>
      <c r="P1163" s="80">
        <f t="shared" si="184"/>
        <v>460999</v>
      </c>
      <c r="Q1163" s="82">
        <f t="shared" si="187"/>
        <v>0</v>
      </c>
      <c r="R1163" s="82">
        <f>IF(S1162&lt;1,0,-Lease!$K$4/Lease!$L$4)</f>
        <v>0</v>
      </c>
      <c r="S1163" s="82">
        <f t="shared" si="188"/>
        <v>0</v>
      </c>
      <c r="AE1163" s="5"/>
      <c r="AF1163" s="6"/>
    </row>
    <row r="1164" spans="1:32" x14ac:dyDescent="0.25">
      <c r="A1164" s="46">
        <f t="shared" si="182"/>
        <v>1148</v>
      </c>
      <c r="B1164" s="54">
        <f t="shared" si="179"/>
        <v>0</v>
      </c>
      <c r="C1164" s="47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3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48">
        <f t="shared" si="185"/>
        <v>0</v>
      </c>
      <c r="G1164" s="49"/>
      <c r="H1164" s="13">
        <f t="shared" si="183"/>
        <v>1148</v>
      </c>
      <c r="I1164" s="33" t="str">
        <f t="shared" si="186"/>
        <v>-</v>
      </c>
      <c r="J1164" s="38">
        <f>IF(H1164&gt;Lease!$E$4,0,M1163)</f>
        <v>0</v>
      </c>
      <c r="K1164" s="38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38">
        <f t="shared" si="180"/>
        <v>0</v>
      </c>
      <c r="M1164" s="38">
        <f t="shared" si="181"/>
        <v>0</v>
      </c>
      <c r="N1164" s="50"/>
      <c r="O1164" s="79">
        <v>237</v>
      </c>
      <c r="P1164" s="80">
        <f t="shared" si="184"/>
        <v>461364</v>
      </c>
      <c r="Q1164" s="82">
        <f t="shared" si="187"/>
        <v>0</v>
      </c>
      <c r="R1164" s="82">
        <f>IF(S1163&lt;1,0,-Lease!$K$4/Lease!$L$4)</f>
        <v>0</v>
      </c>
      <c r="S1164" s="82">
        <f t="shared" si="188"/>
        <v>0</v>
      </c>
      <c r="AE1164" s="5"/>
      <c r="AF1164" s="6"/>
    </row>
    <row r="1165" spans="1:32" x14ac:dyDescent="0.25">
      <c r="A1165" s="46">
        <f t="shared" si="182"/>
        <v>1149</v>
      </c>
      <c r="B1165" s="54">
        <f t="shared" si="179"/>
        <v>0</v>
      </c>
      <c r="C1165" s="47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3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48">
        <f t="shared" si="185"/>
        <v>0</v>
      </c>
      <c r="G1165" s="49"/>
      <c r="H1165" s="13">
        <f t="shared" si="183"/>
        <v>1149</v>
      </c>
      <c r="I1165" s="33" t="str">
        <f t="shared" si="186"/>
        <v>-</v>
      </c>
      <c r="J1165" s="38">
        <f>IF(H1165&gt;Lease!$E$4,0,M1164)</f>
        <v>0</v>
      </c>
      <c r="K1165" s="38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38">
        <f t="shared" si="180"/>
        <v>0</v>
      </c>
      <c r="M1165" s="38">
        <f t="shared" si="181"/>
        <v>0</v>
      </c>
      <c r="N1165" s="50"/>
      <c r="O1165" s="79">
        <v>237</v>
      </c>
      <c r="P1165" s="80">
        <f t="shared" si="184"/>
        <v>461730</v>
      </c>
      <c r="Q1165" s="82">
        <f t="shared" si="187"/>
        <v>0</v>
      </c>
      <c r="R1165" s="82">
        <f>IF(S1164&lt;1,0,-Lease!$K$4/Lease!$L$4)</f>
        <v>0</v>
      </c>
      <c r="S1165" s="82">
        <f t="shared" si="188"/>
        <v>0</v>
      </c>
      <c r="AE1165" s="5"/>
      <c r="AF1165" s="6"/>
    </row>
    <row r="1166" spans="1:32" x14ac:dyDescent="0.25">
      <c r="A1166" s="46">
        <f t="shared" si="182"/>
        <v>1150</v>
      </c>
      <c r="B1166" s="54">
        <f t="shared" si="179"/>
        <v>0</v>
      </c>
      <c r="C1166" s="47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3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48">
        <f t="shared" si="185"/>
        <v>0</v>
      </c>
      <c r="G1166" s="49"/>
      <c r="H1166" s="13">
        <f t="shared" si="183"/>
        <v>1150</v>
      </c>
      <c r="I1166" s="33" t="str">
        <f t="shared" si="186"/>
        <v>-</v>
      </c>
      <c r="J1166" s="38">
        <f>IF(H1166&gt;Lease!$E$4,0,M1165)</f>
        <v>0</v>
      </c>
      <c r="K1166" s="38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38">
        <f t="shared" si="180"/>
        <v>0</v>
      </c>
      <c r="M1166" s="38">
        <f t="shared" si="181"/>
        <v>0</v>
      </c>
      <c r="N1166" s="50"/>
      <c r="O1166" s="79">
        <v>237</v>
      </c>
      <c r="P1166" s="80">
        <f t="shared" si="184"/>
        <v>462095</v>
      </c>
      <c r="Q1166" s="82">
        <f t="shared" si="187"/>
        <v>0</v>
      </c>
      <c r="R1166" s="82">
        <f>IF(S1165&lt;1,0,-Lease!$K$4/Lease!$L$4)</f>
        <v>0</v>
      </c>
      <c r="S1166" s="82">
        <f t="shared" si="188"/>
        <v>0</v>
      </c>
      <c r="AE1166" s="5"/>
      <c r="AF1166" s="6"/>
    </row>
    <row r="1167" spans="1:32" x14ac:dyDescent="0.25">
      <c r="A1167" s="46">
        <f t="shared" si="182"/>
        <v>1151</v>
      </c>
      <c r="B1167" s="54">
        <f t="shared" si="179"/>
        <v>0</v>
      </c>
      <c r="C1167" s="47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3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48">
        <f t="shared" si="185"/>
        <v>0</v>
      </c>
      <c r="G1167" s="49"/>
      <c r="H1167" s="13">
        <f t="shared" si="183"/>
        <v>1151</v>
      </c>
      <c r="I1167" s="33" t="str">
        <f t="shared" si="186"/>
        <v>-</v>
      </c>
      <c r="J1167" s="38">
        <f>IF(H1167&gt;Lease!$E$4,0,M1166)</f>
        <v>0</v>
      </c>
      <c r="K1167" s="38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38">
        <f t="shared" si="180"/>
        <v>0</v>
      </c>
      <c r="M1167" s="38">
        <f t="shared" si="181"/>
        <v>0</v>
      </c>
      <c r="N1167" s="50"/>
      <c r="O1167" s="79">
        <v>237</v>
      </c>
      <c r="P1167" s="80">
        <f t="shared" si="184"/>
        <v>462460</v>
      </c>
      <c r="Q1167" s="82">
        <f t="shared" si="187"/>
        <v>0</v>
      </c>
      <c r="R1167" s="82">
        <f>IF(S1166&lt;1,0,-Lease!$K$4/Lease!$L$4)</f>
        <v>0</v>
      </c>
      <c r="S1167" s="82">
        <f t="shared" si="188"/>
        <v>0</v>
      </c>
      <c r="AE1167" s="5"/>
      <c r="AF1167" s="6"/>
    </row>
    <row r="1168" spans="1:32" x14ac:dyDescent="0.25">
      <c r="A1168" s="46">
        <f t="shared" si="182"/>
        <v>1152</v>
      </c>
      <c r="B1168" s="54">
        <f t="shared" si="179"/>
        <v>0</v>
      </c>
      <c r="C1168" s="47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3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48">
        <f t="shared" si="185"/>
        <v>0</v>
      </c>
      <c r="G1168" s="49"/>
      <c r="H1168" s="13">
        <f t="shared" si="183"/>
        <v>1152</v>
      </c>
      <c r="I1168" s="33" t="str">
        <f t="shared" si="186"/>
        <v>-</v>
      </c>
      <c r="J1168" s="38">
        <f>IF(H1168&gt;Lease!$E$4,0,M1167)</f>
        <v>0</v>
      </c>
      <c r="K1168" s="38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38">
        <f t="shared" si="180"/>
        <v>0</v>
      </c>
      <c r="M1168" s="38">
        <f t="shared" si="181"/>
        <v>0</v>
      </c>
      <c r="N1168" s="50"/>
      <c r="O1168" s="79">
        <v>237</v>
      </c>
      <c r="P1168" s="80">
        <f t="shared" si="184"/>
        <v>462825</v>
      </c>
      <c r="Q1168" s="82">
        <f t="shared" si="187"/>
        <v>0</v>
      </c>
      <c r="R1168" s="82">
        <f>IF(S1167&lt;1,0,-Lease!$K$4/Lease!$L$4)</f>
        <v>0</v>
      </c>
      <c r="S1168" s="82">
        <f t="shared" si="188"/>
        <v>0</v>
      </c>
      <c r="AE1168" s="5"/>
      <c r="AF1168" s="6"/>
    </row>
    <row r="1169" spans="1:32" x14ac:dyDescent="0.25">
      <c r="A1169" s="46">
        <f t="shared" si="182"/>
        <v>1153</v>
      </c>
      <c r="B1169" s="54">
        <f t="shared" si="179"/>
        <v>0</v>
      </c>
      <c r="C1169" s="47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3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48">
        <f t="shared" si="185"/>
        <v>0</v>
      </c>
      <c r="G1169" s="49"/>
      <c r="H1169" s="13">
        <f t="shared" si="183"/>
        <v>1153</v>
      </c>
      <c r="I1169" s="33" t="str">
        <f t="shared" si="186"/>
        <v>-</v>
      </c>
      <c r="J1169" s="38">
        <f>IF(H1169&gt;Lease!$E$4,0,M1168)</f>
        <v>0</v>
      </c>
      <c r="K1169" s="38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38">
        <f t="shared" si="180"/>
        <v>0</v>
      </c>
      <c r="M1169" s="38">
        <f t="shared" si="181"/>
        <v>0</v>
      </c>
      <c r="N1169" s="50"/>
      <c r="O1169" s="79">
        <v>237</v>
      </c>
      <c r="P1169" s="80">
        <f t="shared" si="184"/>
        <v>463191</v>
      </c>
      <c r="Q1169" s="82">
        <f t="shared" si="187"/>
        <v>0</v>
      </c>
      <c r="R1169" s="82">
        <f>IF(S1168&lt;1,0,-Lease!$K$4/Lease!$L$4)</f>
        <v>0</v>
      </c>
      <c r="S1169" s="82">
        <f t="shared" si="188"/>
        <v>0</v>
      </c>
      <c r="AE1169" s="5"/>
      <c r="AF1169" s="6"/>
    </row>
    <row r="1170" spans="1:32" x14ac:dyDescent="0.25">
      <c r="A1170" s="46">
        <f t="shared" si="182"/>
        <v>1154</v>
      </c>
      <c r="B1170" s="54">
        <f t="shared" ref="B1170:B1216" si="189">IF(D1170="-",0,YEAR(D1170))</f>
        <v>0</v>
      </c>
      <c r="C1170" s="47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3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48">
        <f t="shared" si="185"/>
        <v>0</v>
      </c>
      <c r="G1170" s="49"/>
      <c r="H1170" s="13">
        <f t="shared" si="183"/>
        <v>1154</v>
      </c>
      <c r="I1170" s="33" t="str">
        <f t="shared" si="186"/>
        <v>-</v>
      </c>
      <c r="J1170" s="38">
        <f>IF(H1170&gt;Lease!$E$4,0,M1169)</f>
        <v>0</v>
      </c>
      <c r="K1170" s="38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38">
        <f t="shared" ref="L1170:L1216" si="190">C1170</f>
        <v>0</v>
      </c>
      <c r="M1170" s="38">
        <f t="shared" ref="M1170:M1216" si="191">J1170+K1170-L1170</f>
        <v>0</v>
      </c>
      <c r="N1170" s="50"/>
      <c r="O1170" s="79">
        <v>237</v>
      </c>
      <c r="P1170" s="80">
        <f t="shared" si="184"/>
        <v>463556</v>
      </c>
      <c r="Q1170" s="82">
        <f t="shared" si="187"/>
        <v>0</v>
      </c>
      <c r="R1170" s="82">
        <f>IF(S1169&lt;1,0,-Lease!$K$4/Lease!$L$4)</f>
        <v>0</v>
      </c>
      <c r="S1170" s="82">
        <f t="shared" si="188"/>
        <v>0</v>
      </c>
      <c r="AE1170" s="5"/>
      <c r="AF1170" s="6"/>
    </row>
    <row r="1171" spans="1:32" x14ac:dyDescent="0.25">
      <c r="A1171" s="46">
        <f t="shared" ref="A1171:A1216" si="192">A1170+1</f>
        <v>1155</v>
      </c>
      <c r="B1171" s="54">
        <f t="shared" si="189"/>
        <v>0</v>
      </c>
      <c r="C1171" s="47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3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48">
        <f t="shared" si="185"/>
        <v>0</v>
      </c>
      <c r="G1171" s="49"/>
      <c r="H1171" s="13">
        <f t="shared" ref="H1171:H1200" si="193">H1170+1</f>
        <v>1155</v>
      </c>
      <c r="I1171" s="33" t="str">
        <f t="shared" si="186"/>
        <v>-</v>
      </c>
      <c r="J1171" s="38">
        <f>IF(H1171&gt;Lease!$E$4,0,M1170)</f>
        <v>0</v>
      </c>
      <c r="K1171" s="38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38">
        <f t="shared" si="190"/>
        <v>0</v>
      </c>
      <c r="M1171" s="38">
        <f t="shared" si="191"/>
        <v>0</v>
      </c>
      <c r="N1171" s="50"/>
      <c r="O1171" s="79">
        <v>237</v>
      </c>
      <c r="P1171" s="80">
        <f t="shared" ref="P1171:P1216" si="194">DATE(YEAR(P1170)+1,MONTH(P1170),DAY(P1170))</f>
        <v>463921</v>
      </c>
      <c r="Q1171" s="82">
        <f t="shared" si="187"/>
        <v>0</v>
      </c>
      <c r="R1171" s="82">
        <f>IF(S1170&lt;1,0,-Lease!$K$4/Lease!$L$4)</f>
        <v>0</v>
      </c>
      <c r="S1171" s="82">
        <f t="shared" si="188"/>
        <v>0</v>
      </c>
      <c r="AE1171" s="5"/>
      <c r="AF1171" s="6"/>
    </row>
    <row r="1172" spans="1:32" x14ac:dyDescent="0.25">
      <c r="A1172" s="46">
        <f t="shared" si="192"/>
        <v>1156</v>
      </c>
      <c r="B1172" s="54">
        <f t="shared" si="189"/>
        <v>0</v>
      </c>
      <c r="C1172" s="47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3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48">
        <f t="shared" si="185"/>
        <v>0</v>
      </c>
      <c r="G1172" s="49"/>
      <c r="H1172" s="13">
        <f t="shared" si="193"/>
        <v>1156</v>
      </c>
      <c r="I1172" s="33" t="str">
        <f t="shared" si="186"/>
        <v>-</v>
      </c>
      <c r="J1172" s="38">
        <f>IF(H1172&gt;Lease!$E$4,0,M1171)</f>
        <v>0</v>
      </c>
      <c r="K1172" s="38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38">
        <f t="shared" si="190"/>
        <v>0</v>
      </c>
      <c r="M1172" s="38">
        <f t="shared" si="191"/>
        <v>0</v>
      </c>
      <c r="N1172" s="50"/>
      <c r="O1172" s="79">
        <v>237</v>
      </c>
      <c r="P1172" s="80">
        <f t="shared" si="194"/>
        <v>464286</v>
      </c>
      <c r="Q1172" s="82">
        <f t="shared" si="187"/>
        <v>0</v>
      </c>
      <c r="R1172" s="82">
        <f>IF(S1171&lt;1,0,-Lease!$K$4/Lease!$L$4)</f>
        <v>0</v>
      </c>
      <c r="S1172" s="82">
        <f t="shared" si="188"/>
        <v>0</v>
      </c>
      <c r="AE1172" s="5"/>
      <c r="AF1172" s="6"/>
    </row>
    <row r="1173" spans="1:32" x14ac:dyDescent="0.25">
      <c r="A1173" s="46">
        <f t="shared" si="192"/>
        <v>1157</v>
      </c>
      <c r="B1173" s="54">
        <f t="shared" si="189"/>
        <v>0</v>
      </c>
      <c r="C1173" s="47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3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48">
        <f t="shared" si="185"/>
        <v>0</v>
      </c>
      <c r="G1173" s="49"/>
      <c r="H1173" s="13">
        <f t="shared" si="193"/>
        <v>1157</v>
      </c>
      <c r="I1173" s="33" t="str">
        <f t="shared" si="186"/>
        <v>-</v>
      </c>
      <c r="J1173" s="38">
        <f>IF(H1173&gt;Lease!$E$4,0,M1172)</f>
        <v>0</v>
      </c>
      <c r="K1173" s="38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38">
        <f t="shared" si="190"/>
        <v>0</v>
      </c>
      <c r="M1173" s="38">
        <f t="shared" si="191"/>
        <v>0</v>
      </c>
      <c r="N1173" s="50"/>
      <c r="O1173" s="79">
        <v>237</v>
      </c>
      <c r="P1173" s="80">
        <f t="shared" si="194"/>
        <v>464652</v>
      </c>
      <c r="Q1173" s="82">
        <f t="shared" si="187"/>
        <v>0</v>
      </c>
      <c r="R1173" s="82">
        <f>IF(S1172&lt;1,0,-Lease!$K$4/Lease!$L$4)</f>
        <v>0</v>
      </c>
      <c r="S1173" s="82">
        <f t="shared" si="188"/>
        <v>0</v>
      </c>
      <c r="AE1173" s="5"/>
      <c r="AF1173" s="6"/>
    </row>
    <row r="1174" spans="1:32" x14ac:dyDescent="0.25">
      <c r="A1174" s="46">
        <f t="shared" si="192"/>
        <v>1158</v>
      </c>
      <c r="B1174" s="54">
        <f t="shared" si="189"/>
        <v>0</v>
      </c>
      <c r="C1174" s="47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3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48">
        <f t="shared" si="185"/>
        <v>0</v>
      </c>
      <c r="G1174" s="49"/>
      <c r="H1174" s="13">
        <f t="shared" si="193"/>
        <v>1158</v>
      </c>
      <c r="I1174" s="33" t="str">
        <f t="shared" si="186"/>
        <v>-</v>
      </c>
      <c r="J1174" s="38">
        <f>IF(H1174&gt;Lease!$E$4,0,M1173)</f>
        <v>0</v>
      </c>
      <c r="K1174" s="38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38">
        <f t="shared" si="190"/>
        <v>0</v>
      </c>
      <c r="M1174" s="38">
        <f t="shared" si="191"/>
        <v>0</v>
      </c>
      <c r="N1174" s="50"/>
      <c r="O1174" s="79">
        <v>237</v>
      </c>
      <c r="P1174" s="80">
        <f t="shared" si="194"/>
        <v>465017</v>
      </c>
      <c r="Q1174" s="82">
        <f t="shared" si="187"/>
        <v>0</v>
      </c>
      <c r="R1174" s="82">
        <f>IF(S1173&lt;1,0,-Lease!$K$4/Lease!$L$4)</f>
        <v>0</v>
      </c>
      <c r="S1174" s="82">
        <f t="shared" si="188"/>
        <v>0</v>
      </c>
      <c r="AE1174" s="5"/>
      <c r="AF1174" s="6"/>
    </row>
    <row r="1175" spans="1:32" x14ac:dyDescent="0.25">
      <c r="A1175" s="46">
        <f t="shared" si="192"/>
        <v>1159</v>
      </c>
      <c r="B1175" s="54">
        <f t="shared" si="189"/>
        <v>0</v>
      </c>
      <c r="C1175" s="47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3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48">
        <f t="shared" si="185"/>
        <v>0</v>
      </c>
      <c r="G1175" s="49"/>
      <c r="H1175" s="13">
        <f t="shared" si="193"/>
        <v>1159</v>
      </c>
      <c r="I1175" s="33" t="str">
        <f t="shared" si="186"/>
        <v>-</v>
      </c>
      <c r="J1175" s="38">
        <f>IF(H1175&gt;Lease!$E$4,0,M1174)</f>
        <v>0</v>
      </c>
      <c r="K1175" s="38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38">
        <f t="shared" si="190"/>
        <v>0</v>
      </c>
      <c r="M1175" s="38">
        <f t="shared" si="191"/>
        <v>0</v>
      </c>
      <c r="N1175" s="50"/>
      <c r="O1175" s="79">
        <v>237</v>
      </c>
      <c r="P1175" s="80">
        <f t="shared" si="194"/>
        <v>465382</v>
      </c>
      <c r="Q1175" s="82">
        <f t="shared" si="187"/>
        <v>0</v>
      </c>
      <c r="R1175" s="82">
        <f>IF(S1174&lt;1,0,-Lease!$K$4/Lease!$L$4)</f>
        <v>0</v>
      </c>
      <c r="S1175" s="82">
        <f t="shared" si="188"/>
        <v>0</v>
      </c>
      <c r="AE1175" s="5"/>
      <c r="AF1175" s="6"/>
    </row>
    <row r="1176" spans="1:32" x14ac:dyDescent="0.25">
      <c r="A1176" s="46">
        <f t="shared" si="192"/>
        <v>1160</v>
      </c>
      <c r="B1176" s="54">
        <f t="shared" si="189"/>
        <v>0</v>
      </c>
      <c r="C1176" s="47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3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48">
        <f t="shared" si="185"/>
        <v>0</v>
      </c>
      <c r="G1176" s="49"/>
      <c r="H1176" s="13">
        <f t="shared" si="193"/>
        <v>1160</v>
      </c>
      <c r="I1176" s="33" t="str">
        <f t="shared" si="186"/>
        <v>-</v>
      </c>
      <c r="J1176" s="38">
        <f>IF(H1176&gt;Lease!$E$4,0,M1175)</f>
        <v>0</v>
      </c>
      <c r="K1176" s="38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38">
        <f t="shared" si="190"/>
        <v>0</v>
      </c>
      <c r="M1176" s="38">
        <f t="shared" si="191"/>
        <v>0</v>
      </c>
      <c r="N1176" s="50"/>
      <c r="O1176" s="79">
        <v>237</v>
      </c>
      <c r="P1176" s="80">
        <f t="shared" si="194"/>
        <v>465747</v>
      </c>
      <c r="Q1176" s="82">
        <f t="shared" si="187"/>
        <v>0</v>
      </c>
      <c r="R1176" s="82">
        <f>IF(S1175&lt;1,0,-Lease!$K$4/Lease!$L$4)</f>
        <v>0</v>
      </c>
      <c r="S1176" s="82">
        <f t="shared" si="188"/>
        <v>0</v>
      </c>
      <c r="AE1176" s="5"/>
      <c r="AF1176" s="6"/>
    </row>
    <row r="1177" spans="1:32" x14ac:dyDescent="0.25">
      <c r="A1177" s="46">
        <f t="shared" si="192"/>
        <v>1161</v>
      </c>
      <c r="B1177" s="54">
        <f t="shared" si="189"/>
        <v>0</v>
      </c>
      <c r="C1177" s="47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3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48">
        <f t="shared" si="185"/>
        <v>0</v>
      </c>
      <c r="G1177" s="49"/>
      <c r="H1177" s="13">
        <f t="shared" si="193"/>
        <v>1161</v>
      </c>
      <c r="I1177" s="33" t="str">
        <f t="shared" si="186"/>
        <v>-</v>
      </c>
      <c r="J1177" s="38">
        <f>IF(H1177&gt;Lease!$E$4,0,M1176)</f>
        <v>0</v>
      </c>
      <c r="K1177" s="38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38">
        <f t="shared" si="190"/>
        <v>0</v>
      </c>
      <c r="M1177" s="38">
        <f t="shared" si="191"/>
        <v>0</v>
      </c>
      <c r="N1177" s="50"/>
      <c r="O1177" s="79">
        <v>237</v>
      </c>
      <c r="P1177" s="80">
        <f t="shared" si="194"/>
        <v>466113</v>
      </c>
      <c r="Q1177" s="82">
        <f t="shared" si="187"/>
        <v>0</v>
      </c>
      <c r="R1177" s="82">
        <f>IF(S1176&lt;1,0,-Lease!$K$4/Lease!$L$4)</f>
        <v>0</v>
      </c>
      <c r="S1177" s="82">
        <f t="shared" si="188"/>
        <v>0</v>
      </c>
      <c r="AE1177" s="5"/>
      <c r="AF1177" s="6"/>
    </row>
    <row r="1178" spans="1:32" x14ac:dyDescent="0.25">
      <c r="A1178" s="46">
        <f t="shared" si="192"/>
        <v>1162</v>
      </c>
      <c r="B1178" s="54">
        <f t="shared" si="189"/>
        <v>0</v>
      </c>
      <c r="C1178" s="47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3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48">
        <f t="shared" si="185"/>
        <v>0</v>
      </c>
      <c r="G1178" s="49"/>
      <c r="H1178" s="13">
        <f t="shared" si="193"/>
        <v>1162</v>
      </c>
      <c r="I1178" s="33" t="str">
        <f t="shared" si="186"/>
        <v>-</v>
      </c>
      <c r="J1178" s="38">
        <f>IF(H1178&gt;Lease!$E$4,0,M1177)</f>
        <v>0</v>
      </c>
      <c r="K1178" s="38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38">
        <f t="shared" si="190"/>
        <v>0</v>
      </c>
      <c r="M1178" s="38">
        <f t="shared" si="191"/>
        <v>0</v>
      </c>
      <c r="N1178" s="50"/>
      <c r="O1178" s="79">
        <v>237</v>
      </c>
      <c r="P1178" s="80">
        <f t="shared" si="194"/>
        <v>466478</v>
      </c>
      <c r="Q1178" s="82">
        <f t="shared" si="187"/>
        <v>0</v>
      </c>
      <c r="R1178" s="82">
        <f>IF(S1177&lt;1,0,-Lease!$K$4/Lease!$L$4)</f>
        <v>0</v>
      </c>
      <c r="S1178" s="82">
        <f t="shared" si="188"/>
        <v>0</v>
      </c>
      <c r="AE1178" s="5"/>
      <c r="AF1178" s="6"/>
    </row>
    <row r="1179" spans="1:32" x14ac:dyDescent="0.25">
      <c r="A1179" s="46">
        <f t="shared" si="192"/>
        <v>1163</v>
      </c>
      <c r="B1179" s="54">
        <f t="shared" si="189"/>
        <v>0</v>
      </c>
      <c r="C1179" s="47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3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48">
        <f t="shared" si="185"/>
        <v>0</v>
      </c>
      <c r="G1179" s="49"/>
      <c r="H1179" s="13">
        <f t="shared" si="193"/>
        <v>1163</v>
      </c>
      <c r="I1179" s="33" t="str">
        <f t="shared" si="186"/>
        <v>-</v>
      </c>
      <c r="J1179" s="38">
        <f>IF(H1179&gt;Lease!$E$4,0,M1178)</f>
        <v>0</v>
      </c>
      <c r="K1179" s="38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38">
        <f t="shared" si="190"/>
        <v>0</v>
      </c>
      <c r="M1179" s="38">
        <f t="shared" si="191"/>
        <v>0</v>
      </c>
      <c r="N1179" s="50"/>
      <c r="O1179" s="79">
        <v>237</v>
      </c>
      <c r="P1179" s="80">
        <f t="shared" si="194"/>
        <v>466843</v>
      </c>
      <c r="Q1179" s="82">
        <f t="shared" si="187"/>
        <v>0</v>
      </c>
      <c r="R1179" s="82">
        <f>IF(S1178&lt;1,0,-Lease!$K$4/Lease!$L$4)</f>
        <v>0</v>
      </c>
      <c r="S1179" s="82">
        <f t="shared" si="188"/>
        <v>0</v>
      </c>
      <c r="AE1179" s="5"/>
      <c r="AF1179" s="6"/>
    </row>
    <row r="1180" spans="1:32" x14ac:dyDescent="0.25">
      <c r="A1180" s="46">
        <f t="shared" si="192"/>
        <v>1164</v>
      </c>
      <c r="B1180" s="54">
        <f t="shared" si="189"/>
        <v>0</v>
      </c>
      <c r="C1180" s="47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3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48">
        <f t="shared" si="185"/>
        <v>0</v>
      </c>
      <c r="G1180" s="49"/>
      <c r="H1180" s="13">
        <f t="shared" si="193"/>
        <v>1164</v>
      </c>
      <c r="I1180" s="33" t="str">
        <f t="shared" si="186"/>
        <v>-</v>
      </c>
      <c r="J1180" s="38">
        <f>IF(H1180&gt;Lease!$E$4,0,M1179)</f>
        <v>0</v>
      </c>
      <c r="K1180" s="38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38">
        <f t="shared" si="190"/>
        <v>0</v>
      </c>
      <c r="M1180" s="38">
        <f t="shared" si="191"/>
        <v>0</v>
      </c>
      <c r="N1180" s="50"/>
      <c r="O1180" s="79">
        <v>237</v>
      </c>
      <c r="P1180" s="80">
        <f t="shared" si="194"/>
        <v>467208</v>
      </c>
      <c r="Q1180" s="82">
        <f t="shared" si="187"/>
        <v>0</v>
      </c>
      <c r="R1180" s="82">
        <f>IF(S1179&lt;1,0,-Lease!$K$4/Lease!$L$4)</f>
        <v>0</v>
      </c>
      <c r="S1180" s="82">
        <f t="shared" si="188"/>
        <v>0</v>
      </c>
      <c r="AE1180" s="5"/>
      <c r="AF1180" s="6"/>
    </row>
    <row r="1181" spans="1:32" x14ac:dyDescent="0.25">
      <c r="A1181" s="46">
        <f t="shared" si="192"/>
        <v>1165</v>
      </c>
      <c r="B1181" s="54">
        <f t="shared" si="189"/>
        <v>0</v>
      </c>
      <c r="C1181" s="47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3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48">
        <f t="shared" si="185"/>
        <v>0</v>
      </c>
      <c r="G1181" s="49"/>
      <c r="H1181" s="13">
        <f t="shared" si="193"/>
        <v>1165</v>
      </c>
      <c r="I1181" s="33" t="str">
        <f t="shared" si="186"/>
        <v>-</v>
      </c>
      <c r="J1181" s="38">
        <f>IF(H1181&gt;Lease!$E$4,0,M1180)</f>
        <v>0</v>
      </c>
      <c r="K1181" s="38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38">
        <f t="shared" si="190"/>
        <v>0</v>
      </c>
      <c r="M1181" s="38">
        <f t="shared" si="191"/>
        <v>0</v>
      </c>
      <c r="N1181" s="50"/>
      <c r="O1181" s="79">
        <v>237</v>
      </c>
      <c r="P1181" s="80">
        <f t="shared" si="194"/>
        <v>467574</v>
      </c>
      <c r="Q1181" s="82">
        <f t="shared" si="187"/>
        <v>0</v>
      </c>
      <c r="R1181" s="82">
        <f>IF(S1180&lt;1,0,-Lease!$K$4/Lease!$L$4)</f>
        <v>0</v>
      </c>
      <c r="S1181" s="82">
        <f t="shared" si="188"/>
        <v>0</v>
      </c>
      <c r="AE1181" s="5"/>
      <c r="AF1181" s="6"/>
    </row>
    <row r="1182" spans="1:32" x14ac:dyDescent="0.25">
      <c r="A1182" s="46">
        <f t="shared" si="192"/>
        <v>1166</v>
      </c>
      <c r="B1182" s="54">
        <f t="shared" si="189"/>
        <v>0</v>
      </c>
      <c r="C1182" s="47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3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48">
        <f t="shared" si="185"/>
        <v>0</v>
      </c>
      <c r="G1182" s="49"/>
      <c r="H1182" s="13">
        <f t="shared" si="193"/>
        <v>1166</v>
      </c>
      <c r="I1182" s="33" t="str">
        <f t="shared" si="186"/>
        <v>-</v>
      </c>
      <c r="J1182" s="38">
        <f>IF(H1182&gt;Lease!$E$4,0,M1181)</f>
        <v>0</v>
      </c>
      <c r="K1182" s="38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38">
        <f t="shared" si="190"/>
        <v>0</v>
      </c>
      <c r="M1182" s="38">
        <f t="shared" si="191"/>
        <v>0</v>
      </c>
      <c r="N1182" s="50"/>
      <c r="O1182" s="79">
        <v>237</v>
      </c>
      <c r="P1182" s="80">
        <f t="shared" si="194"/>
        <v>467939</v>
      </c>
      <c r="Q1182" s="82">
        <f t="shared" si="187"/>
        <v>0</v>
      </c>
      <c r="R1182" s="82">
        <f>IF(S1181&lt;1,0,-Lease!$K$4/Lease!$L$4)</f>
        <v>0</v>
      </c>
      <c r="S1182" s="82">
        <f t="shared" si="188"/>
        <v>0</v>
      </c>
      <c r="AE1182" s="5"/>
      <c r="AF1182" s="6"/>
    </row>
    <row r="1183" spans="1:32" x14ac:dyDescent="0.25">
      <c r="A1183" s="46">
        <f t="shared" si="192"/>
        <v>1167</v>
      </c>
      <c r="B1183" s="54">
        <f t="shared" si="189"/>
        <v>0</v>
      </c>
      <c r="C1183" s="47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3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48">
        <f t="shared" si="185"/>
        <v>0</v>
      </c>
      <c r="G1183" s="49"/>
      <c r="H1183" s="13">
        <f t="shared" si="193"/>
        <v>1167</v>
      </c>
      <c r="I1183" s="33" t="str">
        <f t="shared" si="186"/>
        <v>-</v>
      </c>
      <c r="J1183" s="38">
        <f>IF(H1183&gt;Lease!$E$4,0,M1182)</f>
        <v>0</v>
      </c>
      <c r="K1183" s="38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38">
        <f t="shared" si="190"/>
        <v>0</v>
      </c>
      <c r="M1183" s="38">
        <f t="shared" si="191"/>
        <v>0</v>
      </c>
      <c r="N1183" s="50"/>
      <c r="O1183" s="79">
        <v>237</v>
      </c>
      <c r="P1183" s="80">
        <f t="shared" si="194"/>
        <v>468304</v>
      </c>
      <c r="Q1183" s="82">
        <f t="shared" si="187"/>
        <v>0</v>
      </c>
      <c r="R1183" s="82">
        <f>IF(S1182&lt;1,0,-Lease!$K$4/Lease!$L$4)</f>
        <v>0</v>
      </c>
      <c r="S1183" s="82">
        <f t="shared" si="188"/>
        <v>0</v>
      </c>
      <c r="AE1183" s="5"/>
      <c r="AF1183" s="6"/>
    </row>
    <row r="1184" spans="1:32" x14ac:dyDescent="0.25">
      <c r="A1184" s="46">
        <f t="shared" si="192"/>
        <v>1168</v>
      </c>
      <c r="B1184" s="54">
        <f t="shared" si="189"/>
        <v>0</v>
      </c>
      <c r="C1184" s="47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3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48">
        <f t="shared" si="185"/>
        <v>0</v>
      </c>
      <c r="G1184" s="49"/>
      <c r="H1184" s="13">
        <f t="shared" si="193"/>
        <v>1168</v>
      </c>
      <c r="I1184" s="33" t="str">
        <f t="shared" si="186"/>
        <v>-</v>
      </c>
      <c r="J1184" s="38">
        <f>IF(H1184&gt;Lease!$E$4,0,M1183)</f>
        <v>0</v>
      </c>
      <c r="K1184" s="38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38">
        <f t="shared" si="190"/>
        <v>0</v>
      </c>
      <c r="M1184" s="38">
        <f t="shared" si="191"/>
        <v>0</v>
      </c>
      <c r="N1184" s="50"/>
      <c r="O1184" s="79">
        <v>237</v>
      </c>
      <c r="P1184" s="80">
        <f t="shared" si="194"/>
        <v>468669</v>
      </c>
      <c r="Q1184" s="82">
        <f t="shared" si="187"/>
        <v>0</v>
      </c>
      <c r="R1184" s="82">
        <f>IF(S1183&lt;1,0,-Lease!$K$4/Lease!$L$4)</f>
        <v>0</v>
      </c>
      <c r="S1184" s="82">
        <f t="shared" si="188"/>
        <v>0</v>
      </c>
      <c r="AE1184" s="5"/>
      <c r="AF1184" s="6"/>
    </row>
    <row r="1185" spans="1:32" x14ac:dyDescent="0.25">
      <c r="A1185" s="46">
        <f t="shared" si="192"/>
        <v>1169</v>
      </c>
      <c r="B1185" s="54">
        <f t="shared" si="189"/>
        <v>0</v>
      </c>
      <c r="C1185" s="47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3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48">
        <f t="shared" si="185"/>
        <v>0</v>
      </c>
      <c r="G1185" s="49"/>
      <c r="H1185" s="13">
        <f t="shared" si="193"/>
        <v>1169</v>
      </c>
      <c r="I1185" s="33" t="str">
        <f t="shared" si="186"/>
        <v>-</v>
      </c>
      <c r="J1185" s="38">
        <f>IF(H1185&gt;Lease!$E$4,0,M1184)</f>
        <v>0</v>
      </c>
      <c r="K1185" s="38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38">
        <f t="shared" si="190"/>
        <v>0</v>
      </c>
      <c r="M1185" s="38">
        <f t="shared" si="191"/>
        <v>0</v>
      </c>
      <c r="N1185" s="50"/>
      <c r="O1185" s="79">
        <v>237</v>
      </c>
      <c r="P1185" s="80">
        <f t="shared" si="194"/>
        <v>469035</v>
      </c>
      <c r="Q1185" s="82">
        <f t="shared" si="187"/>
        <v>0</v>
      </c>
      <c r="R1185" s="82">
        <f>IF(S1184&lt;1,0,-Lease!$K$4/Lease!$L$4)</f>
        <v>0</v>
      </c>
      <c r="S1185" s="82">
        <f t="shared" si="188"/>
        <v>0</v>
      </c>
      <c r="AE1185" s="5"/>
      <c r="AF1185" s="6"/>
    </row>
    <row r="1186" spans="1:32" x14ac:dyDescent="0.25">
      <c r="A1186" s="46">
        <f t="shared" si="192"/>
        <v>1170</v>
      </c>
      <c r="B1186" s="54">
        <f t="shared" si="189"/>
        <v>0</v>
      </c>
      <c r="C1186" s="47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3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48">
        <f t="shared" si="185"/>
        <v>0</v>
      </c>
      <c r="G1186" s="49"/>
      <c r="H1186" s="13">
        <f t="shared" si="193"/>
        <v>1170</v>
      </c>
      <c r="I1186" s="33" t="str">
        <f t="shared" si="186"/>
        <v>-</v>
      </c>
      <c r="J1186" s="38">
        <f>IF(H1186&gt;Lease!$E$4,0,M1185)</f>
        <v>0</v>
      </c>
      <c r="K1186" s="38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38">
        <f t="shared" si="190"/>
        <v>0</v>
      </c>
      <c r="M1186" s="38">
        <f t="shared" si="191"/>
        <v>0</v>
      </c>
      <c r="N1186" s="50"/>
      <c r="O1186" s="79">
        <v>237</v>
      </c>
      <c r="P1186" s="80">
        <f t="shared" si="194"/>
        <v>469400</v>
      </c>
      <c r="Q1186" s="82">
        <f t="shared" si="187"/>
        <v>0</v>
      </c>
      <c r="R1186" s="82">
        <f>IF(S1185&lt;1,0,-Lease!$K$4/Lease!$L$4)</f>
        <v>0</v>
      </c>
      <c r="S1186" s="82">
        <f t="shared" si="188"/>
        <v>0</v>
      </c>
      <c r="AE1186" s="5"/>
      <c r="AF1186" s="6"/>
    </row>
    <row r="1187" spans="1:32" x14ac:dyDescent="0.25">
      <c r="A1187" s="46">
        <f t="shared" si="192"/>
        <v>1171</v>
      </c>
      <c r="B1187" s="54">
        <f t="shared" si="189"/>
        <v>0</v>
      </c>
      <c r="C1187" s="47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3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48">
        <f t="shared" si="185"/>
        <v>0</v>
      </c>
      <c r="G1187" s="49"/>
      <c r="H1187" s="13">
        <f t="shared" si="193"/>
        <v>1171</v>
      </c>
      <c r="I1187" s="33" t="str">
        <f t="shared" si="186"/>
        <v>-</v>
      </c>
      <c r="J1187" s="38">
        <f>IF(H1187&gt;Lease!$E$4,0,M1186)</f>
        <v>0</v>
      </c>
      <c r="K1187" s="38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38">
        <f t="shared" si="190"/>
        <v>0</v>
      </c>
      <c r="M1187" s="38">
        <f t="shared" si="191"/>
        <v>0</v>
      </c>
      <c r="N1187" s="50"/>
      <c r="O1187" s="79">
        <v>237</v>
      </c>
      <c r="P1187" s="80">
        <f t="shared" si="194"/>
        <v>469765</v>
      </c>
      <c r="Q1187" s="82">
        <f t="shared" si="187"/>
        <v>0</v>
      </c>
      <c r="R1187" s="82">
        <f>IF(S1186&lt;1,0,-Lease!$K$4/Lease!$L$4)</f>
        <v>0</v>
      </c>
      <c r="S1187" s="82">
        <f t="shared" si="188"/>
        <v>0</v>
      </c>
      <c r="AE1187" s="5"/>
      <c r="AF1187" s="6"/>
    </row>
    <row r="1188" spans="1:32" x14ac:dyDescent="0.25">
      <c r="A1188" s="46">
        <f t="shared" si="192"/>
        <v>1172</v>
      </c>
      <c r="B1188" s="54">
        <f t="shared" si="189"/>
        <v>0</v>
      </c>
      <c r="C1188" s="47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3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48">
        <f t="shared" si="185"/>
        <v>0</v>
      </c>
      <c r="G1188" s="49"/>
      <c r="H1188" s="13">
        <f t="shared" si="193"/>
        <v>1172</v>
      </c>
      <c r="I1188" s="33" t="str">
        <f t="shared" si="186"/>
        <v>-</v>
      </c>
      <c r="J1188" s="38">
        <f>IF(H1188&gt;Lease!$E$4,0,M1187)</f>
        <v>0</v>
      </c>
      <c r="K1188" s="38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38">
        <f t="shared" si="190"/>
        <v>0</v>
      </c>
      <c r="M1188" s="38">
        <f t="shared" si="191"/>
        <v>0</v>
      </c>
      <c r="N1188" s="50"/>
      <c r="O1188" s="79">
        <v>237</v>
      </c>
      <c r="P1188" s="80">
        <f t="shared" si="194"/>
        <v>470130</v>
      </c>
      <c r="Q1188" s="82">
        <f t="shared" si="187"/>
        <v>0</v>
      </c>
      <c r="R1188" s="82">
        <f>IF(S1187&lt;1,0,-Lease!$K$4/Lease!$L$4)</f>
        <v>0</v>
      </c>
      <c r="S1188" s="82">
        <f t="shared" si="188"/>
        <v>0</v>
      </c>
      <c r="AE1188" s="5"/>
      <c r="AF1188" s="6"/>
    </row>
    <row r="1189" spans="1:32" x14ac:dyDescent="0.25">
      <c r="A1189" s="46">
        <f t="shared" si="192"/>
        <v>1173</v>
      </c>
      <c r="B1189" s="54">
        <f t="shared" si="189"/>
        <v>0</v>
      </c>
      <c r="C1189" s="47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3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48">
        <f t="shared" si="185"/>
        <v>0</v>
      </c>
      <c r="G1189" s="49"/>
      <c r="H1189" s="13">
        <f t="shared" si="193"/>
        <v>1173</v>
      </c>
      <c r="I1189" s="33" t="str">
        <f t="shared" si="186"/>
        <v>-</v>
      </c>
      <c r="J1189" s="38">
        <f>IF(H1189&gt;Lease!$E$4,0,M1188)</f>
        <v>0</v>
      </c>
      <c r="K1189" s="38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38">
        <f t="shared" si="190"/>
        <v>0</v>
      </c>
      <c r="M1189" s="38">
        <f t="shared" si="191"/>
        <v>0</v>
      </c>
      <c r="N1189" s="50"/>
      <c r="O1189" s="79">
        <v>237</v>
      </c>
      <c r="P1189" s="80">
        <f t="shared" si="194"/>
        <v>470496</v>
      </c>
      <c r="Q1189" s="82">
        <f t="shared" si="187"/>
        <v>0</v>
      </c>
      <c r="R1189" s="82">
        <f>IF(S1188&lt;1,0,-Lease!$K$4/Lease!$L$4)</f>
        <v>0</v>
      </c>
      <c r="S1189" s="82">
        <f t="shared" si="188"/>
        <v>0</v>
      </c>
      <c r="AE1189" s="5"/>
      <c r="AF1189" s="6"/>
    </row>
    <row r="1190" spans="1:32" x14ac:dyDescent="0.25">
      <c r="A1190" s="46">
        <f t="shared" si="192"/>
        <v>1174</v>
      </c>
      <c r="B1190" s="54">
        <f t="shared" si="189"/>
        <v>0</v>
      </c>
      <c r="C1190" s="47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3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48">
        <f t="shared" si="185"/>
        <v>0</v>
      </c>
      <c r="G1190" s="49"/>
      <c r="H1190" s="13">
        <f t="shared" si="193"/>
        <v>1174</v>
      </c>
      <c r="I1190" s="33" t="str">
        <f t="shared" si="186"/>
        <v>-</v>
      </c>
      <c r="J1190" s="38">
        <f>IF(H1190&gt;Lease!$E$4,0,M1189)</f>
        <v>0</v>
      </c>
      <c r="K1190" s="38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38">
        <f t="shared" si="190"/>
        <v>0</v>
      </c>
      <c r="M1190" s="38">
        <f t="shared" si="191"/>
        <v>0</v>
      </c>
      <c r="N1190" s="50"/>
      <c r="O1190" s="79">
        <v>237</v>
      </c>
      <c r="P1190" s="80">
        <f t="shared" si="194"/>
        <v>470861</v>
      </c>
      <c r="Q1190" s="82">
        <f t="shared" si="187"/>
        <v>0</v>
      </c>
      <c r="R1190" s="82">
        <f>IF(S1189&lt;1,0,-Lease!$K$4/Lease!$L$4)</f>
        <v>0</v>
      </c>
      <c r="S1190" s="82">
        <f t="shared" si="188"/>
        <v>0</v>
      </c>
      <c r="AE1190" s="5"/>
      <c r="AF1190" s="6"/>
    </row>
    <row r="1191" spans="1:32" x14ac:dyDescent="0.25">
      <c r="A1191" s="46">
        <f t="shared" si="192"/>
        <v>1175</v>
      </c>
      <c r="B1191" s="54">
        <f t="shared" si="189"/>
        <v>0</v>
      </c>
      <c r="C1191" s="47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3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48">
        <f t="shared" si="185"/>
        <v>0</v>
      </c>
      <c r="G1191" s="49"/>
      <c r="H1191" s="13">
        <f t="shared" si="193"/>
        <v>1175</v>
      </c>
      <c r="I1191" s="33" t="str">
        <f t="shared" si="186"/>
        <v>-</v>
      </c>
      <c r="J1191" s="38">
        <f>IF(H1191&gt;Lease!$E$4,0,M1190)</f>
        <v>0</v>
      </c>
      <c r="K1191" s="38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38">
        <f t="shared" si="190"/>
        <v>0</v>
      </c>
      <c r="M1191" s="38">
        <f t="shared" si="191"/>
        <v>0</v>
      </c>
      <c r="N1191" s="50"/>
      <c r="O1191" s="79">
        <v>237</v>
      </c>
      <c r="P1191" s="80">
        <f t="shared" si="194"/>
        <v>471226</v>
      </c>
      <c r="Q1191" s="82">
        <f t="shared" si="187"/>
        <v>0</v>
      </c>
      <c r="R1191" s="82">
        <f>IF(S1190&lt;1,0,-Lease!$K$4/Lease!$L$4)</f>
        <v>0</v>
      </c>
      <c r="S1191" s="82">
        <f t="shared" si="188"/>
        <v>0</v>
      </c>
      <c r="AE1191" s="5"/>
      <c r="AF1191" s="6"/>
    </row>
    <row r="1192" spans="1:32" x14ac:dyDescent="0.25">
      <c r="A1192" s="46">
        <f t="shared" si="192"/>
        <v>1176</v>
      </c>
      <c r="B1192" s="54">
        <f t="shared" si="189"/>
        <v>0</v>
      </c>
      <c r="C1192" s="47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3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48">
        <f t="shared" si="185"/>
        <v>0</v>
      </c>
      <c r="G1192" s="49"/>
      <c r="H1192" s="13">
        <f t="shared" si="193"/>
        <v>1176</v>
      </c>
      <c r="I1192" s="33" t="str">
        <f t="shared" si="186"/>
        <v>-</v>
      </c>
      <c r="J1192" s="38">
        <f>IF(H1192&gt;Lease!$E$4,0,M1191)</f>
        <v>0</v>
      </c>
      <c r="K1192" s="38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38">
        <f t="shared" si="190"/>
        <v>0</v>
      </c>
      <c r="M1192" s="38">
        <f t="shared" si="191"/>
        <v>0</v>
      </c>
      <c r="N1192" s="50"/>
      <c r="O1192" s="79">
        <v>237</v>
      </c>
      <c r="P1192" s="80">
        <f t="shared" si="194"/>
        <v>471591</v>
      </c>
      <c r="Q1192" s="82">
        <f t="shared" si="187"/>
        <v>0</v>
      </c>
      <c r="R1192" s="82">
        <f>IF(S1191&lt;1,0,-Lease!$K$4/Lease!$L$4)</f>
        <v>0</v>
      </c>
      <c r="S1192" s="82">
        <f t="shared" si="188"/>
        <v>0</v>
      </c>
      <c r="AE1192" s="5"/>
      <c r="AF1192" s="6"/>
    </row>
    <row r="1193" spans="1:32" x14ac:dyDescent="0.25">
      <c r="A1193" s="46">
        <f t="shared" si="192"/>
        <v>1177</v>
      </c>
      <c r="B1193" s="54">
        <f t="shared" si="189"/>
        <v>0</v>
      </c>
      <c r="C1193" s="47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3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48">
        <f t="shared" si="185"/>
        <v>0</v>
      </c>
      <c r="G1193" s="49"/>
      <c r="H1193" s="13">
        <f t="shared" si="193"/>
        <v>1177</v>
      </c>
      <c r="I1193" s="33" t="str">
        <f t="shared" si="186"/>
        <v>-</v>
      </c>
      <c r="J1193" s="38">
        <f>IF(H1193&gt;Lease!$E$4,0,M1192)</f>
        <v>0</v>
      </c>
      <c r="K1193" s="38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38">
        <f t="shared" si="190"/>
        <v>0</v>
      </c>
      <c r="M1193" s="38">
        <f t="shared" si="191"/>
        <v>0</v>
      </c>
      <c r="N1193" s="50"/>
      <c r="O1193" s="79">
        <v>237</v>
      </c>
      <c r="P1193" s="80">
        <f t="shared" si="194"/>
        <v>471957</v>
      </c>
      <c r="Q1193" s="82">
        <f t="shared" si="187"/>
        <v>0</v>
      </c>
      <c r="R1193" s="82">
        <f>IF(S1192&lt;1,0,-Lease!$K$4/Lease!$L$4)</f>
        <v>0</v>
      </c>
      <c r="S1193" s="82">
        <f t="shared" si="188"/>
        <v>0</v>
      </c>
      <c r="AE1193" s="5"/>
      <c r="AF1193" s="6"/>
    </row>
    <row r="1194" spans="1:32" x14ac:dyDescent="0.25">
      <c r="A1194" s="46">
        <f t="shared" si="192"/>
        <v>1178</v>
      </c>
      <c r="B1194" s="54">
        <f t="shared" si="189"/>
        <v>0</v>
      </c>
      <c r="C1194" s="47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3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48">
        <f t="shared" si="185"/>
        <v>0</v>
      </c>
      <c r="G1194" s="49"/>
      <c r="H1194" s="13">
        <f t="shared" si="193"/>
        <v>1178</v>
      </c>
      <c r="I1194" s="33" t="str">
        <f t="shared" si="186"/>
        <v>-</v>
      </c>
      <c r="J1194" s="38">
        <f>IF(H1194&gt;Lease!$E$4,0,M1193)</f>
        <v>0</v>
      </c>
      <c r="K1194" s="38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38">
        <f t="shared" si="190"/>
        <v>0</v>
      </c>
      <c r="M1194" s="38">
        <f t="shared" si="191"/>
        <v>0</v>
      </c>
      <c r="N1194" s="50"/>
      <c r="O1194" s="79">
        <v>237</v>
      </c>
      <c r="P1194" s="80">
        <f t="shared" si="194"/>
        <v>472322</v>
      </c>
      <c r="Q1194" s="82">
        <f t="shared" si="187"/>
        <v>0</v>
      </c>
      <c r="R1194" s="82">
        <f>IF(S1193&lt;1,0,-Lease!$K$4/Lease!$L$4)</f>
        <v>0</v>
      </c>
      <c r="S1194" s="82">
        <f t="shared" si="188"/>
        <v>0</v>
      </c>
      <c r="AE1194" s="5"/>
      <c r="AF1194" s="6"/>
    </row>
    <row r="1195" spans="1:32" x14ac:dyDescent="0.25">
      <c r="A1195" s="46">
        <f t="shared" si="192"/>
        <v>1179</v>
      </c>
      <c r="B1195" s="54">
        <f t="shared" si="189"/>
        <v>0</v>
      </c>
      <c r="C1195" s="47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3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48">
        <f t="shared" si="185"/>
        <v>0</v>
      </c>
      <c r="G1195" s="49"/>
      <c r="H1195" s="13">
        <f t="shared" si="193"/>
        <v>1179</v>
      </c>
      <c r="I1195" s="33" t="str">
        <f t="shared" si="186"/>
        <v>-</v>
      </c>
      <c r="J1195" s="38">
        <f>IF(H1195&gt;Lease!$E$4,0,M1194)</f>
        <v>0</v>
      </c>
      <c r="K1195" s="38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38">
        <f t="shared" si="190"/>
        <v>0</v>
      </c>
      <c r="M1195" s="38">
        <f t="shared" si="191"/>
        <v>0</v>
      </c>
      <c r="N1195" s="50"/>
      <c r="O1195" s="79">
        <v>237</v>
      </c>
      <c r="P1195" s="80">
        <f t="shared" si="194"/>
        <v>472687</v>
      </c>
      <c r="Q1195" s="82">
        <f t="shared" si="187"/>
        <v>0</v>
      </c>
      <c r="R1195" s="82">
        <f>IF(S1194&lt;1,0,-Lease!$K$4/Lease!$L$4)</f>
        <v>0</v>
      </c>
      <c r="S1195" s="82">
        <f t="shared" si="188"/>
        <v>0</v>
      </c>
      <c r="AE1195" s="5"/>
      <c r="AF1195" s="6"/>
    </row>
    <row r="1196" spans="1:32" x14ac:dyDescent="0.25">
      <c r="A1196" s="46">
        <f t="shared" si="192"/>
        <v>1180</v>
      </c>
      <c r="B1196" s="54">
        <f t="shared" si="189"/>
        <v>0</v>
      </c>
      <c r="C1196" s="47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3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48">
        <f t="shared" si="185"/>
        <v>0</v>
      </c>
      <c r="G1196" s="49"/>
      <c r="H1196" s="13">
        <f t="shared" si="193"/>
        <v>1180</v>
      </c>
      <c r="I1196" s="33" t="str">
        <f t="shared" si="186"/>
        <v>-</v>
      </c>
      <c r="J1196" s="38">
        <f>IF(H1196&gt;Lease!$E$4,0,M1195)</f>
        <v>0</v>
      </c>
      <c r="K1196" s="38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38">
        <f t="shared" si="190"/>
        <v>0</v>
      </c>
      <c r="M1196" s="38">
        <f t="shared" si="191"/>
        <v>0</v>
      </c>
      <c r="N1196" s="50"/>
      <c r="O1196" s="79">
        <v>237</v>
      </c>
      <c r="P1196" s="80">
        <f t="shared" si="194"/>
        <v>473052</v>
      </c>
      <c r="Q1196" s="82">
        <f t="shared" si="187"/>
        <v>0</v>
      </c>
      <c r="R1196" s="82">
        <f>IF(S1195&lt;1,0,-Lease!$K$4/Lease!$L$4)</f>
        <v>0</v>
      </c>
      <c r="S1196" s="82">
        <f t="shared" si="188"/>
        <v>0</v>
      </c>
      <c r="AE1196" s="5"/>
      <c r="AF1196" s="6"/>
    </row>
    <row r="1197" spans="1:32" x14ac:dyDescent="0.25">
      <c r="A1197" s="46">
        <f t="shared" si="192"/>
        <v>1181</v>
      </c>
      <c r="B1197" s="54">
        <f t="shared" si="189"/>
        <v>0</v>
      </c>
      <c r="C1197" s="47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3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48">
        <f t="shared" ref="F1197:F1200" si="195">C1197*E1197</f>
        <v>0</v>
      </c>
      <c r="G1197" s="49"/>
      <c r="H1197" s="13">
        <f t="shared" si="193"/>
        <v>1181</v>
      </c>
      <c r="I1197" s="33" t="str">
        <f t="shared" ref="I1197:I1200" si="196">D1197</f>
        <v>-</v>
      </c>
      <c r="J1197" s="38">
        <f>IF(H1197&gt;Lease!$E$4,0,M1196)</f>
        <v>0</v>
      </c>
      <c r="K1197" s="38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38">
        <f t="shared" si="190"/>
        <v>0</v>
      </c>
      <c r="M1197" s="38">
        <f t="shared" si="191"/>
        <v>0</v>
      </c>
      <c r="N1197" s="50"/>
      <c r="O1197" s="79">
        <v>237</v>
      </c>
      <c r="P1197" s="80">
        <f t="shared" si="194"/>
        <v>473418</v>
      </c>
      <c r="Q1197" s="82">
        <f t="shared" ref="Q1197:Q1200" si="197">S1196</f>
        <v>0</v>
      </c>
      <c r="R1197" s="82">
        <f>IF(S1196&lt;1,0,-Lease!$K$4/Lease!$L$4)</f>
        <v>0</v>
      </c>
      <c r="S1197" s="82">
        <f t="shared" ref="S1197:S1200" si="198">IF(S1196&lt;1,0,SUM(Q1197:R1197))</f>
        <v>0</v>
      </c>
      <c r="AE1197" s="5"/>
      <c r="AF1197" s="6"/>
    </row>
    <row r="1198" spans="1:32" x14ac:dyDescent="0.25">
      <c r="A1198" s="46">
        <f t="shared" si="192"/>
        <v>1182</v>
      </c>
      <c r="B1198" s="54">
        <f t="shared" si="189"/>
        <v>0</v>
      </c>
      <c r="C1198" s="47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3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48">
        <f t="shared" si="195"/>
        <v>0</v>
      </c>
      <c r="G1198" s="49"/>
      <c r="H1198" s="13">
        <f t="shared" si="193"/>
        <v>1182</v>
      </c>
      <c r="I1198" s="33" t="str">
        <f t="shared" si="196"/>
        <v>-</v>
      </c>
      <c r="J1198" s="38">
        <f>IF(H1198&gt;Lease!$E$4,0,M1197)</f>
        <v>0</v>
      </c>
      <c r="K1198" s="38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38">
        <f t="shared" si="190"/>
        <v>0</v>
      </c>
      <c r="M1198" s="38">
        <f t="shared" si="191"/>
        <v>0</v>
      </c>
      <c r="N1198" s="50"/>
      <c r="O1198" s="79">
        <v>237</v>
      </c>
      <c r="P1198" s="80">
        <f t="shared" si="194"/>
        <v>473783</v>
      </c>
      <c r="Q1198" s="82">
        <f t="shared" si="197"/>
        <v>0</v>
      </c>
      <c r="R1198" s="82">
        <f>IF(S1197&lt;1,0,-Lease!$K$4/Lease!$L$4)</f>
        <v>0</v>
      </c>
      <c r="S1198" s="82">
        <f t="shared" si="198"/>
        <v>0</v>
      </c>
      <c r="AE1198" s="5"/>
      <c r="AF1198" s="6"/>
    </row>
    <row r="1199" spans="1:32" x14ac:dyDescent="0.25">
      <c r="A1199" s="46">
        <f t="shared" si="192"/>
        <v>1183</v>
      </c>
      <c r="B1199" s="54">
        <f t="shared" si="189"/>
        <v>0</v>
      </c>
      <c r="C1199" s="47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3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48">
        <f t="shared" si="195"/>
        <v>0</v>
      </c>
      <c r="G1199" s="49"/>
      <c r="H1199" s="13">
        <f t="shared" si="193"/>
        <v>1183</v>
      </c>
      <c r="I1199" s="33" t="str">
        <f t="shared" si="196"/>
        <v>-</v>
      </c>
      <c r="J1199" s="38">
        <f>IF(H1199&gt;Lease!$E$4,0,M1198)</f>
        <v>0</v>
      </c>
      <c r="K1199" s="38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38">
        <f t="shared" si="190"/>
        <v>0</v>
      </c>
      <c r="M1199" s="38">
        <f t="shared" si="191"/>
        <v>0</v>
      </c>
      <c r="N1199" s="50"/>
      <c r="O1199" s="79">
        <v>237</v>
      </c>
      <c r="P1199" s="80">
        <f t="shared" si="194"/>
        <v>474148</v>
      </c>
      <c r="Q1199" s="82">
        <f t="shared" si="197"/>
        <v>0</v>
      </c>
      <c r="R1199" s="82">
        <f>IF(S1198&lt;1,0,-Lease!$K$4/Lease!$L$4)</f>
        <v>0</v>
      </c>
      <c r="S1199" s="82">
        <f t="shared" si="198"/>
        <v>0</v>
      </c>
      <c r="AE1199" s="5"/>
      <c r="AF1199" s="6"/>
    </row>
    <row r="1200" spans="1:32" x14ac:dyDescent="0.25">
      <c r="A1200" s="46">
        <f t="shared" si="192"/>
        <v>1184</v>
      </c>
      <c r="B1200" s="54">
        <f t="shared" si="189"/>
        <v>0</v>
      </c>
      <c r="C1200" s="47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3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48">
        <f t="shared" si="195"/>
        <v>0</v>
      </c>
      <c r="G1200" s="49"/>
      <c r="H1200" s="13">
        <f t="shared" si="193"/>
        <v>1184</v>
      </c>
      <c r="I1200" s="33" t="str">
        <f t="shared" si="196"/>
        <v>-</v>
      </c>
      <c r="J1200" s="38">
        <f>IF(H1200&gt;Lease!$E$4,0,M1199)</f>
        <v>0</v>
      </c>
      <c r="K1200" s="38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38">
        <f t="shared" si="190"/>
        <v>0</v>
      </c>
      <c r="M1200" s="38">
        <f t="shared" si="191"/>
        <v>0</v>
      </c>
      <c r="N1200" s="50"/>
      <c r="O1200" s="79">
        <v>237</v>
      </c>
      <c r="P1200" s="80">
        <f t="shared" si="194"/>
        <v>474513</v>
      </c>
      <c r="Q1200" s="82">
        <f t="shared" si="197"/>
        <v>0</v>
      </c>
      <c r="R1200" s="82">
        <f>IF(S1199&lt;1,0,-Lease!$K$4/Lease!$L$4)</f>
        <v>0</v>
      </c>
      <c r="S1200" s="82">
        <f t="shared" si="198"/>
        <v>0</v>
      </c>
      <c r="AE1200" s="5"/>
      <c r="AF1200" s="6"/>
    </row>
    <row r="1201" spans="1:32" x14ac:dyDescent="0.25">
      <c r="A1201" s="46">
        <f t="shared" si="192"/>
        <v>1185</v>
      </c>
      <c r="B1201" s="54">
        <f t="shared" si="189"/>
        <v>0</v>
      </c>
      <c r="C1201" s="47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3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48">
        <f t="shared" ref="F1201:F1216" si="199">C1201*E1201</f>
        <v>0</v>
      </c>
      <c r="G1201" s="49"/>
      <c r="H1201" s="13">
        <f t="shared" ref="H1201:H1216" si="200">H1200+1</f>
        <v>1185</v>
      </c>
      <c r="I1201" s="33" t="str">
        <f t="shared" ref="I1201:I1216" si="201">D1201</f>
        <v>-</v>
      </c>
      <c r="J1201" s="38">
        <f>IF(H1201&gt;Lease!$E$4,0,M1200)</f>
        <v>0</v>
      </c>
      <c r="K1201" s="38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38">
        <f t="shared" si="190"/>
        <v>0</v>
      </c>
      <c r="M1201" s="38">
        <f t="shared" si="191"/>
        <v>0</v>
      </c>
      <c r="N1201" s="50"/>
      <c r="O1201" s="79">
        <v>237</v>
      </c>
      <c r="P1201" s="80">
        <f t="shared" si="194"/>
        <v>474879</v>
      </c>
      <c r="Q1201" s="82">
        <f t="shared" ref="Q1201:Q1216" si="202">S1200</f>
        <v>0</v>
      </c>
      <c r="R1201" s="82">
        <f>IF(S1200&lt;1,0,-Lease!$K$4/Lease!$L$4)</f>
        <v>0</v>
      </c>
      <c r="S1201" s="82">
        <f t="shared" ref="S1201:S1216" si="203">IF(S1200&lt;1,0,SUM(Q1201:R1201))</f>
        <v>0</v>
      </c>
      <c r="AE1201" s="5"/>
      <c r="AF1201" s="6"/>
    </row>
    <row r="1202" spans="1:32" x14ac:dyDescent="0.25">
      <c r="A1202" s="46">
        <f t="shared" si="192"/>
        <v>1186</v>
      </c>
      <c r="B1202" s="54">
        <f t="shared" si="189"/>
        <v>0</v>
      </c>
      <c r="C1202" s="47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3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48">
        <f t="shared" si="199"/>
        <v>0</v>
      </c>
      <c r="G1202" s="49"/>
      <c r="H1202" s="13">
        <f t="shared" si="200"/>
        <v>1186</v>
      </c>
      <c r="I1202" s="33" t="str">
        <f t="shared" si="201"/>
        <v>-</v>
      </c>
      <c r="J1202" s="38">
        <f>IF(H1202&gt;Lease!$E$4,0,M1201)</f>
        <v>0</v>
      </c>
      <c r="K1202" s="38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38">
        <f t="shared" si="190"/>
        <v>0</v>
      </c>
      <c r="M1202" s="38">
        <f t="shared" si="191"/>
        <v>0</v>
      </c>
      <c r="N1202" s="50"/>
      <c r="O1202" s="79">
        <v>237</v>
      </c>
      <c r="P1202" s="80">
        <f t="shared" si="194"/>
        <v>475244</v>
      </c>
      <c r="Q1202" s="82">
        <f t="shared" si="202"/>
        <v>0</v>
      </c>
      <c r="R1202" s="82">
        <f>IF(S1201&lt;1,0,-Lease!$K$4/Lease!$L$4)</f>
        <v>0</v>
      </c>
      <c r="S1202" s="82">
        <f t="shared" si="203"/>
        <v>0</v>
      </c>
      <c r="AE1202" s="5"/>
      <c r="AF1202" s="6"/>
    </row>
    <row r="1203" spans="1:32" x14ac:dyDescent="0.25">
      <c r="A1203" s="46">
        <f t="shared" si="192"/>
        <v>1187</v>
      </c>
      <c r="B1203" s="54">
        <f t="shared" si="189"/>
        <v>0</v>
      </c>
      <c r="C1203" s="47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3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48">
        <f t="shared" si="199"/>
        <v>0</v>
      </c>
      <c r="G1203" s="49"/>
      <c r="H1203" s="13">
        <f t="shared" si="200"/>
        <v>1187</v>
      </c>
      <c r="I1203" s="33" t="str">
        <f t="shared" si="201"/>
        <v>-</v>
      </c>
      <c r="J1203" s="38">
        <f>IF(H1203&gt;Lease!$E$4,0,M1202)</f>
        <v>0</v>
      </c>
      <c r="K1203" s="38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38">
        <f t="shared" si="190"/>
        <v>0</v>
      </c>
      <c r="M1203" s="38">
        <f t="shared" si="191"/>
        <v>0</v>
      </c>
      <c r="N1203" s="50"/>
      <c r="O1203" s="79">
        <v>237</v>
      </c>
      <c r="P1203" s="80">
        <f t="shared" si="194"/>
        <v>475609</v>
      </c>
      <c r="Q1203" s="82">
        <f t="shared" si="202"/>
        <v>0</v>
      </c>
      <c r="R1203" s="82">
        <f>IF(S1202&lt;1,0,-Lease!$K$4/Lease!$L$4)</f>
        <v>0</v>
      </c>
      <c r="S1203" s="82">
        <f t="shared" si="203"/>
        <v>0</v>
      </c>
      <c r="AE1203" s="5"/>
      <c r="AF1203" s="6"/>
    </row>
    <row r="1204" spans="1:32" x14ac:dyDescent="0.25">
      <c r="A1204" s="46">
        <f t="shared" si="192"/>
        <v>1188</v>
      </c>
      <c r="B1204" s="54">
        <f t="shared" si="189"/>
        <v>0</v>
      </c>
      <c r="C1204" s="47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3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48">
        <f t="shared" si="199"/>
        <v>0</v>
      </c>
      <c r="G1204" s="49"/>
      <c r="H1204" s="13">
        <f t="shared" si="200"/>
        <v>1188</v>
      </c>
      <c r="I1204" s="33" t="str">
        <f t="shared" si="201"/>
        <v>-</v>
      </c>
      <c r="J1204" s="38">
        <f>IF(H1204&gt;Lease!$E$4,0,M1203)</f>
        <v>0</v>
      </c>
      <c r="K1204" s="38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38">
        <f t="shared" si="190"/>
        <v>0</v>
      </c>
      <c r="M1204" s="38">
        <f t="shared" si="191"/>
        <v>0</v>
      </c>
      <c r="N1204" s="50"/>
      <c r="O1204" s="79">
        <v>237</v>
      </c>
      <c r="P1204" s="80">
        <f t="shared" si="194"/>
        <v>475974</v>
      </c>
      <c r="Q1204" s="82">
        <f t="shared" si="202"/>
        <v>0</v>
      </c>
      <c r="R1204" s="82">
        <f>IF(S1203&lt;1,0,-Lease!$K$4/Lease!$L$4)</f>
        <v>0</v>
      </c>
      <c r="S1204" s="82">
        <f t="shared" si="203"/>
        <v>0</v>
      </c>
      <c r="AE1204" s="5"/>
      <c r="AF1204" s="6"/>
    </row>
    <row r="1205" spans="1:32" x14ac:dyDescent="0.25">
      <c r="A1205" s="46">
        <f t="shared" si="192"/>
        <v>1189</v>
      </c>
      <c r="B1205" s="54">
        <f t="shared" si="189"/>
        <v>0</v>
      </c>
      <c r="C1205" s="47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3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48">
        <f t="shared" si="199"/>
        <v>0</v>
      </c>
      <c r="G1205" s="49"/>
      <c r="H1205" s="13">
        <f t="shared" si="200"/>
        <v>1189</v>
      </c>
      <c r="I1205" s="33" t="str">
        <f t="shared" si="201"/>
        <v>-</v>
      </c>
      <c r="J1205" s="38">
        <f>IF(H1205&gt;Lease!$E$4,0,M1204)</f>
        <v>0</v>
      </c>
      <c r="K1205" s="38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38">
        <f t="shared" si="190"/>
        <v>0</v>
      </c>
      <c r="M1205" s="38">
        <f t="shared" si="191"/>
        <v>0</v>
      </c>
      <c r="N1205" s="50"/>
      <c r="O1205" s="79">
        <v>237</v>
      </c>
      <c r="P1205" s="80">
        <f t="shared" si="194"/>
        <v>476340</v>
      </c>
      <c r="Q1205" s="82">
        <f t="shared" si="202"/>
        <v>0</v>
      </c>
      <c r="R1205" s="82">
        <f>IF(S1204&lt;1,0,-Lease!$K$4/Lease!$L$4)</f>
        <v>0</v>
      </c>
      <c r="S1205" s="82">
        <f t="shared" si="203"/>
        <v>0</v>
      </c>
      <c r="AE1205" s="5"/>
      <c r="AF1205" s="6"/>
    </row>
    <row r="1206" spans="1:32" x14ac:dyDescent="0.25">
      <c r="A1206" s="46">
        <f t="shared" si="192"/>
        <v>1190</v>
      </c>
      <c r="B1206" s="54">
        <f t="shared" si="189"/>
        <v>0</v>
      </c>
      <c r="C1206" s="47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3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48">
        <f t="shared" si="199"/>
        <v>0</v>
      </c>
      <c r="G1206" s="49"/>
      <c r="H1206" s="13">
        <f t="shared" si="200"/>
        <v>1190</v>
      </c>
      <c r="I1206" s="33" t="str">
        <f t="shared" si="201"/>
        <v>-</v>
      </c>
      <c r="J1206" s="38">
        <f>IF(H1206&gt;Lease!$E$4,0,M1205)</f>
        <v>0</v>
      </c>
      <c r="K1206" s="38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38">
        <f t="shared" si="190"/>
        <v>0</v>
      </c>
      <c r="M1206" s="38">
        <f t="shared" si="191"/>
        <v>0</v>
      </c>
      <c r="N1206" s="50"/>
      <c r="O1206" s="79">
        <v>237</v>
      </c>
      <c r="P1206" s="80">
        <f t="shared" si="194"/>
        <v>476705</v>
      </c>
      <c r="Q1206" s="82">
        <f t="shared" si="202"/>
        <v>0</v>
      </c>
      <c r="R1206" s="82">
        <f>IF(S1205&lt;1,0,-Lease!$K$4/Lease!$L$4)</f>
        <v>0</v>
      </c>
      <c r="S1206" s="82">
        <f t="shared" si="203"/>
        <v>0</v>
      </c>
      <c r="AE1206" s="5"/>
      <c r="AF1206" s="6"/>
    </row>
    <row r="1207" spans="1:32" x14ac:dyDescent="0.25">
      <c r="A1207" s="46">
        <f t="shared" si="192"/>
        <v>1191</v>
      </c>
      <c r="B1207" s="54">
        <f t="shared" si="189"/>
        <v>0</v>
      </c>
      <c r="C1207" s="47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3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48">
        <f t="shared" si="199"/>
        <v>0</v>
      </c>
      <c r="G1207" s="49"/>
      <c r="H1207" s="13">
        <f t="shared" si="200"/>
        <v>1191</v>
      </c>
      <c r="I1207" s="33" t="str">
        <f t="shared" si="201"/>
        <v>-</v>
      </c>
      <c r="J1207" s="38">
        <f>IF(H1207&gt;Lease!$E$4,0,M1206)</f>
        <v>0</v>
      </c>
      <c r="K1207" s="38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38">
        <f t="shared" si="190"/>
        <v>0</v>
      </c>
      <c r="M1207" s="38">
        <f t="shared" si="191"/>
        <v>0</v>
      </c>
      <c r="N1207" s="50"/>
      <c r="O1207" s="79">
        <v>237</v>
      </c>
      <c r="P1207" s="80">
        <f t="shared" si="194"/>
        <v>477070</v>
      </c>
      <c r="Q1207" s="82">
        <f t="shared" si="202"/>
        <v>0</v>
      </c>
      <c r="R1207" s="82">
        <f>IF(S1206&lt;1,0,-Lease!$K$4/Lease!$L$4)</f>
        <v>0</v>
      </c>
      <c r="S1207" s="82">
        <f t="shared" si="203"/>
        <v>0</v>
      </c>
      <c r="AE1207" s="5"/>
      <c r="AF1207" s="6"/>
    </row>
    <row r="1208" spans="1:32" x14ac:dyDescent="0.25">
      <c r="A1208" s="46">
        <f t="shared" si="192"/>
        <v>1192</v>
      </c>
      <c r="B1208" s="54">
        <f t="shared" si="189"/>
        <v>0</v>
      </c>
      <c r="C1208" s="47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3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48">
        <f t="shared" si="199"/>
        <v>0</v>
      </c>
      <c r="G1208" s="49"/>
      <c r="H1208" s="13">
        <f t="shared" si="200"/>
        <v>1192</v>
      </c>
      <c r="I1208" s="33" t="str">
        <f t="shared" si="201"/>
        <v>-</v>
      </c>
      <c r="J1208" s="38">
        <f>IF(H1208&gt;Lease!$E$4,0,M1207)</f>
        <v>0</v>
      </c>
      <c r="K1208" s="38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38">
        <f t="shared" si="190"/>
        <v>0</v>
      </c>
      <c r="M1208" s="38">
        <f t="shared" si="191"/>
        <v>0</v>
      </c>
      <c r="N1208" s="50"/>
      <c r="O1208" s="79">
        <v>237</v>
      </c>
      <c r="P1208" s="80">
        <f t="shared" si="194"/>
        <v>477435</v>
      </c>
      <c r="Q1208" s="82">
        <f t="shared" si="202"/>
        <v>0</v>
      </c>
      <c r="R1208" s="82">
        <f>IF(S1207&lt;1,0,-Lease!$K$4/Lease!$L$4)</f>
        <v>0</v>
      </c>
      <c r="S1208" s="82">
        <f t="shared" si="203"/>
        <v>0</v>
      </c>
      <c r="AE1208" s="5"/>
      <c r="AF1208" s="6"/>
    </row>
    <row r="1209" spans="1:32" x14ac:dyDescent="0.25">
      <c r="A1209" s="46">
        <f t="shared" si="192"/>
        <v>1193</v>
      </c>
      <c r="B1209" s="54">
        <f t="shared" si="189"/>
        <v>0</v>
      </c>
      <c r="C1209" s="47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3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48">
        <f t="shared" si="199"/>
        <v>0</v>
      </c>
      <c r="G1209" s="49"/>
      <c r="H1209" s="13">
        <f t="shared" si="200"/>
        <v>1193</v>
      </c>
      <c r="I1209" s="33" t="str">
        <f t="shared" si="201"/>
        <v>-</v>
      </c>
      <c r="J1209" s="38">
        <f>IF(H1209&gt;Lease!$E$4,0,M1208)</f>
        <v>0</v>
      </c>
      <c r="K1209" s="38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38">
        <f t="shared" si="190"/>
        <v>0</v>
      </c>
      <c r="M1209" s="38">
        <f t="shared" si="191"/>
        <v>0</v>
      </c>
      <c r="N1209" s="50"/>
      <c r="O1209" s="79">
        <v>237</v>
      </c>
      <c r="P1209" s="80">
        <f t="shared" si="194"/>
        <v>477801</v>
      </c>
      <c r="Q1209" s="82">
        <f t="shared" si="202"/>
        <v>0</v>
      </c>
      <c r="R1209" s="82">
        <f>IF(S1208&lt;1,0,-Lease!$K$4/Lease!$L$4)</f>
        <v>0</v>
      </c>
      <c r="S1209" s="82">
        <f t="shared" si="203"/>
        <v>0</v>
      </c>
      <c r="AE1209" s="5"/>
      <c r="AF1209" s="6"/>
    </row>
    <row r="1210" spans="1:32" x14ac:dyDescent="0.25">
      <c r="A1210" s="46">
        <f t="shared" si="192"/>
        <v>1194</v>
      </c>
      <c r="B1210" s="54">
        <f t="shared" si="189"/>
        <v>0</v>
      </c>
      <c r="C1210" s="47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3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48">
        <f t="shared" si="199"/>
        <v>0</v>
      </c>
      <c r="G1210" s="49"/>
      <c r="H1210" s="13">
        <f t="shared" si="200"/>
        <v>1194</v>
      </c>
      <c r="I1210" s="33" t="str">
        <f t="shared" si="201"/>
        <v>-</v>
      </c>
      <c r="J1210" s="38">
        <f>IF(H1210&gt;Lease!$E$4,0,M1209)</f>
        <v>0</v>
      </c>
      <c r="K1210" s="38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38">
        <f t="shared" si="190"/>
        <v>0</v>
      </c>
      <c r="M1210" s="38">
        <f t="shared" si="191"/>
        <v>0</v>
      </c>
      <c r="N1210" s="50"/>
      <c r="O1210" s="79">
        <v>237</v>
      </c>
      <c r="P1210" s="80">
        <f t="shared" si="194"/>
        <v>478166</v>
      </c>
      <c r="Q1210" s="82">
        <f t="shared" si="202"/>
        <v>0</v>
      </c>
      <c r="R1210" s="82">
        <f>IF(S1209&lt;1,0,-Lease!$K$4/Lease!$L$4)</f>
        <v>0</v>
      </c>
      <c r="S1210" s="82">
        <f t="shared" si="203"/>
        <v>0</v>
      </c>
      <c r="AE1210" s="5"/>
      <c r="AF1210" s="6"/>
    </row>
    <row r="1211" spans="1:32" x14ac:dyDescent="0.25">
      <c r="A1211" s="46">
        <f t="shared" si="192"/>
        <v>1195</v>
      </c>
      <c r="B1211" s="54">
        <f t="shared" si="189"/>
        <v>0</v>
      </c>
      <c r="C1211" s="47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3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48">
        <f t="shared" si="199"/>
        <v>0</v>
      </c>
      <c r="G1211" s="49"/>
      <c r="H1211" s="13">
        <f t="shared" si="200"/>
        <v>1195</v>
      </c>
      <c r="I1211" s="33" t="str">
        <f t="shared" si="201"/>
        <v>-</v>
      </c>
      <c r="J1211" s="38">
        <f>IF(H1211&gt;Lease!$E$4,0,M1210)</f>
        <v>0</v>
      </c>
      <c r="K1211" s="38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38">
        <f t="shared" si="190"/>
        <v>0</v>
      </c>
      <c r="M1211" s="38">
        <f t="shared" si="191"/>
        <v>0</v>
      </c>
      <c r="N1211" s="50"/>
      <c r="O1211" s="79">
        <v>237</v>
      </c>
      <c r="P1211" s="80">
        <f t="shared" si="194"/>
        <v>478531</v>
      </c>
      <c r="Q1211" s="82">
        <f t="shared" si="202"/>
        <v>0</v>
      </c>
      <c r="R1211" s="82">
        <f>IF(S1210&lt;1,0,-Lease!$K$4/Lease!$L$4)</f>
        <v>0</v>
      </c>
      <c r="S1211" s="82">
        <f t="shared" si="203"/>
        <v>0</v>
      </c>
      <c r="AE1211" s="5"/>
      <c r="AF1211" s="6"/>
    </row>
    <row r="1212" spans="1:32" x14ac:dyDescent="0.25">
      <c r="A1212" s="46">
        <f t="shared" si="192"/>
        <v>1196</v>
      </c>
      <c r="B1212" s="54">
        <f t="shared" si="189"/>
        <v>0</v>
      </c>
      <c r="C1212" s="47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3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48">
        <f t="shared" si="199"/>
        <v>0</v>
      </c>
      <c r="G1212" s="49"/>
      <c r="H1212" s="13">
        <f t="shared" si="200"/>
        <v>1196</v>
      </c>
      <c r="I1212" s="33" t="str">
        <f t="shared" si="201"/>
        <v>-</v>
      </c>
      <c r="J1212" s="38">
        <f>IF(H1212&gt;Lease!$E$4,0,M1211)</f>
        <v>0</v>
      </c>
      <c r="K1212" s="38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38">
        <f t="shared" si="190"/>
        <v>0</v>
      </c>
      <c r="M1212" s="38">
        <f t="shared" si="191"/>
        <v>0</v>
      </c>
      <c r="N1212" s="50"/>
      <c r="O1212" s="79">
        <v>237</v>
      </c>
      <c r="P1212" s="80">
        <f t="shared" si="194"/>
        <v>478896</v>
      </c>
      <c r="Q1212" s="82">
        <f t="shared" si="202"/>
        <v>0</v>
      </c>
      <c r="R1212" s="82">
        <f>IF(S1211&lt;1,0,-Lease!$K$4/Lease!$L$4)</f>
        <v>0</v>
      </c>
      <c r="S1212" s="82">
        <f t="shared" si="203"/>
        <v>0</v>
      </c>
      <c r="AE1212" s="5"/>
      <c r="AF1212" s="6"/>
    </row>
    <row r="1213" spans="1:32" x14ac:dyDescent="0.25">
      <c r="A1213" s="46">
        <f t="shared" si="192"/>
        <v>1197</v>
      </c>
      <c r="B1213" s="54">
        <f t="shared" si="189"/>
        <v>0</v>
      </c>
      <c r="C1213" s="47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3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48">
        <f t="shared" si="199"/>
        <v>0</v>
      </c>
      <c r="G1213" s="49"/>
      <c r="H1213" s="13">
        <f t="shared" si="200"/>
        <v>1197</v>
      </c>
      <c r="I1213" s="33" t="str">
        <f t="shared" si="201"/>
        <v>-</v>
      </c>
      <c r="J1213" s="38">
        <f>IF(H1213&gt;Lease!$E$4,0,M1212)</f>
        <v>0</v>
      </c>
      <c r="K1213" s="38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38">
        <f t="shared" si="190"/>
        <v>0</v>
      </c>
      <c r="M1213" s="38">
        <f t="shared" si="191"/>
        <v>0</v>
      </c>
      <c r="N1213" s="50"/>
      <c r="O1213" s="79">
        <v>237</v>
      </c>
      <c r="P1213" s="80">
        <f t="shared" si="194"/>
        <v>479262</v>
      </c>
      <c r="Q1213" s="82">
        <f t="shared" si="202"/>
        <v>0</v>
      </c>
      <c r="R1213" s="82">
        <f>IF(S1212&lt;1,0,-Lease!$K$4/Lease!$L$4)</f>
        <v>0</v>
      </c>
      <c r="S1213" s="82">
        <f t="shared" si="203"/>
        <v>0</v>
      </c>
      <c r="AE1213" s="5"/>
      <c r="AF1213" s="6"/>
    </row>
    <row r="1214" spans="1:32" x14ac:dyDescent="0.25">
      <c r="A1214" s="46">
        <f t="shared" si="192"/>
        <v>1198</v>
      </c>
      <c r="B1214" s="54">
        <f t="shared" si="189"/>
        <v>0</v>
      </c>
      <c r="C1214" s="47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3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48">
        <f t="shared" si="199"/>
        <v>0</v>
      </c>
      <c r="G1214" s="49"/>
      <c r="H1214" s="13">
        <f t="shared" si="200"/>
        <v>1198</v>
      </c>
      <c r="I1214" s="33" t="str">
        <f t="shared" si="201"/>
        <v>-</v>
      </c>
      <c r="J1214" s="38">
        <f>IF(H1214&gt;Lease!$E$4,0,M1213)</f>
        <v>0</v>
      </c>
      <c r="K1214" s="38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38">
        <f t="shared" si="190"/>
        <v>0</v>
      </c>
      <c r="M1214" s="38">
        <f t="shared" si="191"/>
        <v>0</v>
      </c>
      <c r="N1214" s="50"/>
      <c r="O1214" s="79">
        <v>237</v>
      </c>
      <c r="P1214" s="80">
        <f t="shared" si="194"/>
        <v>479627</v>
      </c>
      <c r="Q1214" s="82">
        <f t="shared" si="202"/>
        <v>0</v>
      </c>
      <c r="R1214" s="82">
        <f>IF(S1213&lt;1,0,-Lease!$K$4/Lease!$L$4)</f>
        <v>0</v>
      </c>
      <c r="S1214" s="82">
        <f t="shared" si="203"/>
        <v>0</v>
      </c>
      <c r="AE1214" s="5"/>
      <c r="AF1214" s="6"/>
    </row>
    <row r="1215" spans="1:32" x14ac:dyDescent="0.25">
      <c r="A1215" s="46">
        <f t="shared" si="192"/>
        <v>1199</v>
      </c>
      <c r="B1215" s="54">
        <f t="shared" si="189"/>
        <v>0</v>
      </c>
      <c r="C1215" s="47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3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48">
        <f t="shared" si="199"/>
        <v>0</v>
      </c>
      <c r="G1215" s="49"/>
      <c r="H1215" s="13">
        <f t="shared" si="200"/>
        <v>1199</v>
      </c>
      <c r="I1215" s="33" t="str">
        <f t="shared" si="201"/>
        <v>-</v>
      </c>
      <c r="J1215" s="38">
        <f>IF(H1215&gt;Lease!$E$4,0,M1214)</f>
        <v>0</v>
      </c>
      <c r="K1215" s="38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38">
        <f t="shared" si="190"/>
        <v>0</v>
      </c>
      <c r="M1215" s="38">
        <f t="shared" si="191"/>
        <v>0</v>
      </c>
      <c r="N1215" s="50"/>
      <c r="O1215" s="79">
        <v>237</v>
      </c>
      <c r="P1215" s="80">
        <f t="shared" si="194"/>
        <v>479992</v>
      </c>
      <c r="Q1215" s="82">
        <f t="shared" si="202"/>
        <v>0</v>
      </c>
      <c r="R1215" s="82">
        <f>IF(S1214&lt;1,0,-Lease!$K$4/Lease!$L$4)</f>
        <v>0</v>
      </c>
      <c r="S1215" s="82">
        <f t="shared" si="203"/>
        <v>0</v>
      </c>
      <c r="AE1215" s="5"/>
      <c r="AF1215" s="6"/>
    </row>
    <row r="1216" spans="1:32" x14ac:dyDescent="0.25">
      <c r="A1216" s="46">
        <f t="shared" si="192"/>
        <v>1200</v>
      </c>
      <c r="B1216" s="54">
        <f t="shared" si="189"/>
        <v>0</v>
      </c>
      <c r="C1216" s="47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3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48">
        <f t="shared" si="199"/>
        <v>0</v>
      </c>
      <c r="G1216" s="49"/>
      <c r="H1216" s="13">
        <f t="shared" si="200"/>
        <v>1200</v>
      </c>
      <c r="I1216" s="33" t="str">
        <f t="shared" si="201"/>
        <v>-</v>
      </c>
      <c r="J1216" s="38">
        <f>IF(H1216&gt;Lease!$E$4,0,M1215)</f>
        <v>0</v>
      </c>
      <c r="K1216" s="38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38">
        <f t="shared" si="190"/>
        <v>0</v>
      </c>
      <c r="M1216" s="38">
        <f t="shared" si="191"/>
        <v>0</v>
      </c>
      <c r="N1216" s="50"/>
      <c r="O1216" s="79">
        <v>237</v>
      </c>
      <c r="P1216" s="80">
        <f t="shared" si="194"/>
        <v>480357</v>
      </c>
      <c r="Q1216" s="82">
        <f t="shared" si="202"/>
        <v>0</v>
      </c>
      <c r="R1216" s="82">
        <f>IF(S1215&lt;1,0,-Lease!$K$4/Lease!$L$4)</f>
        <v>0</v>
      </c>
      <c r="S1216" s="82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4"/>
  <sheetViews>
    <sheetView showGridLines="0" workbookViewId="0">
      <selection activeCell="B3" sqref="B3"/>
    </sheetView>
  </sheetViews>
  <sheetFormatPr baseColWidth="10" defaultColWidth="9.14062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21.5703125" customWidth="1"/>
    <col min="16" max="19" width="10.140625" bestFit="1" customWidth="1"/>
  </cols>
  <sheetData>
    <row r="1" spans="1:20" x14ac:dyDescent="0.25">
      <c r="A1" s="2" t="str">
        <f>Lease!H4</f>
        <v>Yearly</v>
      </c>
      <c r="B1" s="2"/>
      <c r="J1" s="7"/>
    </row>
    <row r="3" spans="1:20" ht="75" x14ac:dyDescent="0.25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29,29 etc days of the month</v>
      </c>
      <c r="I3" s="74" t="s">
        <v>58</v>
      </c>
      <c r="J3" s="74" t="s">
        <v>59</v>
      </c>
      <c r="K3" s="74" t="s">
        <v>57</v>
      </c>
      <c r="S3" t="s">
        <v>93</v>
      </c>
    </row>
    <row r="4" spans="1:20" x14ac:dyDescent="0.25">
      <c r="A4" s="21">
        <f>Lease!B4</f>
        <v>42432</v>
      </c>
      <c r="B4" s="28">
        <f>YEAR(A4)</f>
        <v>2016</v>
      </c>
      <c r="C4" s="9">
        <f t="shared" ref="C4:C67" si="0">EOMONTH(A4,-1)+1</f>
        <v>42430</v>
      </c>
      <c r="D4" s="9">
        <f>EOMONTH(A4,0)</f>
        <v>42460</v>
      </c>
      <c r="E4" s="3">
        <f>D4-C4+1</f>
        <v>31</v>
      </c>
      <c r="F4" s="10">
        <f>D4-A4+1</f>
        <v>29</v>
      </c>
      <c r="G4" s="4"/>
      <c r="H4" s="3">
        <f>G5/E4*F4</f>
        <v>0</v>
      </c>
      <c r="I4" s="9"/>
      <c r="J4" s="20">
        <f t="shared" ref="J4:J67" si="1">A4</f>
        <v>42432</v>
      </c>
      <c r="K4" s="8">
        <f>H4+I4</f>
        <v>0</v>
      </c>
      <c r="L4" s="12"/>
      <c r="R4" s="63">
        <v>43905</v>
      </c>
      <c r="S4" s="63">
        <v>43936</v>
      </c>
      <c r="T4" s="38">
        <v>2465.6363272470626</v>
      </c>
    </row>
    <row r="5" spans="1:20" x14ac:dyDescent="0.25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42797</v>
      </c>
      <c r="B5" s="28">
        <f t="shared" ref="B5:B68" si="2">YEAR(A5)</f>
        <v>2017</v>
      </c>
      <c r="C5" s="9">
        <f t="shared" si="0"/>
        <v>42795</v>
      </c>
      <c r="D5" s="9">
        <f t="shared" ref="D5:D68" si="3">EOMONTH(A5,0)</f>
        <v>42825</v>
      </c>
      <c r="E5" s="3">
        <f t="shared" ref="E5:E68" si="4">D5-C5+1</f>
        <v>31</v>
      </c>
      <c r="F5" s="10">
        <f t="shared" ref="F5:F68" si="5">D5-A5+1</f>
        <v>29</v>
      </c>
      <c r="G5" s="4">
        <f>Lease!K17</f>
        <v>0</v>
      </c>
      <c r="H5" s="3">
        <f>G6/E5*F5</f>
        <v>118940.09216589862</v>
      </c>
      <c r="I5" s="11">
        <f>G5-H4</f>
        <v>0</v>
      </c>
      <c r="J5" s="20">
        <f t="shared" si="1"/>
        <v>42797</v>
      </c>
      <c r="K5" s="3">
        <f>H5+I5</f>
        <v>118940.09216589862</v>
      </c>
      <c r="Q5" t="s">
        <v>94</v>
      </c>
      <c r="R5" s="63">
        <f>S4</f>
        <v>43936</v>
      </c>
      <c r="S5" s="63">
        <v>43966</v>
      </c>
      <c r="T5" s="38">
        <v>2059.2431452772585</v>
      </c>
    </row>
    <row r="6" spans="1:20" x14ac:dyDescent="0.25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43162</v>
      </c>
      <c r="B6" s="28">
        <f t="shared" si="2"/>
        <v>2018</v>
      </c>
      <c r="C6" s="9">
        <f t="shared" si="0"/>
        <v>43160</v>
      </c>
      <c r="D6" s="9">
        <f t="shared" si="3"/>
        <v>43190</v>
      </c>
      <c r="E6" s="3">
        <f t="shared" si="4"/>
        <v>31</v>
      </c>
      <c r="F6" s="10">
        <f t="shared" si="5"/>
        <v>29</v>
      </c>
      <c r="G6" s="4">
        <f>Lease!K18</f>
        <v>127142.85714285714</v>
      </c>
      <c r="H6" s="3">
        <f>G7/E6*F6</f>
        <v>0</v>
      </c>
      <c r="I6" s="11">
        <f t="shared" ref="I6:I69" si="6">G6-H5</f>
        <v>8202.7649769585259</v>
      </c>
      <c r="J6" s="20">
        <f t="shared" si="1"/>
        <v>43162</v>
      </c>
      <c r="K6" s="3">
        <f t="shared" ref="K6:K69" si="7">H6+I6</f>
        <v>8202.7649769585259</v>
      </c>
      <c r="R6" s="63">
        <f>S5</f>
        <v>43966</v>
      </c>
      <c r="S6" s="63">
        <v>43997</v>
      </c>
      <c r="T6" s="38">
        <v>1651.1566583825806</v>
      </c>
    </row>
    <row r="7" spans="1:20" x14ac:dyDescent="0.25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43527</v>
      </c>
      <c r="B7" s="28">
        <f t="shared" si="2"/>
        <v>2019</v>
      </c>
      <c r="C7" s="9">
        <f t="shared" si="0"/>
        <v>43525</v>
      </c>
      <c r="D7" s="9">
        <f t="shared" si="3"/>
        <v>43555</v>
      </c>
      <c r="E7" s="3">
        <f t="shared" si="4"/>
        <v>31</v>
      </c>
      <c r="F7" s="10">
        <f t="shared" si="5"/>
        <v>29</v>
      </c>
      <c r="G7" s="4">
        <f>Lease!K19</f>
        <v>0</v>
      </c>
      <c r="H7" s="3">
        <f t="shared" ref="H7:H68" si="8">G8/E7*F7</f>
        <v>0</v>
      </c>
      <c r="I7" s="11">
        <f t="shared" si="6"/>
        <v>0</v>
      </c>
      <c r="J7" s="20">
        <f t="shared" si="1"/>
        <v>43527</v>
      </c>
      <c r="K7" s="3">
        <f t="shared" si="7"/>
        <v>0</v>
      </c>
    </row>
    <row r="8" spans="1:20" x14ac:dyDescent="0.25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43893</v>
      </c>
      <c r="B8" s="28">
        <f t="shared" si="2"/>
        <v>2020</v>
      </c>
      <c r="C8" s="9">
        <f t="shared" si="0"/>
        <v>43891</v>
      </c>
      <c r="D8" s="9">
        <f t="shared" si="3"/>
        <v>43921</v>
      </c>
      <c r="E8" s="3">
        <f t="shared" si="4"/>
        <v>31</v>
      </c>
      <c r="F8" s="10">
        <f t="shared" si="5"/>
        <v>29</v>
      </c>
      <c r="G8" s="4">
        <f>Lease!K20</f>
        <v>0</v>
      </c>
      <c r="H8" s="3">
        <f t="shared" si="8"/>
        <v>0</v>
      </c>
      <c r="I8" s="11">
        <f t="shared" si="6"/>
        <v>0</v>
      </c>
      <c r="J8" s="20">
        <f t="shared" si="1"/>
        <v>43893</v>
      </c>
      <c r="K8" s="3">
        <f t="shared" si="7"/>
        <v>0</v>
      </c>
    </row>
    <row r="9" spans="1:20" x14ac:dyDescent="0.25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44258</v>
      </c>
      <c r="B9" s="28">
        <f t="shared" si="2"/>
        <v>2021</v>
      </c>
      <c r="C9" s="9">
        <f t="shared" si="0"/>
        <v>44256</v>
      </c>
      <c r="D9" s="9">
        <f t="shared" si="3"/>
        <v>44286</v>
      </c>
      <c r="E9" s="3">
        <f t="shared" si="4"/>
        <v>31</v>
      </c>
      <c r="F9" s="10">
        <f t="shared" si="5"/>
        <v>29</v>
      </c>
      <c r="G9" s="4">
        <f>Lease!K21</f>
        <v>0</v>
      </c>
      <c r="H9" s="3">
        <f t="shared" si="8"/>
        <v>0</v>
      </c>
      <c r="I9" s="11">
        <f t="shared" si="6"/>
        <v>0</v>
      </c>
      <c r="J9" s="20">
        <f t="shared" si="1"/>
        <v>44258</v>
      </c>
      <c r="K9" s="3">
        <f t="shared" si="7"/>
        <v>0</v>
      </c>
    </row>
    <row r="10" spans="1:20" x14ac:dyDescent="0.25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44623</v>
      </c>
      <c r="B10" s="28">
        <f t="shared" si="2"/>
        <v>2022</v>
      </c>
      <c r="C10" s="9">
        <f t="shared" si="0"/>
        <v>44621</v>
      </c>
      <c r="D10" s="9">
        <f t="shared" si="3"/>
        <v>44651</v>
      </c>
      <c r="E10" s="3">
        <f t="shared" si="4"/>
        <v>31</v>
      </c>
      <c r="F10" s="10">
        <f t="shared" si="5"/>
        <v>29</v>
      </c>
      <c r="G10" s="4">
        <f>Lease!K22</f>
        <v>0</v>
      </c>
      <c r="H10" s="3">
        <f t="shared" si="8"/>
        <v>0</v>
      </c>
      <c r="I10" s="11">
        <f t="shared" si="6"/>
        <v>0</v>
      </c>
      <c r="J10" s="20">
        <f t="shared" si="1"/>
        <v>44623</v>
      </c>
      <c r="K10" s="3">
        <f t="shared" si="7"/>
        <v>0</v>
      </c>
      <c r="R10" s="62">
        <v>43922</v>
      </c>
      <c r="S10" s="62">
        <v>43951</v>
      </c>
    </row>
    <row r="11" spans="1:20" x14ac:dyDescent="0.25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44988</v>
      </c>
      <c r="B11" s="28">
        <f t="shared" si="2"/>
        <v>2023</v>
      </c>
      <c r="C11" s="9">
        <f t="shared" si="0"/>
        <v>44986</v>
      </c>
      <c r="D11" s="9">
        <f t="shared" si="3"/>
        <v>45016</v>
      </c>
      <c r="E11" s="3">
        <f t="shared" si="4"/>
        <v>31</v>
      </c>
      <c r="F11" s="10">
        <f t="shared" si="5"/>
        <v>29</v>
      </c>
      <c r="G11" s="4">
        <f>Lease!K23</f>
        <v>0</v>
      </c>
      <c r="H11" s="3">
        <f t="shared" si="8"/>
        <v>0</v>
      </c>
      <c r="I11" s="11">
        <f t="shared" si="6"/>
        <v>0</v>
      </c>
      <c r="J11" s="20">
        <f t="shared" si="1"/>
        <v>44988</v>
      </c>
      <c r="K11" s="3">
        <f t="shared" si="7"/>
        <v>0</v>
      </c>
      <c r="R11" s="62">
        <v>43952</v>
      </c>
      <c r="S11" s="62">
        <v>43981</v>
      </c>
    </row>
    <row r="12" spans="1:20" x14ac:dyDescent="0.25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45354</v>
      </c>
      <c r="B12" s="28">
        <f t="shared" si="2"/>
        <v>2024</v>
      </c>
      <c r="C12" s="9">
        <f t="shared" si="0"/>
        <v>45352</v>
      </c>
      <c r="D12" s="9">
        <f t="shared" si="3"/>
        <v>45382</v>
      </c>
      <c r="E12" s="3">
        <f t="shared" si="4"/>
        <v>31</v>
      </c>
      <c r="F12" s="10">
        <f t="shared" si="5"/>
        <v>29</v>
      </c>
      <c r="G12" s="4">
        <f>Lease!K24</f>
        <v>0</v>
      </c>
      <c r="H12" s="3">
        <f t="shared" si="8"/>
        <v>0</v>
      </c>
      <c r="I12" s="11">
        <f t="shared" si="6"/>
        <v>0</v>
      </c>
      <c r="J12" s="20">
        <f t="shared" si="1"/>
        <v>45354</v>
      </c>
      <c r="K12" s="3">
        <f t="shared" si="7"/>
        <v>0</v>
      </c>
    </row>
    <row r="13" spans="1:20" x14ac:dyDescent="0.25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45719</v>
      </c>
      <c r="B13" s="28">
        <f t="shared" si="2"/>
        <v>2025</v>
      </c>
      <c r="C13" s="9">
        <f t="shared" si="0"/>
        <v>45717</v>
      </c>
      <c r="D13" s="9">
        <f t="shared" si="3"/>
        <v>45747</v>
      </c>
      <c r="E13" s="3">
        <f t="shared" si="4"/>
        <v>31</v>
      </c>
      <c r="F13" s="10">
        <f t="shared" si="5"/>
        <v>29</v>
      </c>
      <c r="G13" s="4">
        <f>Lease!K25</f>
        <v>0</v>
      </c>
      <c r="H13" s="3">
        <f t="shared" si="8"/>
        <v>0</v>
      </c>
      <c r="I13" s="11">
        <f t="shared" si="6"/>
        <v>0</v>
      </c>
      <c r="J13" s="20">
        <f t="shared" si="1"/>
        <v>45719</v>
      </c>
      <c r="K13" s="3">
        <f t="shared" si="7"/>
        <v>0</v>
      </c>
    </row>
    <row r="14" spans="1:20" x14ac:dyDescent="0.25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46084</v>
      </c>
      <c r="B14" s="28">
        <f t="shared" si="2"/>
        <v>2026</v>
      </c>
      <c r="C14" s="9">
        <f t="shared" si="0"/>
        <v>46082</v>
      </c>
      <c r="D14" s="9">
        <f t="shared" si="3"/>
        <v>46112</v>
      </c>
      <c r="E14" s="3">
        <f t="shared" si="4"/>
        <v>31</v>
      </c>
      <c r="F14" s="10">
        <f t="shared" si="5"/>
        <v>29</v>
      </c>
      <c r="G14" s="4">
        <f>Lease!K26</f>
        <v>0</v>
      </c>
      <c r="H14" s="3">
        <f t="shared" si="8"/>
        <v>0</v>
      </c>
      <c r="I14" s="11">
        <f t="shared" si="6"/>
        <v>0</v>
      </c>
      <c r="J14" s="20">
        <f t="shared" si="1"/>
        <v>46084</v>
      </c>
      <c r="K14" s="3">
        <f t="shared" si="7"/>
        <v>0</v>
      </c>
    </row>
    <row r="15" spans="1:20" x14ac:dyDescent="0.25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46449</v>
      </c>
      <c r="B15" s="28">
        <f t="shared" si="2"/>
        <v>2027</v>
      </c>
      <c r="C15" s="9">
        <f t="shared" si="0"/>
        <v>46447</v>
      </c>
      <c r="D15" s="9">
        <f t="shared" si="3"/>
        <v>46477</v>
      </c>
      <c r="E15" s="3">
        <f t="shared" si="4"/>
        <v>31</v>
      </c>
      <c r="F15" s="10">
        <f t="shared" si="5"/>
        <v>29</v>
      </c>
      <c r="G15" s="4">
        <f>Lease!K27</f>
        <v>0</v>
      </c>
      <c r="H15" s="3">
        <f t="shared" si="8"/>
        <v>0</v>
      </c>
      <c r="I15" s="11">
        <f t="shared" si="6"/>
        <v>0</v>
      </c>
      <c r="J15" s="20">
        <f t="shared" si="1"/>
        <v>46449</v>
      </c>
      <c r="K15" s="3">
        <f t="shared" si="7"/>
        <v>0</v>
      </c>
    </row>
    <row r="16" spans="1:20" x14ac:dyDescent="0.25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46815</v>
      </c>
      <c r="B16" s="28">
        <f t="shared" si="2"/>
        <v>2028</v>
      </c>
      <c r="C16" s="9">
        <f t="shared" si="0"/>
        <v>46813</v>
      </c>
      <c r="D16" s="9">
        <f t="shared" si="3"/>
        <v>46843</v>
      </c>
      <c r="E16" s="3">
        <f t="shared" si="4"/>
        <v>31</v>
      </c>
      <c r="F16" s="10">
        <f t="shared" si="5"/>
        <v>29</v>
      </c>
      <c r="G16" s="4">
        <f>Lease!K28</f>
        <v>0</v>
      </c>
      <c r="H16" s="3">
        <f t="shared" si="8"/>
        <v>0</v>
      </c>
      <c r="I16" s="11">
        <f t="shared" si="6"/>
        <v>0</v>
      </c>
      <c r="J16" s="20">
        <f t="shared" si="1"/>
        <v>46815</v>
      </c>
      <c r="K16" s="3">
        <f t="shared" si="7"/>
        <v>0</v>
      </c>
    </row>
    <row r="17" spans="1:11" x14ac:dyDescent="0.25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47180</v>
      </c>
      <c r="B17" s="28">
        <f t="shared" si="2"/>
        <v>2029</v>
      </c>
      <c r="C17" s="9">
        <f t="shared" si="0"/>
        <v>47178</v>
      </c>
      <c r="D17" s="9">
        <f t="shared" si="3"/>
        <v>47208</v>
      </c>
      <c r="E17" s="3">
        <f t="shared" si="4"/>
        <v>31</v>
      </c>
      <c r="F17" s="10">
        <f t="shared" si="5"/>
        <v>29</v>
      </c>
      <c r="G17" s="4">
        <f>Lease!K29</f>
        <v>0</v>
      </c>
      <c r="H17" s="3">
        <f t="shared" si="8"/>
        <v>0</v>
      </c>
      <c r="I17" s="11">
        <f t="shared" si="6"/>
        <v>0</v>
      </c>
      <c r="J17" s="20">
        <f t="shared" si="1"/>
        <v>47180</v>
      </c>
      <c r="K17" s="3">
        <f t="shared" si="7"/>
        <v>0</v>
      </c>
    </row>
    <row r="18" spans="1:11" x14ac:dyDescent="0.25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47545</v>
      </c>
      <c r="B18" s="28">
        <f t="shared" si="2"/>
        <v>2030</v>
      </c>
      <c r="C18" s="9">
        <f t="shared" si="0"/>
        <v>47543</v>
      </c>
      <c r="D18" s="9">
        <f t="shared" si="3"/>
        <v>47573</v>
      </c>
      <c r="E18" s="3">
        <f t="shared" si="4"/>
        <v>31</v>
      </c>
      <c r="F18" s="10">
        <f t="shared" si="5"/>
        <v>29</v>
      </c>
      <c r="G18" s="4">
        <f>Lease!K30</f>
        <v>0</v>
      </c>
      <c r="H18" s="3">
        <f t="shared" si="8"/>
        <v>0</v>
      </c>
      <c r="I18" s="11">
        <f t="shared" si="6"/>
        <v>0</v>
      </c>
      <c r="J18" s="20">
        <f t="shared" si="1"/>
        <v>47545</v>
      </c>
      <c r="K18" s="3">
        <f t="shared" si="7"/>
        <v>0</v>
      </c>
    </row>
    <row r="19" spans="1:11" x14ac:dyDescent="0.25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47910</v>
      </c>
      <c r="B19" s="28">
        <f t="shared" si="2"/>
        <v>2031</v>
      </c>
      <c r="C19" s="9">
        <f t="shared" si="0"/>
        <v>47908</v>
      </c>
      <c r="D19" s="9">
        <f t="shared" si="3"/>
        <v>47938</v>
      </c>
      <c r="E19" s="3">
        <f t="shared" si="4"/>
        <v>31</v>
      </c>
      <c r="F19" s="10">
        <f t="shared" si="5"/>
        <v>29</v>
      </c>
      <c r="G19" s="4">
        <f>Lease!K31</f>
        <v>0</v>
      </c>
      <c r="H19" s="3">
        <f t="shared" si="8"/>
        <v>0</v>
      </c>
      <c r="I19" s="11">
        <f t="shared" si="6"/>
        <v>0</v>
      </c>
      <c r="J19" s="20">
        <f t="shared" si="1"/>
        <v>47910</v>
      </c>
      <c r="K19" s="3">
        <f t="shared" si="7"/>
        <v>0</v>
      </c>
    </row>
    <row r="20" spans="1:11" x14ac:dyDescent="0.25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48276</v>
      </c>
      <c r="B20" s="28">
        <f t="shared" si="2"/>
        <v>2032</v>
      </c>
      <c r="C20" s="9">
        <f t="shared" si="0"/>
        <v>48274</v>
      </c>
      <c r="D20" s="9">
        <f t="shared" si="3"/>
        <v>48304</v>
      </c>
      <c r="E20" s="3">
        <f t="shared" si="4"/>
        <v>31</v>
      </c>
      <c r="F20" s="10">
        <f t="shared" si="5"/>
        <v>29</v>
      </c>
      <c r="G20" s="4">
        <f>Lease!K32</f>
        <v>0</v>
      </c>
      <c r="H20" s="3">
        <f t="shared" si="8"/>
        <v>0</v>
      </c>
      <c r="I20" s="11">
        <f t="shared" si="6"/>
        <v>0</v>
      </c>
      <c r="J20" s="20">
        <f t="shared" si="1"/>
        <v>48276</v>
      </c>
      <c r="K20" s="3">
        <f t="shared" si="7"/>
        <v>0</v>
      </c>
    </row>
    <row r="21" spans="1:11" x14ac:dyDescent="0.25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48641</v>
      </c>
      <c r="B21" s="28">
        <f t="shared" si="2"/>
        <v>2033</v>
      </c>
      <c r="C21" s="9">
        <f t="shared" si="0"/>
        <v>48639</v>
      </c>
      <c r="D21" s="9">
        <f t="shared" si="3"/>
        <v>48669</v>
      </c>
      <c r="E21" s="3">
        <f t="shared" si="4"/>
        <v>31</v>
      </c>
      <c r="F21" s="10">
        <f t="shared" si="5"/>
        <v>29</v>
      </c>
      <c r="G21" s="4">
        <f>Lease!K33</f>
        <v>0</v>
      </c>
      <c r="H21" s="3">
        <f t="shared" si="8"/>
        <v>0</v>
      </c>
      <c r="I21" s="11">
        <f t="shared" si="6"/>
        <v>0</v>
      </c>
      <c r="J21" s="20">
        <f t="shared" si="1"/>
        <v>48641</v>
      </c>
      <c r="K21" s="3">
        <f t="shared" si="7"/>
        <v>0</v>
      </c>
    </row>
    <row r="22" spans="1:11" x14ac:dyDescent="0.25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49006</v>
      </c>
      <c r="B22" s="28">
        <f t="shared" si="2"/>
        <v>2034</v>
      </c>
      <c r="C22" s="9">
        <f t="shared" si="0"/>
        <v>49004</v>
      </c>
      <c r="D22" s="9">
        <f t="shared" si="3"/>
        <v>49034</v>
      </c>
      <c r="E22" s="3">
        <f t="shared" si="4"/>
        <v>31</v>
      </c>
      <c r="F22" s="10">
        <f t="shared" si="5"/>
        <v>29</v>
      </c>
      <c r="G22" s="4">
        <f>Lease!K34</f>
        <v>0</v>
      </c>
      <c r="H22" s="3">
        <f t="shared" si="8"/>
        <v>0</v>
      </c>
      <c r="I22" s="11">
        <f t="shared" si="6"/>
        <v>0</v>
      </c>
      <c r="J22" s="20">
        <f t="shared" si="1"/>
        <v>49006</v>
      </c>
      <c r="K22" s="3">
        <f t="shared" si="7"/>
        <v>0</v>
      </c>
    </row>
    <row r="23" spans="1:11" x14ac:dyDescent="0.25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49371</v>
      </c>
      <c r="B23" s="28">
        <f t="shared" si="2"/>
        <v>2035</v>
      </c>
      <c r="C23" s="9">
        <f t="shared" si="0"/>
        <v>49369</v>
      </c>
      <c r="D23" s="9">
        <f t="shared" si="3"/>
        <v>49399</v>
      </c>
      <c r="E23" s="3">
        <f t="shared" si="4"/>
        <v>31</v>
      </c>
      <c r="F23" s="10">
        <f t="shared" si="5"/>
        <v>29</v>
      </c>
      <c r="G23" s="4">
        <f>Lease!K35</f>
        <v>0</v>
      </c>
      <c r="H23" s="3">
        <f t="shared" si="8"/>
        <v>0</v>
      </c>
      <c r="I23" s="11">
        <f t="shared" si="6"/>
        <v>0</v>
      </c>
      <c r="J23" s="20">
        <f t="shared" si="1"/>
        <v>49371</v>
      </c>
      <c r="K23" s="3">
        <f t="shared" si="7"/>
        <v>0</v>
      </c>
    </row>
    <row r="24" spans="1:11" x14ac:dyDescent="0.25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49737</v>
      </c>
      <c r="B24" s="28">
        <f t="shared" si="2"/>
        <v>2036</v>
      </c>
      <c r="C24" s="9">
        <f t="shared" si="0"/>
        <v>49735</v>
      </c>
      <c r="D24" s="9">
        <f t="shared" si="3"/>
        <v>49765</v>
      </c>
      <c r="E24" s="3">
        <f t="shared" si="4"/>
        <v>31</v>
      </c>
      <c r="F24" s="10">
        <f t="shared" si="5"/>
        <v>29</v>
      </c>
      <c r="G24" s="4">
        <f>Lease!K36</f>
        <v>0</v>
      </c>
      <c r="H24" s="3">
        <f t="shared" si="8"/>
        <v>0</v>
      </c>
      <c r="I24" s="11">
        <f t="shared" si="6"/>
        <v>0</v>
      </c>
      <c r="J24" s="20">
        <f t="shared" si="1"/>
        <v>49737</v>
      </c>
      <c r="K24" s="3">
        <f t="shared" si="7"/>
        <v>0</v>
      </c>
    </row>
    <row r="25" spans="1:11" x14ac:dyDescent="0.25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50102</v>
      </c>
      <c r="B25" s="28">
        <f t="shared" si="2"/>
        <v>2037</v>
      </c>
      <c r="C25" s="9">
        <f t="shared" si="0"/>
        <v>50100</v>
      </c>
      <c r="D25" s="9">
        <f t="shared" si="3"/>
        <v>50130</v>
      </c>
      <c r="E25" s="3">
        <f t="shared" si="4"/>
        <v>31</v>
      </c>
      <c r="F25" s="10">
        <f t="shared" si="5"/>
        <v>29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50102</v>
      </c>
      <c r="K25" s="3">
        <f t="shared" si="7"/>
        <v>0</v>
      </c>
    </row>
    <row r="26" spans="1:11" x14ac:dyDescent="0.25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50467</v>
      </c>
      <c r="B26" s="28">
        <f t="shared" si="2"/>
        <v>2038</v>
      </c>
      <c r="C26" s="9">
        <f t="shared" si="0"/>
        <v>50465</v>
      </c>
      <c r="D26" s="9">
        <f t="shared" si="3"/>
        <v>50495</v>
      </c>
      <c r="E26" s="3">
        <f t="shared" si="4"/>
        <v>31</v>
      </c>
      <c r="F26" s="10">
        <f t="shared" si="5"/>
        <v>29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50467</v>
      </c>
      <c r="K26" s="3">
        <f t="shared" si="7"/>
        <v>0</v>
      </c>
    </row>
    <row r="27" spans="1:11" x14ac:dyDescent="0.25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50832</v>
      </c>
      <c r="B27" s="28">
        <f t="shared" si="2"/>
        <v>2039</v>
      </c>
      <c r="C27" s="9">
        <f t="shared" si="0"/>
        <v>50830</v>
      </c>
      <c r="D27" s="9">
        <f t="shared" si="3"/>
        <v>50860</v>
      </c>
      <c r="E27" s="3">
        <f t="shared" si="4"/>
        <v>31</v>
      </c>
      <c r="F27" s="10">
        <f t="shared" si="5"/>
        <v>29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50832</v>
      </c>
      <c r="K27" s="3">
        <f t="shared" si="7"/>
        <v>0</v>
      </c>
    </row>
    <row r="28" spans="1:11" x14ac:dyDescent="0.25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51198</v>
      </c>
      <c r="B28" s="28">
        <f t="shared" si="2"/>
        <v>2040</v>
      </c>
      <c r="C28" s="9">
        <f t="shared" si="0"/>
        <v>51196</v>
      </c>
      <c r="D28" s="9">
        <f t="shared" si="3"/>
        <v>51226</v>
      </c>
      <c r="E28" s="3">
        <f t="shared" si="4"/>
        <v>31</v>
      </c>
      <c r="F28" s="10">
        <f t="shared" si="5"/>
        <v>29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51198</v>
      </c>
      <c r="K28" s="3">
        <f t="shared" si="7"/>
        <v>0</v>
      </c>
    </row>
    <row r="29" spans="1:11" x14ac:dyDescent="0.25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51563</v>
      </c>
      <c r="B29" s="28">
        <f t="shared" si="2"/>
        <v>2041</v>
      </c>
      <c r="C29" s="9">
        <f t="shared" si="0"/>
        <v>51561</v>
      </c>
      <c r="D29" s="9">
        <f t="shared" si="3"/>
        <v>51591</v>
      </c>
      <c r="E29" s="3">
        <f t="shared" si="4"/>
        <v>31</v>
      </c>
      <c r="F29" s="10">
        <f t="shared" si="5"/>
        <v>29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51563</v>
      </c>
      <c r="K29" s="3">
        <f t="shared" si="7"/>
        <v>0</v>
      </c>
    </row>
    <row r="30" spans="1:11" x14ac:dyDescent="0.25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51928</v>
      </c>
      <c r="B30" s="28">
        <f t="shared" si="2"/>
        <v>2042</v>
      </c>
      <c r="C30" s="9">
        <f t="shared" si="0"/>
        <v>51926</v>
      </c>
      <c r="D30" s="9">
        <f t="shared" si="3"/>
        <v>51956</v>
      </c>
      <c r="E30" s="3">
        <f t="shared" si="4"/>
        <v>31</v>
      </c>
      <c r="F30" s="10">
        <f t="shared" si="5"/>
        <v>29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51928</v>
      </c>
      <c r="K30" s="3">
        <f t="shared" si="7"/>
        <v>0</v>
      </c>
    </row>
    <row r="31" spans="1:11" x14ac:dyDescent="0.25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52293</v>
      </c>
      <c r="B31" s="28">
        <f t="shared" si="2"/>
        <v>2043</v>
      </c>
      <c r="C31" s="9">
        <f t="shared" si="0"/>
        <v>52291</v>
      </c>
      <c r="D31" s="9">
        <f t="shared" si="3"/>
        <v>52321</v>
      </c>
      <c r="E31" s="3">
        <f t="shared" si="4"/>
        <v>31</v>
      </c>
      <c r="F31" s="10">
        <f t="shared" si="5"/>
        <v>29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52293</v>
      </c>
      <c r="K31" s="3">
        <f t="shared" si="7"/>
        <v>0</v>
      </c>
    </row>
    <row r="32" spans="1:11" x14ac:dyDescent="0.25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52659</v>
      </c>
      <c r="B32" s="28">
        <f t="shared" si="2"/>
        <v>2044</v>
      </c>
      <c r="C32" s="9">
        <f t="shared" si="0"/>
        <v>52657</v>
      </c>
      <c r="D32" s="9">
        <f t="shared" si="3"/>
        <v>52687</v>
      </c>
      <c r="E32" s="3">
        <f t="shared" si="4"/>
        <v>31</v>
      </c>
      <c r="F32" s="10">
        <f t="shared" si="5"/>
        <v>29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52659</v>
      </c>
      <c r="K32" s="3">
        <f t="shared" si="7"/>
        <v>0</v>
      </c>
    </row>
    <row r="33" spans="1:11" x14ac:dyDescent="0.25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53024</v>
      </c>
      <c r="B33" s="28">
        <f t="shared" si="2"/>
        <v>2045</v>
      </c>
      <c r="C33" s="9">
        <f t="shared" si="0"/>
        <v>53022</v>
      </c>
      <c r="D33" s="9">
        <f t="shared" si="3"/>
        <v>53052</v>
      </c>
      <c r="E33" s="3">
        <f t="shared" si="4"/>
        <v>31</v>
      </c>
      <c r="F33" s="10">
        <f t="shared" si="5"/>
        <v>29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53024</v>
      </c>
      <c r="K33" s="3">
        <f t="shared" si="7"/>
        <v>0</v>
      </c>
    </row>
    <row r="34" spans="1:11" x14ac:dyDescent="0.25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53389</v>
      </c>
      <c r="B34" s="28">
        <f t="shared" si="2"/>
        <v>2046</v>
      </c>
      <c r="C34" s="9">
        <f t="shared" si="0"/>
        <v>53387</v>
      </c>
      <c r="D34" s="9">
        <f t="shared" si="3"/>
        <v>53417</v>
      </c>
      <c r="E34" s="3">
        <f t="shared" si="4"/>
        <v>31</v>
      </c>
      <c r="F34" s="10">
        <f t="shared" si="5"/>
        <v>29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53389</v>
      </c>
      <c r="K34" s="3">
        <f t="shared" si="7"/>
        <v>0</v>
      </c>
    </row>
    <row r="35" spans="1:11" x14ac:dyDescent="0.25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53754</v>
      </c>
      <c r="B35" s="28">
        <f t="shared" si="2"/>
        <v>2047</v>
      </c>
      <c r="C35" s="9">
        <f t="shared" si="0"/>
        <v>53752</v>
      </c>
      <c r="D35" s="9">
        <f t="shared" si="3"/>
        <v>53782</v>
      </c>
      <c r="E35" s="3">
        <f t="shared" si="4"/>
        <v>31</v>
      </c>
      <c r="F35" s="10">
        <f t="shared" si="5"/>
        <v>29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53754</v>
      </c>
      <c r="K35" s="3">
        <f t="shared" si="7"/>
        <v>0</v>
      </c>
    </row>
    <row r="36" spans="1:11" x14ac:dyDescent="0.25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54120</v>
      </c>
      <c r="B36" s="28">
        <f t="shared" si="2"/>
        <v>2048</v>
      </c>
      <c r="C36" s="9">
        <f t="shared" si="0"/>
        <v>54118</v>
      </c>
      <c r="D36" s="9">
        <f t="shared" si="3"/>
        <v>54148</v>
      </c>
      <c r="E36" s="3">
        <f t="shared" si="4"/>
        <v>31</v>
      </c>
      <c r="F36" s="10">
        <f t="shared" si="5"/>
        <v>29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54120</v>
      </c>
      <c r="K36" s="3">
        <f t="shared" si="7"/>
        <v>0</v>
      </c>
    </row>
    <row r="37" spans="1:11" x14ac:dyDescent="0.25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54485</v>
      </c>
      <c r="B37" s="28">
        <f t="shared" si="2"/>
        <v>2049</v>
      </c>
      <c r="C37" s="9">
        <f t="shared" si="0"/>
        <v>54483</v>
      </c>
      <c r="D37" s="9">
        <f t="shared" si="3"/>
        <v>54513</v>
      </c>
      <c r="E37" s="3">
        <f t="shared" si="4"/>
        <v>31</v>
      </c>
      <c r="F37" s="10">
        <f t="shared" si="5"/>
        <v>29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54485</v>
      </c>
      <c r="K37" s="3">
        <f t="shared" si="7"/>
        <v>0</v>
      </c>
    </row>
    <row r="38" spans="1:11" x14ac:dyDescent="0.25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54850</v>
      </c>
      <c r="B38" s="28">
        <f t="shared" si="2"/>
        <v>2050</v>
      </c>
      <c r="C38" s="9">
        <f t="shared" si="0"/>
        <v>54848</v>
      </c>
      <c r="D38" s="9">
        <f t="shared" si="3"/>
        <v>54878</v>
      </c>
      <c r="E38" s="3">
        <f t="shared" si="4"/>
        <v>31</v>
      </c>
      <c r="F38" s="10">
        <f t="shared" si="5"/>
        <v>29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54850</v>
      </c>
      <c r="K38" s="3">
        <f t="shared" si="7"/>
        <v>0</v>
      </c>
    </row>
    <row r="39" spans="1:11" x14ac:dyDescent="0.25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55215</v>
      </c>
      <c r="B39" s="28">
        <f t="shared" si="2"/>
        <v>2051</v>
      </c>
      <c r="C39" s="9">
        <f t="shared" si="0"/>
        <v>55213</v>
      </c>
      <c r="D39" s="9">
        <f t="shared" si="3"/>
        <v>55243</v>
      </c>
      <c r="E39" s="3">
        <f t="shared" si="4"/>
        <v>31</v>
      </c>
      <c r="F39" s="10">
        <f t="shared" si="5"/>
        <v>29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55215</v>
      </c>
      <c r="K39" s="3">
        <f t="shared" si="7"/>
        <v>0</v>
      </c>
    </row>
    <row r="40" spans="1:11" x14ac:dyDescent="0.25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55581</v>
      </c>
      <c r="B40" s="28">
        <f t="shared" si="2"/>
        <v>2052</v>
      </c>
      <c r="C40" s="9">
        <f t="shared" si="0"/>
        <v>55579</v>
      </c>
      <c r="D40" s="9">
        <f t="shared" si="3"/>
        <v>55609</v>
      </c>
      <c r="E40" s="3">
        <f t="shared" si="4"/>
        <v>31</v>
      </c>
      <c r="F40" s="10">
        <f t="shared" si="5"/>
        <v>29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55581</v>
      </c>
      <c r="K40" s="3">
        <f t="shared" si="7"/>
        <v>0</v>
      </c>
    </row>
    <row r="41" spans="1:11" x14ac:dyDescent="0.25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55946</v>
      </c>
      <c r="B41" s="28">
        <f t="shared" si="2"/>
        <v>2053</v>
      </c>
      <c r="C41" s="9">
        <f t="shared" si="0"/>
        <v>55944</v>
      </c>
      <c r="D41" s="9">
        <f t="shared" si="3"/>
        <v>55974</v>
      </c>
      <c r="E41" s="3">
        <f t="shared" si="4"/>
        <v>31</v>
      </c>
      <c r="F41" s="10">
        <f t="shared" si="5"/>
        <v>29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55946</v>
      </c>
      <c r="K41" s="3">
        <f t="shared" si="7"/>
        <v>0</v>
      </c>
    </row>
    <row r="42" spans="1:11" x14ac:dyDescent="0.25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56311</v>
      </c>
      <c r="B42" s="28">
        <f t="shared" si="2"/>
        <v>2054</v>
      </c>
      <c r="C42" s="9">
        <f t="shared" si="0"/>
        <v>56309</v>
      </c>
      <c r="D42" s="9">
        <f t="shared" si="3"/>
        <v>56339</v>
      </c>
      <c r="E42" s="3">
        <f t="shared" si="4"/>
        <v>31</v>
      </c>
      <c r="F42" s="10">
        <f t="shared" si="5"/>
        <v>29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56311</v>
      </c>
      <c r="K42" s="3">
        <f t="shared" si="7"/>
        <v>0</v>
      </c>
    </row>
    <row r="43" spans="1:11" x14ac:dyDescent="0.25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56676</v>
      </c>
      <c r="B43" s="28">
        <f t="shared" si="2"/>
        <v>2055</v>
      </c>
      <c r="C43" s="9">
        <f t="shared" si="0"/>
        <v>56674</v>
      </c>
      <c r="D43" s="9">
        <f t="shared" si="3"/>
        <v>56704</v>
      </c>
      <c r="E43" s="3">
        <f t="shared" si="4"/>
        <v>31</v>
      </c>
      <c r="F43" s="10">
        <f t="shared" si="5"/>
        <v>29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56676</v>
      </c>
      <c r="K43" s="3">
        <f t="shared" si="7"/>
        <v>0</v>
      </c>
    </row>
    <row r="44" spans="1:11" x14ac:dyDescent="0.25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57042</v>
      </c>
      <c r="B44" s="28">
        <f t="shared" si="2"/>
        <v>2056</v>
      </c>
      <c r="C44" s="9">
        <f t="shared" si="0"/>
        <v>57040</v>
      </c>
      <c r="D44" s="9">
        <f t="shared" si="3"/>
        <v>57070</v>
      </c>
      <c r="E44" s="3">
        <f t="shared" si="4"/>
        <v>31</v>
      </c>
      <c r="F44" s="10">
        <f t="shared" si="5"/>
        <v>29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57042</v>
      </c>
      <c r="K44" s="3">
        <f t="shared" si="7"/>
        <v>0</v>
      </c>
    </row>
    <row r="45" spans="1:11" x14ac:dyDescent="0.25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57407</v>
      </c>
      <c r="B45" s="28">
        <f t="shared" si="2"/>
        <v>2057</v>
      </c>
      <c r="C45" s="9">
        <f t="shared" si="0"/>
        <v>57405</v>
      </c>
      <c r="D45" s="9">
        <f t="shared" si="3"/>
        <v>57435</v>
      </c>
      <c r="E45" s="3">
        <f t="shared" si="4"/>
        <v>31</v>
      </c>
      <c r="F45" s="10">
        <f t="shared" si="5"/>
        <v>29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57407</v>
      </c>
      <c r="K45" s="3">
        <f t="shared" si="7"/>
        <v>0</v>
      </c>
    </row>
    <row r="46" spans="1:11" x14ac:dyDescent="0.25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57772</v>
      </c>
      <c r="B46" s="28">
        <f t="shared" si="2"/>
        <v>2058</v>
      </c>
      <c r="C46" s="9">
        <f t="shared" si="0"/>
        <v>57770</v>
      </c>
      <c r="D46" s="9">
        <f t="shared" si="3"/>
        <v>57800</v>
      </c>
      <c r="E46" s="3">
        <f t="shared" si="4"/>
        <v>31</v>
      </c>
      <c r="F46" s="10">
        <f t="shared" si="5"/>
        <v>29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57772</v>
      </c>
      <c r="K46" s="3">
        <f t="shared" si="7"/>
        <v>0</v>
      </c>
    </row>
    <row r="47" spans="1:11" x14ac:dyDescent="0.25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58137</v>
      </c>
      <c r="B47" s="28">
        <f t="shared" si="2"/>
        <v>2059</v>
      </c>
      <c r="C47" s="9">
        <f t="shared" si="0"/>
        <v>58135</v>
      </c>
      <c r="D47" s="9">
        <f t="shared" si="3"/>
        <v>58165</v>
      </c>
      <c r="E47" s="3">
        <f t="shared" si="4"/>
        <v>31</v>
      </c>
      <c r="F47" s="10">
        <f t="shared" si="5"/>
        <v>29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58137</v>
      </c>
      <c r="K47" s="3">
        <f t="shared" si="7"/>
        <v>0</v>
      </c>
    </row>
    <row r="48" spans="1:11" x14ac:dyDescent="0.25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58503</v>
      </c>
      <c r="B48" s="28">
        <f t="shared" si="2"/>
        <v>2060</v>
      </c>
      <c r="C48" s="9">
        <f t="shared" si="0"/>
        <v>58501</v>
      </c>
      <c r="D48" s="9">
        <f t="shared" si="3"/>
        <v>58531</v>
      </c>
      <c r="E48" s="3">
        <f t="shared" si="4"/>
        <v>31</v>
      </c>
      <c r="F48" s="10">
        <f t="shared" si="5"/>
        <v>29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58503</v>
      </c>
      <c r="K48" s="3">
        <f t="shared" si="7"/>
        <v>0</v>
      </c>
    </row>
    <row r="49" spans="1:11" x14ac:dyDescent="0.25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58868</v>
      </c>
      <c r="B49" s="28">
        <f t="shared" si="2"/>
        <v>2061</v>
      </c>
      <c r="C49" s="9">
        <f t="shared" si="0"/>
        <v>58866</v>
      </c>
      <c r="D49" s="9">
        <f t="shared" si="3"/>
        <v>58896</v>
      </c>
      <c r="E49" s="3">
        <f t="shared" si="4"/>
        <v>31</v>
      </c>
      <c r="F49" s="10">
        <f t="shared" si="5"/>
        <v>29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58868</v>
      </c>
      <c r="K49" s="3">
        <f t="shared" si="7"/>
        <v>0</v>
      </c>
    </row>
    <row r="50" spans="1:11" x14ac:dyDescent="0.25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59233</v>
      </c>
      <c r="B50" s="28">
        <f t="shared" si="2"/>
        <v>2062</v>
      </c>
      <c r="C50" s="9">
        <f t="shared" si="0"/>
        <v>59231</v>
      </c>
      <c r="D50" s="9">
        <f t="shared" si="3"/>
        <v>59261</v>
      </c>
      <c r="E50" s="3">
        <f t="shared" si="4"/>
        <v>31</v>
      </c>
      <c r="F50" s="10">
        <f t="shared" si="5"/>
        <v>29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59233</v>
      </c>
      <c r="K50" s="3">
        <f t="shared" si="7"/>
        <v>0</v>
      </c>
    </row>
    <row r="51" spans="1:11" x14ac:dyDescent="0.25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59598</v>
      </c>
      <c r="B51" s="28">
        <f t="shared" si="2"/>
        <v>2063</v>
      </c>
      <c r="C51" s="9">
        <f t="shared" si="0"/>
        <v>59596</v>
      </c>
      <c r="D51" s="9">
        <f t="shared" si="3"/>
        <v>59626</v>
      </c>
      <c r="E51" s="3">
        <f t="shared" si="4"/>
        <v>31</v>
      </c>
      <c r="F51" s="10">
        <f t="shared" si="5"/>
        <v>29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59598</v>
      </c>
      <c r="K51" s="3">
        <f t="shared" si="7"/>
        <v>0</v>
      </c>
    </row>
    <row r="52" spans="1:11" x14ac:dyDescent="0.25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59964</v>
      </c>
      <c r="B52" s="28">
        <f t="shared" si="2"/>
        <v>2064</v>
      </c>
      <c r="C52" s="9">
        <f t="shared" si="0"/>
        <v>59962</v>
      </c>
      <c r="D52" s="9">
        <f t="shared" si="3"/>
        <v>59992</v>
      </c>
      <c r="E52" s="3">
        <f t="shared" si="4"/>
        <v>31</v>
      </c>
      <c r="F52" s="10">
        <f t="shared" si="5"/>
        <v>29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59964</v>
      </c>
      <c r="K52" s="3">
        <f t="shared" si="7"/>
        <v>0</v>
      </c>
    </row>
    <row r="53" spans="1:11" x14ac:dyDescent="0.25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60329</v>
      </c>
      <c r="B53" s="28">
        <f t="shared" si="2"/>
        <v>2065</v>
      </c>
      <c r="C53" s="9">
        <f t="shared" si="0"/>
        <v>60327</v>
      </c>
      <c r="D53" s="9">
        <f t="shared" si="3"/>
        <v>60357</v>
      </c>
      <c r="E53" s="3">
        <f t="shared" si="4"/>
        <v>31</v>
      </c>
      <c r="F53" s="10">
        <f t="shared" si="5"/>
        <v>29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60329</v>
      </c>
      <c r="K53" s="3">
        <f t="shared" si="7"/>
        <v>0</v>
      </c>
    </row>
    <row r="54" spans="1:11" x14ac:dyDescent="0.25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60694</v>
      </c>
      <c r="B54" s="28">
        <f t="shared" si="2"/>
        <v>2066</v>
      </c>
      <c r="C54" s="9">
        <f t="shared" si="0"/>
        <v>60692</v>
      </c>
      <c r="D54" s="9">
        <f t="shared" si="3"/>
        <v>60722</v>
      </c>
      <c r="E54" s="3">
        <f t="shared" si="4"/>
        <v>31</v>
      </c>
      <c r="F54" s="10">
        <f t="shared" si="5"/>
        <v>29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60694</v>
      </c>
      <c r="K54" s="3">
        <f t="shared" si="7"/>
        <v>0</v>
      </c>
    </row>
    <row r="55" spans="1:11" x14ac:dyDescent="0.25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61059</v>
      </c>
      <c r="B55" s="28">
        <f t="shared" si="2"/>
        <v>2067</v>
      </c>
      <c r="C55" s="9">
        <f t="shared" si="0"/>
        <v>61057</v>
      </c>
      <c r="D55" s="9">
        <f t="shared" si="3"/>
        <v>61087</v>
      </c>
      <c r="E55" s="3">
        <f t="shared" si="4"/>
        <v>31</v>
      </c>
      <c r="F55" s="10">
        <f t="shared" si="5"/>
        <v>29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61059</v>
      </c>
      <c r="K55" s="3">
        <f t="shared" si="7"/>
        <v>0</v>
      </c>
    </row>
    <row r="56" spans="1:11" x14ac:dyDescent="0.25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61425</v>
      </c>
      <c r="B56" s="28">
        <f t="shared" si="2"/>
        <v>2068</v>
      </c>
      <c r="C56" s="9">
        <f t="shared" si="0"/>
        <v>61423</v>
      </c>
      <c r="D56" s="9">
        <f t="shared" si="3"/>
        <v>61453</v>
      </c>
      <c r="E56" s="3">
        <f t="shared" si="4"/>
        <v>31</v>
      </c>
      <c r="F56" s="10">
        <f t="shared" si="5"/>
        <v>29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61425</v>
      </c>
      <c r="K56" s="3">
        <f t="shared" si="7"/>
        <v>0</v>
      </c>
    </row>
    <row r="57" spans="1:11" x14ac:dyDescent="0.25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61790</v>
      </c>
      <c r="B57" s="28">
        <f t="shared" si="2"/>
        <v>2069</v>
      </c>
      <c r="C57" s="9">
        <f t="shared" si="0"/>
        <v>61788</v>
      </c>
      <c r="D57" s="9">
        <f t="shared" si="3"/>
        <v>61818</v>
      </c>
      <c r="E57" s="3">
        <f t="shared" si="4"/>
        <v>31</v>
      </c>
      <c r="F57" s="10">
        <f t="shared" si="5"/>
        <v>29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61790</v>
      </c>
      <c r="K57" s="3">
        <f t="shared" si="7"/>
        <v>0</v>
      </c>
    </row>
    <row r="58" spans="1:11" x14ac:dyDescent="0.25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62155</v>
      </c>
      <c r="B58" s="28">
        <f t="shared" si="2"/>
        <v>2070</v>
      </c>
      <c r="C58" s="9">
        <f t="shared" si="0"/>
        <v>62153</v>
      </c>
      <c r="D58" s="9">
        <f t="shared" si="3"/>
        <v>62183</v>
      </c>
      <c r="E58" s="3">
        <f t="shared" si="4"/>
        <v>31</v>
      </c>
      <c r="F58" s="10">
        <f t="shared" si="5"/>
        <v>29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62155</v>
      </c>
      <c r="K58" s="3">
        <f t="shared" si="7"/>
        <v>0</v>
      </c>
    </row>
    <row r="59" spans="1:11" x14ac:dyDescent="0.25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62520</v>
      </c>
      <c r="B59" s="28">
        <f t="shared" si="2"/>
        <v>2071</v>
      </c>
      <c r="C59" s="9">
        <f t="shared" si="0"/>
        <v>62518</v>
      </c>
      <c r="D59" s="9">
        <f t="shared" si="3"/>
        <v>62548</v>
      </c>
      <c r="E59" s="3">
        <f t="shared" si="4"/>
        <v>31</v>
      </c>
      <c r="F59" s="10">
        <f t="shared" si="5"/>
        <v>29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62520</v>
      </c>
      <c r="K59" s="3">
        <f t="shared" si="7"/>
        <v>0</v>
      </c>
    </row>
    <row r="60" spans="1:11" x14ac:dyDescent="0.25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62886</v>
      </c>
      <c r="B60" s="28">
        <f t="shared" si="2"/>
        <v>2072</v>
      </c>
      <c r="C60" s="9">
        <f t="shared" si="0"/>
        <v>62884</v>
      </c>
      <c r="D60" s="9">
        <f t="shared" si="3"/>
        <v>62914</v>
      </c>
      <c r="E60" s="3">
        <f t="shared" si="4"/>
        <v>31</v>
      </c>
      <c r="F60" s="10">
        <f t="shared" si="5"/>
        <v>29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62886</v>
      </c>
      <c r="K60" s="3">
        <f t="shared" si="7"/>
        <v>0</v>
      </c>
    </row>
    <row r="61" spans="1:11" x14ac:dyDescent="0.25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63251</v>
      </c>
      <c r="B61" s="28">
        <f t="shared" si="2"/>
        <v>2073</v>
      </c>
      <c r="C61" s="9">
        <f t="shared" si="0"/>
        <v>63249</v>
      </c>
      <c r="D61" s="9">
        <f t="shared" si="3"/>
        <v>63279</v>
      </c>
      <c r="E61" s="3">
        <f t="shared" si="4"/>
        <v>31</v>
      </c>
      <c r="F61" s="10">
        <f t="shared" si="5"/>
        <v>29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63251</v>
      </c>
      <c r="K61" s="3">
        <f t="shared" si="7"/>
        <v>0</v>
      </c>
    </row>
    <row r="62" spans="1:11" x14ac:dyDescent="0.25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63616</v>
      </c>
      <c r="B62" s="28">
        <f t="shared" si="2"/>
        <v>2074</v>
      </c>
      <c r="C62" s="9">
        <f t="shared" si="0"/>
        <v>63614</v>
      </c>
      <c r="D62" s="9">
        <f t="shared" si="3"/>
        <v>63644</v>
      </c>
      <c r="E62" s="3">
        <f t="shared" si="4"/>
        <v>31</v>
      </c>
      <c r="F62" s="10">
        <f t="shared" si="5"/>
        <v>29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63616</v>
      </c>
      <c r="K62" s="3">
        <f t="shared" si="7"/>
        <v>0</v>
      </c>
    </row>
    <row r="63" spans="1:11" x14ac:dyDescent="0.25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63981</v>
      </c>
      <c r="B63" s="28">
        <f t="shared" si="2"/>
        <v>2075</v>
      </c>
      <c r="C63" s="9">
        <f t="shared" si="0"/>
        <v>63979</v>
      </c>
      <c r="D63" s="9">
        <f t="shared" si="3"/>
        <v>64009</v>
      </c>
      <c r="E63" s="3">
        <f t="shared" si="4"/>
        <v>31</v>
      </c>
      <c r="F63" s="10">
        <f t="shared" si="5"/>
        <v>29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63981</v>
      </c>
      <c r="K63" s="3">
        <f t="shared" si="7"/>
        <v>0</v>
      </c>
    </row>
    <row r="64" spans="1:11" x14ac:dyDescent="0.25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64347</v>
      </c>
      <c r="B64" s="28">
        <f t="shared" si="2"/>
        <v>2076</v>
      </c>
      <c r="C64" s="9">
        <f t="shared" si="0"/>
        <v>64345</v>
      </c>
      <c r="D64" s="9">
        <f t="shared" si="3"/>
        <v>64375</v>
      </c>
      <c r="E64" s="3">
        <f t="shared" si="4"/>
        <v>31</v>
      </c>
      <c r="F64" s="10">
        <f t="shared" si="5"/>
        <v>29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64347</v>
      </c>
      <c r="K64" s="3">
        <f t="shared" si="7"/>
        <v>0</v>
      </c>
    </row>
    <row r="65" spans="1:11" x14ac:dyDescent="0.25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64712</v>
      </c>
      <c r="B65" s="28">
        <f t="shared" si="2"/>
        <v>2077</v>
      </c>
      <c r="C65" s="9">
        <f t="shared" si="0"/>
        <v>64710</v>
      </c>
      <c r="D65" s="9">
        <f t="shared" si="3"/>
        <v>64740</v>
      </c>
      <c r="E65" s="3">
        <f t="shared" si="4"/>
        <v>31</v>
      </c>
      <c r="F65" s="10">
        <f t="shared" si="5"/>
        <v>29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64712</v>
      </c>
      <c r="K65" s="3">
        <f t="shared" si="7"/>
        <v>0</v>
      </c>
    </row>
    <row r="66" spans="1:11" x14ac:dyDescent="0.25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65077</v>
      </c>
      <c r="B66" s="28">
        <f t="shared" si="2"/>
        <v>2078</v>
      </c>
      <c r="C66" s="9">
        <f t="shared" si="0"/>
        <v>65075</v>
      </c>
      <c r="D66" s="9">
        <f t="shared" si="3"/>
        <v>65105</v>
      </c>
      <c r="E66" s="3">
        <f t="shared" si="4"/>
        <v>31</v>
      </c>
      <c r="F66" s="10">
        <f t="shared" si="5"/>
        <v>29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65077</v>
      </c>
      <c r="K66" s="3">
        <f t="shared" si="7"/>
        <v>0</v>
      </c>
    </row>
    <row r="67" spans="1:11" x14ac:dyDescent="0.25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65442</v>
      </c>
      <c r="B67" s="28">
        <f t="shared" si="2"/>
        <v>2079</v>
      </c>
      <c r="C67" s="9">
        <f t="shared" si="0"/>
        <v>65440</v>
      </c>
      <c r="D67" s="9">
        <f t="shared" si="3"/>
        <v>65470</v>
      </c>
      <c r="E67" s="3">
        <f t="shared" si="4"/>
        <v>31</v>
      </c>
      <c r="F67" s="10">
        <f t="shared" si="5"/>
        <v>29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65442</v>
      </c>
      <c r="K67" s="3">
        <f t="shared" si="7"/>
        <v>0</v>
      </c>
    </row>
    <row r="68" spans="1:11" x14ac:dyDescent="0.25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65808</v>
      </c>
      <c r="B68" s="28">
        <f t="shared" si="2"/>
        <v>2080</v>
      </c>
      <c r="C68" s="9">
        <f t="shared" ref="C68:C131" si="9">EOMONTH(A68,-1)+1</f>
        <v>65806</v>
      </c>
      <c r="D68" s="9">
        <f t="shared" si="3"/>
        <v>65836</v>
      </c>
      <c r="E68" s="3">
        <f t="shared" si="4"/>
        <v>31</v>
      </c>
      <c r="F68" s="10">
        <f t="shared" si="5"/>
        <v>29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65808</v>
      </c>
      <c r="K68" s="3">
        <f t="shared" si="7"/>
        <v>0</v>
      </c>
    </row>
    <row r="69" spans="1:11" x14ac:dyDescent="0.25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66173</v>
      </c>
      <c r="B69" s="28">
        <f t="shared" ref="B69:B132" si="11">YEAR(A69)</f>
        <v>2081</v>
      </c>
      <c r="C69" s="9">
        <f t="shared" si="9"/>
        <v>66171</v>
      </c>
      <c r="D69" s="9">
        <f t="shared" ref="D69:D132" si="12">EOMONTH(A69,0)</f>
        <v>66201</v>
      </c>
      <c r="E69" s="3">
        <f t="shared" ref="E69:E132" si="13">D69-C69+1</f>
        <v>31</v>
      </c>
      <c r="F69" s="10">
        <f t="shared" ref="F69:F132" si="14">D69-A69+1</f>
        <v>29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66173</v>
      </c>
      <c r="K69" s="3">
        <f t="shared" si="7"/>
        <v>0</v>
      </c>
    </row>
    <row r="70" spans="1:11" x14ac:dyDescent="0.25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66538</v>
      </c>
      <c r="B70" s="28">
        <f t="shared" si="11"/>
        <v>2082</v>
      </c>
      <c r="C70" s="9">
        <f t="shared" si="9"/>
        <v>66536</v>
      </c>
      <c r="D70" s="9">
        <f t="shared" si="12"/>
        <v>66566</v>
      </c>
      <c r="E70" s="3">
        <f t="shared" si="13"/>
        <v>31</v>
      </c>
      <c r="F70" s="10">
        <f t="shared" si="14"/>
        <v>29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66538</v>
      </c>
      <c r="K70" s="3">
        <f t="shared" ref="K70:K133" si="17">H70+I70</f>
        <v>0</v>
      </c>
    </row>
    <row r="71" spans="1:11" x14ac:dyDescent="0.25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66903</v>
      </c>
      <c r="B71" s="28">
        <f t="shared" si="11"/>
        <v>2083</v>
      </c>
      <c r="C71" s="9">
        <f t="shared" si="9"/>
        <v>66901</v>
      </c>
      <c r="D71" s="9">
        <f t="shared" si="12"/>
        <v>66931</v>
      </c>
      <c r="E71" s="3">
        <f t="shared" si="13"/>
        <v>31</v>
      </c>
      <c r="F71" s="10">
        <f t="shared" si="14"/>
        <v>29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66903</v>
      </c>
      <c r="K71" s="3">
        <f t="shared" si="17"/>
        <v>0</v>
      </c>
    </row>
    <row r="72" spans="1:11" x14ac:dyDescent="0.25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67269</v>
      </c>
      <c r="B72" s="28">
        <f t="shared" si="11"/>
        <v>2084</v>
      </c>
      <c r="C72" s="9">
        <f t="shared" si="9"/>
        <v>67267</v>
      </c>
      <c r="D72" s="9">
        <f t="shared" si="12"/>
        <v>67297</v>
      </c>
      <c r="E72" s="3">
        <f t="shared" si="13"/>
        <v>31</v>
      </c>
      <c r="F72" s="10">
        <f t="shared" si="14"/>
        <v>29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67269</v>
      </c>
      <c r="K72" s="3">
        <f t="shared" si="17"/>
        <v>0</v>
      </c>
    </row>
    <row r="73" spans="1:11" x14ac:dyDescent="0.25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67634</v>
      </c>
      <c r="B73" s="28">
        <f t="shared" si="11"/>
        <v>2085</v>
      </c>
      <c r="C73" s="9">
        <f t="shared" si="9"/>
        <v>67632</v>
      </c>
      <c r="D73" s="9">
        <f t="shared" si="12"/>
        <v>67662</v>
      </c>
      <c r="E73" s="3">
        <f t="shared" si="13"/>
        <v>31</v>
      </c>
      <c r="F73" s="10">
        <f t="shared" si="14"/>
        <v>29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67634</v>
      </c>
      <c r="K73" s="3">
        <f t="shared" si="17"/>
        <v>0</v>
      </c>
    </row>
    <row r="74" spans="1:11" x14ac:dyDescent="0.25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67999</v>
      </c>
      <c r="B74" s="28">
        <f t="shared" si="11"/>
        <v>2086</v>
      </c>
      <c r="C74" s="9">
        <f t="shared" si="9"/>
        <v>67997</v>
      </c>
      <c r="D74" s="9">
        <f t="shared" si="12"/>
        <v>68027</v>
      </c>
      <c r="E74" s="3">
        <f t="shared" si="13"/>
        <v>31</v>
      </c>
      <c r="F74" s="10">
        <f t="shared" si="14"/>
        <v>29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67999</v>
      </c>
      <c r="K74" s="3">
        <f t="shared" si="17"/>
        <v>0</v>
      </c>
    </row>
    <row r="75" spans="1:11" x14ac:dyDescent="0.25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68364</v>
      </c>
      <c r="B75" s="28">
        <f t="shared" si="11"/>
        <v>2087</v>
      </c>
      <c r="C75" s="9">
        <f t="shared" si="9"/>
        <v>68362</v>
      </c>
      <c r="D75" s="9">
        <f t="shared" si="12"/>
        <v>68392</v>
      </c>
      <c r="E75" s="3">
        <f t="shared" si="13"/>
        <v>31</v>
      </c>
      <c r="F75" s="10">
        <f t="shared" si="14"/>
        <v>29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68364</v>
      </c>
      <c r="K75" s="3">
        <f t="shared" si="17"/>
        <v>0</v>
      </c>
    </row>
    <row r="76" spans="1:11" x14ac:dyDescent="0.25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68730</v>
      </c>
      <c r="B76" s="28">
        <f t="shared" si="11"/>
        <v>2088</v>
      </c>
      <c r="C76" s="9">
        <f t="shared" si="9"/>
        <v>68728</v>
      </c>
      <c r="D76" s="9">
        <f t="shared" si="12"/>
        <v>68758</v>
      </c>
      <c r="E76" s="3">
        <f t="shared" si="13"/>
        <v>31</v>
      </c>
      <c r="F76" s="10">
        <f t="shared" si="14"/>
        <v>29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68730</v>
      </c>
      <c r="K76" s="3">
        <f t="shared" si="17"/>
        <v>0</v>
      </c>
    </row>
    <row r="77" spans="1:11" x14ac:dyDescent="0.25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69095</v>
      </c>
      <c r="B77" s="28">
        <f t="shared" si="11"/>
        <v>2089</v>
      </c>
      <c r="C77" s="9">
        <f t="shared" si="9"/>
        <v>69093</v>
      </c>
      <c r="D77" s="9">
        <f t="shared" si="12"/>
        <v>69123</v>
      </c>
      <c r="E77" s="3">
        <f t="shared" si="13"/>
        <v>31</v>
      </c>
      <c r="F77" s="10">
        <f t="shared" si="14"/>
        <v>29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69095</v>
      </c>
      <c r="K77" s="3">
        <f t="shared" si="17"/>
        <v>0</v>
      </c>
    </row>
    <row r="78" spans="1:11" x14ac:dyDescent="0.25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69460</v>
      </c>
      <c r="B78" s="28">
        <f t="shared" si="11"/>
        <v>2090</v>
      </c>
      <c r="C78" s="9">
        <f t="shared" si="9"/>
        <v>69458</v>
      </c>
      <c r="D78" s="9">
        <f t="shared" si="12"/>
        <v>69488</v>
      </c>
      <c r="E78" s="3">
        <f t="shared" si="13"/>
        <v>31</v>
      </c>
      <c r="F78" s="10">
        <f t="shared" si="14"/>
        <v>29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69460</v>
      </c>
      <c r="K78" s="3">
        <f t="shared" si="17"/>
        <v>0</v>
      </c>
    </row>
    <row r="79" spans="1:11" x14ac:dyDescent="0.25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69825</v>
      </c>
      <c r="B79" s="28">
        <f t="shared" si="11"/>
        <v>2091</v>
      </c>
      <c r="C79" s="9">
        <f t="shared" si="9"/>
        <v>69823</v>
      </c>
      <c r="D79" s="9">
        <f t="shared" si="12"/>
        <v>69853</v>
      </c>
      <c r="E79" s="3">
        <f t="shared" si="13"/>
        <v>31</v>
      </c>
      <c r="F79" s="10">
        <f t="shared" si="14"/>
        <v>29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69825</v>
      </c>
      <c r="K79" s="3">
        <f t="shared" si="17"/>
        <v>0</v>
      </c>
    </row>
    <row r="80" spans="1:11" x14ac:dyDescent="0.25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70191</v>
      </c>
      <c r="B80" s="28">
        <f t="shared" si="11"/>
        <v>2092</v>
      </c>
      <c r="C80" s="9">
        <f t="shared" si="9"/>
        <v>70189</v>
      </c>
      <c r="D80" s="9">
        <f t="shared" si="12"/>
        <v>70219</v>
      </c>
      <c r="E80" s="3">
        <f t="shared" si="13"/>
        <v>31</v>
      </c>
      <c r="F80" s="10">
        <f t="shared" si="14"/>
        <v>29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70191</v>
      </c>
      <c r="K80" s="3">
        <f t="shared" si="17"/>
        <v>0</v>
      </c>
    </row>
    <row r="81" spans="1:11" x14ac:dyDescent="0.25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70556</v>
      </c>
      <c r="B81" s="28">
        <f t="shared" si="11"/>
        <v>2093</v>
      </c>
      <c r="C81" s="9">
        <f t="shared" si="9"/>
        <v>70554</v>
      </c>
      <c r="D81" s="9">
        <f t="shared" si="12"/>
        <v>70584</v>
      </c>
      <c r="E81" s="3">
        <f t="shared" si="13"/>
        <v>31</v>
      </c>
      <c r="F81" s="10">
        <f t="shared" si="14"/>
        <v>29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70556</v>
      </c>
      <c r="K81" s="3">
        <f t="shared" si="17"/>
        <v>0</v>
      </c>
    </row>
    <row r="82" spans="1:11" x14ac:dyDescent="0.25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70921</v>
      </c>
      <c r="B82" s="28">
        <f t="shared" si="11"/>
        <v>2094</v>
      </c>
      <c r="C82" s="9">
        <f t="shared" si="9"/>
        <v>70919</v>
      </c>
      <c r="D82" s="9">
        <f t="shared" si="12"/>
        <v>70949</v>
      </c>
      <c r="E82" s="3">
        <f t="shared" si="13"/>
        <v>31</v>
      </c>
      <c r="F82" s="10">
        <f t="shared" si="14"/>
        <v>29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70921</v>
      </c>
      <c r="K82" s="3">
        <f t="shared" si="17"/>
        <v>0</v>
      </c>
    </row>
    <row r="83" spans="1:11" x14ac:dyDescent="0.25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71286</v>
      </c>
      <c r="B83" s="28">
        <f t="shared" si="11"/>
        <v>2095</v>
      </c>
      <c r="C83" s="9">
        <f t="shared" si="9"/>
        <v>71284</v>
      </c>
      <c r="D83" s="9">
        <f t="shared" si="12"/>
        <v>71314</v>
      </c>
      <c r="E83" s="3">
        <f t="shared" si="13"/>
        <v>31</v>
      </c>
      <c r="F83" s="10">
        <f t="shared" si="14"/>
        <v>29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71286</v>
      </c>
      <c r="K83" s="3">
        <f t="shared" si="17"/>
        <v>0</v>
      </c>
    </row>
    <row r="84" spans="1:11" x14ac:dyDescent="0.25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71652</v>
      </c>
      <c r="B84" s="28">
        <f t="shared" si="11"/>
        <v>2096</v>
      </c>
      <c r="C84" s="9">
        <f t="shared" si="9"/>
        <v>71650</v>
      </c>
      <c r="D84" s="9">
        <f t="shared" si="12"/>
        <v>71680</v>
      </c>
      <c r="E84" s="3">
        <f t="shared" si="13"/>
        <v>31</v>
      </c>
      <c r="F84" s="10">
        <f t="shared" si="14"/>
        <v>29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71652</v>
      </c>
      <c r="K84" s="3">
        <f t="shared" si="17"/>
        <v>0</v>
      </c>
    </row>
    <row r="85" spans="1:11" x14ac:dyDescent="0.25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72017</v>
      </c>
      <c r="B85" s="28">
        <f t="shared" si="11"/>
        <v>2097</v>
      </c>
      <c r="C85" s="9">
        <f t="shared" si="9"/>
        <v>72015</v>
      </c>
      <c r="D85" s="9">
        <f t="shared" si="12"/>
        <v>72045</v>
      </c>
      <c r="E85" s="3">
        <f t="shared" si="13"/>
        <v>31</v>
      </c>
      <c r="F85" s="10">
        <f t="shared" si="14"/>
        <v>29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72017</v>
      </c>
      <c r="K85" s="3">
        <f t="shared" si="17"/>
        <v>0</v>
      </c>
    </row>
    <row r="86" spans="1:11" x14ac:dyDescent="0.25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72382</v>
      </c>
      <c r="B86" s="28">
        <f t="shared" si="11"/>
        <v>2098</v>
      </c>
      <c r="C86" s="9">
        <f t="shared" si="9"/>
        <v>72380</v>
      </c>
      <c r="D86" s="9">
        <f t="shared" si="12"/>
        <v>72410</v>
      </c>
      <c r="E86" s="3">
        <f t="shared" si="13"/>
        <v>31</v>
      </c>
      <c r="F86" s="10">
        <f t="shared" si="14"/>
        <v>29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72382</v>
      </c>
      <c r="K86" s="3">
        <f t="shared" si="17"/>
        <v>0</v>
      </c>
    </row>
    <row r="87" spans="1:11" x14ac:dyDescent="0.25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72747</v>
      </c>
      <c r="B87" s="28">
        <f t="shared" si="11"/>
        <v>2099</v>
      </c>
      <c r="C87" s="9">
        <f t="shared" si="9"/>
        <v>72745</v>
      </c>
      <c r="D87" s="9">
        <f t="shared" si="12"/>
        <v>72775</v>
      </c>
      <c r="E87" s="3">
        <f t="shared" si="13"/>
        <v>31</v>
      </c>
      <c r="F87" s="10">
        <f t="shared" si="14"/>
        <v>29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72747</v>
      </c>
      <c r="K87" s="3">
        <f t="shared" si="17"/>
        <v>0</v>
      </c>
    </row>
    <row r="88" spans="1:11" x14ac:dyDescent="0.25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73112</v>
      </c>
      <c r="B88" s="28">
        <f t="shared" si="11"/>
        <v>2100</v>
      </c>
      <c r="C88" s="9">
        <f t="shared" si="9"/>
        <v>73110</v>
      </c>
      <c r="D88" s="9">
        <f t="shared" si="12"/>
        <v>73140</v>
      </c>
      <c r="E88" s="3">
        <f t="shared" si="13"/>
        <v>31</v>
      </c>
      <c r="F88" s="10">
        <f t="shared" si="14"/>
        <v>29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73112</v>
      </c>
      <c r="K88" s="3">
        <f t="shared" si="17"/>
        <v>0</v>
      </c>
    </row>
    <row r="89" spans="1:11" x14ac:dyDescent="0.25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73477</v>
      </c>
      <c r="B89" s="28">
        <f t="shared" si="11"/>
        <v>2101</v>
      </c>
      <c r="C89" s="9">
        <f t="shared" si="9"/>
        <v>73475</v>
      </c>
      <c r="D89" s="9">
        <f t="shared" si="12"/>
        <v>73505</v>
      </c>
      <c r="E89" s="3">
        <f t="shared" si="13"/>
        <v>31</v>
      </c>
      <c r="F89" s="10">
        <f t="shared" si="14"/>
        <v>29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73477</v>
      </c>
      <c r="K89" s="3">
        <f t="shared" si="17"/>
        <v>0</v>
      </c>
    </row>
    <row r="90" spans="1:11" x14ac:dyDescent="0.25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73842</v>
      </c>
      <c r="B90" s="28">
        <f t="shared" si="11"/>
        <v>2102</v>
      </c>
      <c r="C90" s="9">
        <f t="shared" si="9"/>
        <v>73840</v>
      </c>
      <c r="D90" s="9">
        <f t="shared" si="12"/>
        <v>73870</v>
      </c>
      <c r="E90" s="3">
        <f t="shared" si="13"/>
        <v>31</v>
      </c>
      <c r="F90" s="10">
        <f t="shared" si="14"/>
        <v>29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73842</v>
      </c>
      <c r="K90" s="3">
        <f t="shared" si="17"/>
        <v>0</v>
      </c>
    </row>
    <row r="91" spans="1:11" x14ac:dyDescent="0.25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74207</v>
      </c>
      <c r="B91" s="28">
        <f t="shared" si="11"/>
        <v>2103</v>
      </c>
      <c r="C91" s="9">
        <f t="shared" si="9"/>
        <v>74205</v>
      </c>
      <c r="D91" s="9">
        <f t="shared" si="12"/>
        <v>74235</v>
      </c>
      <c r="E91" s="3">
        <f t="shared" si="13"/>
        <v>31</v>
      </c>
      <c r="F91" s="10">
        <f t="shared" si="14"/>
        <v>29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74207</v>
      </c>
      <c r="K91" s="3">
        <f t="shared" si="17"/>
        <v>0</v>
      </c>
    </row>
    <row r="92" spans="1:11" x14ac:dyDescent="0.25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74573</v>
      </c>
      <c r="B92" s="28">
        <f t="shared" si="11"/>
        <v>2104</v>
      </c>
      <c r="C92" s="9">
        <f t="shared" si="9"/>
        <v>74571</v>
      </c>
      <c r="D92" s="9">
        <f t="shared" si="12"/>
        <v>74601</v>
      </c>
      <c r="E92" s="3">
        <f t="shared" si="13"/>
        <v>31</v>
      </c>
      <c r="F92" s="10">
        <f t="shared" si="14"/>
        <v>29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74573</v>
      </c>
      <c r="K92" s="3">
        <f t="shared" si="17"/>
        <v>0</v>
      </c>
    </row>
    <row r="93" spans="1:11" x14ac:dyDescent="0.25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74938</v>
      </c>
      <c r="B93" s="28">
        <f t="shared" si="11"/>
        <v>2105</v>
      </c>
      <c r="C93" s="9">
        <f t="shared" si="9"/>
        <v>74936</v>
      </c>
      <c r="D93" s="9">
        <f t="shared" si="12"/>
        <v>74966</v>
      </c>
      <c r="E93" s="3">
        <f t="shared" si="13"/>
        <v>31</v>
      </c>
      <c r="F93" s="10">
        <f t="shared" si="14"/>
        <v>29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74938</v>
      </c>
      <c r="K93" s="3">
        <f t="shared" si="17"/>
        <v>0</v>
      </c>
    </row>
    <row r="94" spans="1:11" x14ac:dyDescent="0.25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75303</v>
      </c>
      <c r="B94" s="28">
        <f t="shared" si="11"/>
        <v>2106</v>
      </c>
      <c r="C94" s="9">
        <f t="shared" si="9"/>
        <v>75301</v>
      </c>
      <c r="D94" s="9">
        <f t="shared" si="12"/>
        <v>75331</v>
      </c>
      <c r="E94" s="3">
        <f t="shared" si="13"/>
        <v>31</v>
      </c>
      <c r="F94" s="10">
        <f t="shared" si="14"/>
        <v>29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75303</v>
      </c>
      <c r="K94" s="3">
        <f t="shared" si="17"/>
        <v>0</v>
      </c>
    </row>
    <row r="95" spans="1:11" x14ac:dyDescent="0.25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75668</v>
      </c>
      <c r="B95" s="28">
        <f t="shared" si="11"/>
        <v>2107</v>
      </c>
      <c r="C95" s="9">
        <f t="shared" si="9"/>
        <v>75666</v>
      </c>
      <c r="D95" s="9">
        <f t="shared" si="12"/>
        <v>75696</v>
      </c>
      <c r="E95" s="3">
        <f t="shared" si="13"/>
        <v>31</v>
      </c>
      <c r="F95" s="10">
        <f t="shared" si="14"/>
        <v>29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75668</v>
      </c>
      <c r="K95" s="3">
        <f t="shared" si="17"/>
        <v>0</v>
      </c>
    </row>
    <row r="96" spans="1:11" x14ac:dyDescent="0.25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76034</v>
      </c>
      <c r="B96" s="28">
        <f t="shared" si="11"/>
        <v>2108</v>
      </c>
      <c r="C96" s="9">
        <f t="shared" si="9"/>
        <v>76032</v>
      </c>
      <c r="D96" s="9">
        <f t="shared" si="12"/>
        <v>76062</v>
      </c>
      <c r="E96" s="3">
        <f t="shared" si="13"/>
        <v>31</v>
      </c>
      <c r="F96" s="10">
        <f t="shared" si="14"/>
        <v>29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76034</v>
      </c>
      <c r="K96" s="3">
        <f t="shared" si="17"/>
        <v>0</v>
      </c>
    </row>
    <row r="97" spans="1:11" x14ac:dyDescent="0.25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76399</v>
      </c>
      <c r="B97" s="28">
        <f t="shared" si="11"/>
        <v>2109</v>
      </c>
      <c r="C97" s="9">
        <f t="shared" si="9"/>
        <v>76397</v>
      </c>
      <c r="D97" s="9">
        <f t="shared" si="12"/>
        <v>76427</v>
      </c>
      <c r="E97" s="3">
        <f t="shared" si="13"/>
        <v>31</v>
      </c>
      <c r="F97" s="10">
        <f t="shared" si="14"/>
        <v>29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76399</v>
      </c>
      <c r="K97" s="3">
        <f t="shared" si="17"/>
        <v>0</v>
      </c>
    </row>
    <row r="98" spans="1:11" x14ac:dyDescent="0.25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76764</v>
      </c>
      <c r="B98" s="28">
        <f t="shared" si="11"/>
        <v>2110</v>
      </c>
      <c r="C98" s="9">
        <f t="shared" si="9"/>
        <v>76762</v>
      </c>
      <c r="D98" s="9">
        <f t="shared" si="12"/>
        <v>76792</v>
      </c>
      <c r="E98" s="3">
        <f t="shared" si="13"/>
        <v>31</v>
      </c>
      <c r="F98" s="10">
        <f t="shared" si="14"/>
        <v>29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76764</v>
      </c>
      <c r="K98" s="3">
        <f t="shared" si="17"/>
        <v>0</v>
      </c>
    </row>
    <row r="99" spans="1:11" x14ac:dyDescent="0.25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77129</v>
      </c>
      <c r="B99" s="28">
        <f t="shared" si="11"/>
        <v>2111</v>
      </c>
      <c r="C99" s="9">
        <f t="shared" si="9"/>
        <v>77127</v>
      </c>
      <c r="D99" s="9">
        <f t="shared" si="12"/>
        <v>77157</v>
      </c>
      <c r="E99" s="3">
        <f t="shared" si="13"/>
        <v>31</v>
      </c>
      <c r="F99" s="10">
        <f t="shared" si="14"/>
        <v>29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77129</v>
      </c>
      <c r="K99" s="3">
        <f t="shared" si="17"/>
        <v>0</v>
      </c>
    </row>
    <row r="100" spans="1:11" x14ac:dyDescent="0.25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77495</v>
      </c>
      <c r="B100" s="28">
        <f t="shared" si="11"/>
        <v>2112</v>
      </c>
      <c r="C100" s="9">
        <f t="shared" si="9"/>
        <v>77493</v>
      </c>
      <c r="D100" s="9">
        <f t="shared" si="12"/>
        <v>77523</v>
      </c>
      <c r="E100" s="3">
        <f t="shared" si="13"/>
        <v>31</v>
      </c>
      <c r="F100" s="10">
        <f t="shared" si="14"/>
        <v>29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77495</v>
      </c>
      <c r="K100" s="3">
        <f t="shared" si="17"/>
        <v>0</v>
      </c>
    </row>
    <row r="101" spans="1:11" x14ac:dyDescent="0.25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77860</v>
      </c>
      <c r="B101" s="28">
        <f t="shared" si="11"/>
        <v>2113</v>
      </c>
      <c r="C101" s="9">
        <f t="shared" si="9"/>
        <v>77858</v>
      </c>
      <c r="D101" s="9">
        <f t="shared" si="12"/>
        <v>77888</v>
      </c>
      <c r="E101" s="3">
        <f t="shared" si="13"/>
        <v>31</v>
      </c>
      <c r="F101" s="10">
        <f t="shared" si="14"/>
        <v>29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77860</v>
      </c>
      <c r="K101" s="3">
        <f t="shared" si="17"/>
        <v>0</v>
      </c>
    </row>
    <row r="102" spans="1:11" x14ac:dyDescent="0.25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78225</v>
      </c>
      <c r="B102" s="28">
        <f t="shared" si="11"/>
        <v>2114</v>
      </c>
      <c r="C102" s="9">
        <f t="shared" si="9"/>
        <v>78223</v>
      </c>
      <c r="D102" s="9">
        <f t="shared" si="12"/>
        <v>78253</v>
      </c>
      <c r="E102" s="3">
        <f t="shared" si="13"/>
        <v>31</v>
      </c>
      <c r="F102" s="10">
        <f t="shared" si="14"/>
        <v>29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78225</v>
      </c>
      <c r="K102" s="3">
        <f t="shared" si="17"/>
        <v>0</v>
      </c>
    </row>
    <row r="103" spans="1:11" x14ac:dyDescent="0.25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78590</v>
      </c>
      <c r="B103" s="28">
        <f t="shared" si="11"/>
        <v>2115</v>
      </c>
      <c r="C103" s="9">
        <f t="shared" si="9"/>
        <v>78588</v>
      </c>
      <c r="D103" s="9">
        <f t="shared" si="12"/>
        <v>78618</v>
      </c>
      <c r="E103" s="3">
        <f t="shared" si="13"/>
        <v>31</v>
      </c>
      <c r="F103" s="10">
        <f t="shared" si="14"/>
        <v>29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78590</v>
      </c>
      <c r="K103" s="3">
        <f t="shared" si="17"/>
        <v>0</v>
      </c>
    </row>
    <row r="104" spans="1:11" x14ac:dyDescent="0.25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78956</v>
      </c>
      <c r="B104" s="28">
        <f t="shared" si="11"/>
        <v>2116</v>
      </c>
      <c r="C104" s="9">
        <f t="shared" si="9"/>
        <v>78954</v>
      </c>
      <c r="D104" s="9">
        <f t="shared" si="12"/>
        <v>78984</v>
      </c>
      <c r="E104" s="3">
        <f t="shared" si="13"/>
        <v>31</v>
      </c>
      <c r="F104" s="10">
        <f t="shared" si="14"/>
        <v>29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78956</v>
      </c>
      <c r="K104" s="3">
        <f t="shared" si="17"/>
        <v>0</v>
      </c>
    </row>
    <row r="105" spans="1:11" x14ac:dyDescent="0.25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79321</v>
      </c>
      <c r="B105" s="28">
        <f t="shared" si="11"/>
        <v>2117</v>
      </c>
      <c r="C105" s="9">
        <f t="shared" si="9"/>
        <v>79319</v>
      </c>
      <c r="D105" s="9">
        <f t="shared" si="12"/>
        <v>79349</v>
      </c>
      <c r="E105" s="3">
        <f t="shared" si="13"/>
        <v>31</v>
      </c>
      <c r="F105" s="10">
        <f t="shared" si="14"/>
        <v>29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79321</v>
      </c>
      <c r="K105" s="3">
        <f t="shared" si="17"/>
        <v>0</v>
      </c>
    </row>
    <row r="106" spans="1:11" x14ac:dyDescent="0.25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79686</v>
      </c>
      <c r="B106" s="28">
        <f t="shared" si="11"/>
        <v>2118</v>
      </c>
      <c r="C106" s="9">
        <f t="shared" si="9"/>
        <v>79684</v>
      </c>
      <c r="D106" s="9">
        <f t="shared" si="12"/>
        <v>79714</v>
      </c>
      <c r="E106" s="3">
        <f t="shared" si="13"/>
        <v>31</v>
      </c>
      <c r="F106" s="10">
        <f t="shared" si="14"/>
        <v>29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79686</v>
      </c>
      <c r="K106" s="3">
        <f t="shared" si="17"/>
        <v>0</v>
      </c>
    </row>
    <row r="107" spans="1:11" x14ac:dyDescent="0.25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80051</v>
      </c>
      <c r="B107" s="28">
        <f t="shared" si="11"/>
        <v>2119</v>
      </c>
      <c r="C107" s="9">
        <f t="shared" si="9"/>
        <v>80049</v>
      </c>
      <c r="D107" s="9">
        <f t="shared" si="12"/>
        <v>80079</v>
      </c>
      <c r="E107" s="3">
        <f t="shared" si="13"/>
        <v>31</v>
      </c>
      <c r="F107" s="10">
        <f t="shared" si="14"/>
        <v>29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80051</v>
      </c>
      <c r="K107" s="3">
        <f t="shared" si="17"/>
        <v>0</v>
      </c>
    </row>
    <row r="108" spans="1:11" x14ac:dyDescent="0.25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80417</v>
      </c>
      <c r="B108" s="28">
        <f t="shared" si="11"/>
        <v>2120</v>
      </c>
      <c r="C108" s="9">
        <f t="shared" si="9"/>
        <v>80415</v>
      </c>
      <c r="D108" s="9">
        <f t="shared" si="12"/>
        <v>80445</v>
      </c>
      <c r="E108" s="3">
        <f t="shared" si="13"/>
        <v>31</v>
      </c>
      <c r="F108" s="10">
        <f t="shared" si="14"/>
        <v>29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80417</v>
      </c>
      <c r="K108" s="3">
        <f t="shared" si="17"/>
        <v>0</v>
      </c>
    </row>
    <row r="109" spans="1:11" x14ac:dyDescent="0.25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80782</v>
      </c>
      <c r="B109" s="28">
        <f t="shared" si="11"/>
        <v>2121</v>
      </c>
      <c r="C109" s="9">
        <f t="shared" si="9"/>
        <v>80780</v>
      </c>
      <c r="D109" s="9">
        <f t="shared" si="12"/>
        <v>80810</v>
      </c>
      <c r="E109" s="3">
        <f t="shared" si="13"/>
        <v>31</v>
      </c>
      <c r="F109" s="10">
        <f t="shared" si="14"/>
        <v>29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80782</v>
      </c>
      <c r="K109" s="3">
        <f t="shared" si="17"/>
        <v>0</v>
      </c>
    </row>
    <row r="110" spans="1:11" x14ac:dyDescent="0.25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81147</v>
      </c>
      <c r="B110" s="28">
        <f t="shared" si="11"/>
        <v>2122</v>
      </c>
      <c r="C110" s="9">
        <f t="shared" si="9"/>
        <v>81145</v>
      </c>
      <c r="D110" s="9">
        <f t="shared" si="12"/>
        <v>81175</v>
      </c>
      <c r="E110" s="3">
        <f t="shared" si="13"/>
        <v>31</v>
      </c>
      <c r="F110" s="10">
        <f t="shared" si="14"/>
        <v>29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81147</v>
      </c>
      <c r="K110" s="3">
        <f t="shared" si="17"/>
        <v>0</v>
      </c>
    </row>
    <row r="111" spans="1:11" x14ac:dyDescent="0.25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81512</v>
      </c>
      <c r="B111" s="28">
        <f t="shared" si="11"/>
        <v>2123</v>
      </c>
      <c r="C111" s="9">
        <f t="shared" si="9"/>
        <v>81510</v>
      </c>
      <c r="D111" s="9">
        <f t="shared" si="12"/>
        <v>81540</v>
      </c>
      <c r="E111" s="3">
        <f t="shared" si="13"/>
        <v>31</v>
      </c>
      <c r="F111" s="10">
        <f t="shared" si="14"/>
        <v>29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81512</v>
      </c>
      <c r="K111" s="3">
        <f t="shared" si="17"/>
        <v>0</v>
      </c>
    </row>
    <row r="112" spans="1:11" x14ac:dyDescent="0.25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81878</v>
      </c>
      <c r="B112" s="28">
        <f t="shared" si="11"/>
        <v>2124</v>
      </c>
      <c r="C112" s="9">
        <f t="shared" si="9"/>
        <v>81876</v>
      </c>
      <c r="D112" s="9">
        <f t="shared" si="12"/>
        <v>81906</v>
      </c>
      <c r="E112" s="3">
        <f t="shared" si="13"/>
        <v>31</v>
      </c>
      <c r="F112" s="10">
        <f t="shared" si="14"/>
        <v>29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81878</v>
      </c>
      <c r="K112" s="3">
        <f t="shared" si="17"/>
        <v>0</v>
      </c>
    </row>
    <row r="113" spans="1:11" x14ac:dyDescent="0.25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82243</v>
      </c>
      <c r="B113" s="28">
        <f t="shared" si="11"/>
        <v>2125</v>
      </c>
      <c r="C113" s="9">
        <f t="shared" si="9"/>
        <v>82241</v>
      </c>
      <c r="D113" s="9">
        <f t="shared" si="12"/>
        <v>82271</v>
      </c>
      <c r="E113" s="3">
        <f t="shared" si="13"/>
        <v>31</v>
      </c>
      <c r="F113" s="10">
        <f t="shared" si="14"/>
        <v>29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82243</v>
      </c>
      <c r="K113" s="3">
        <f t="shared" si="17"/>
        <v>0</v>
      </c>
    </row>
    <row r="114" spans="1:11" x14ac:dyDescent="0.25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82608</v>
      </c>
      <c r="B114" s="28">
        <f t="shared" si="11"/>
        <v>2126</v>
      </c>
      <c r="C114" s="9">
        <f t="shared" si="9"/>
        <v>82606</v>
      </c>
      <c r="D114" s="9">
        <f t="shared" si="12"/>
        <v>82636</v>
      </c>
      <c r="E114" s="3">
        <f t="shared" si="13"/>
        <v>31</v>
      </c>
      <c r="F114" s="10">
        <f t="shared" si="14"/>
        <v>29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82608</v>
      </c>
      <c r="K114" s="3">
        <f t="shared" si="17"/>
        <v>0</v>
      </c>
    </row>
    <row r="115" spans="1:11" x14ac:dyDescent="0.25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82973</v>
      </c>
      <c r="B115" s="28">
        <f t="shared" si="11"/>
        <v>2127</v>
      </c>
      <c r="C115" s="9">
        <f t="shared" si="9"/>
        <v>82971</v>
      </c>
      <c r="D115" s="9">
        <f t="shared" si="12"/>
        <v>83001</v>
      </c>
      <c r="E115" s="3">
        <f t="shared" si="13"/>
        <v>31</v>
      </c>
      <c r="F115" s="10">
        <f t="shared" si="14"/>
        <v>29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82973</v>
      </c>
      <c r="K115" s="3">
        <f t="shared" si="17"/>
        <v>0</v>
      </c>
    </row>
    <row r="116" spans="1:11" x14ac:dyDescent="0.25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83339</v>
      </c>
      <c r="B116" s="28">
        <f t="shared" si="11"/>
        <v>2128</v>
      </c>
      <c r="C116" s="9">
        <f t="shared" si="9"/>
        <v>83337</v>
      </c>
      <c r="D116" s="9">
        <f t="shared" si="12"/>
        <v>83367</v>
      </c>
      <c r="E116" s="3">
        <f t="shared" si="13"/>
        <v>31</v>
      </c>
      <c r="F116" s="10">
        <f t="shared" si="14"/>
        <v>29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83339</v>
      </c>
      <c r="K116" s="3">
        <f t="shared" si="17"/>
        <v>0</v>
      </c>
    </row>
    <row r="117" spans="1:11" x14ac:dyDescent="0.25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83704</v>
      </c>
      <c r="B117" s="28">
        <f t="shared" si="11"/>
        <v>2129</v>
      </c>
      <c r="C117" s="9">
        <f t="shared" si="9"/>
        <v>83702</v>
      </c>
      <c r="D117" s="9">
        <f t="shared" si="12"/>
        <v>83732</v>
      </c>
      <c r="E117" s="3">
        <f t="shared" si="13"/>
        <v>31</v>
      </c>
      <c r="F117" s="10">
        <f t="shared" si="14"/>
        <v>29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83704</v>
      </c>
      <c r="K117" s="3">
        <f t="shared" si="17"/>
        <v>0</v>
      </c>
    </row>
    <row r="118" spans="1:11" x14ac:dyDescent="0.25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84069</v>
      </c>
      <c r="B118" s="28">
        <f t="shared" si="11"/>
        <v>2130</v>
      </c>
      <c r="C118" s="9">
        <f t="shared" si="9"/>
        <v>84067</v>
      </c>
      <c r="D118" s="9">
        <f t="shared" si="12"/>
        <v>84097</v>
      </c>
      <c r="E118" s="3">
        <f t="shared" si="13"/>
        <v>31</v>
      </c>
      <c r="F118" s="10">
        <f t="shared" si="14"/>
        <v>29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84069</v>
      </c>
      <c r="K118" s="3">
        <f t="shared" si="17"/>
        <v>0</v>
      </c>
    </row>
    <row r="119" spans="1:11" x14ac:dyDescent="0.25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84434</v>
      </c>
      <c r="B119" s="28">
        <f t="shared" si="11"/>
        <v>2131</v>
      </c>
      <c r="C119" s="9">
        <f t="shared" si="9"/>
        <v>84432</v>
      </c>
      <c r="D119" s="9">
        <f t="shared" si="12"/>
        <v>84462</v>
      </c>
      <c r="E119" s="3">
        <f t="shared" si="13"/>
        <v>31</v>
      </c>
      <c r="F119" s="10">
        <f t="shared" si="14"/>
        <v>29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84434</v>
      </c>
      <c r="K119" s="3">
        <f t="shared" si="17"/>
        <v>0</v>
      </c>
    </row>
    <row r="120" spans="1:11" x14ac:dyDescent="0.25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84800</v>
      </c>
      <c r="B120" s="28">
        <f t="shared" si="11"/>
        <v>2132</v>
      </c>
      <c r="C120" s="9">
        <f t="shared" si="9"/>
        <v>84798</v>
      </c>
      <c r="D120" s="9">
        <f t="shared" si="12"/>
        <v>84828</v>
      </c>
      <c r="E120" s="3">
        <f t="shared" si="13"/>
        <v>31</v>
      </c>
      <c r="F120" s="10">
        <f t="shared" si="14"/>
        <v>29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84800</v>
      </c>
      <c r="K120" s="3">
        <f t="shared" si="17"/>
        <v>0</v>
      </c>
    </row>
    <row r="121" spans="1:11" x14ac:dyDescent="0.25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85165</v>
      </c>
      <c r="B121" s="28">
        <f t="shared" si="11"/>
        <v>2133</v>
      </c>
      <c r="C121" s="9">
        <f t="shared" si="9"/>
        <v>85163</v>
      </c>
      <c r="D121" s="9">
        <f t="shared" si="12"/>
        <v>85193</v>
      </c>
      <c r="E121" s="3">
        <f t="shared" si="13"/>
        <v>31</v>
      </c>
      <c r="F121" s="10">
        <f t="shared" si="14"/>
        <v>29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85165</v>
      </c>
      <c r="K121" s="3">
        <f t="shared" si="17"/>
        <v>0</v>
      </c>
    </row>
    <row r="122" spans="1:11" x14ac:dyDescent="0.25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85530</v>
      </c>
      <c r="B122" s="28">
        <f t="shared" si="11"/>
        <v>2134</v>
      </c>
      <c r="C122" s="9">
        <f t="shared" si="9"/>
        <v>85528</v>
      </c>
      <c r="D122" s="9">
        <f t="shared" si="12"/>
        <v>85558</v>
      </c>
      <c r="E122" s="3">
        <f t="shared" si="13"/>
        <v>31</v>
      </c>
      <c r="F122" s="10">
        <f t="shared" si="14"/>
        <v>29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85530</v>
      </c>
      <c r="K122" s="3">
        <f t="shared" si="17"/>
        <v>0</v>
      </c>
    </row>
    <row r="123" spans="1:11" x14ac:dyDescent="0.25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85895</v>
      </c>
      <c r="B123" s="28">
        <f t="shared" si="11"/>
        <v>2135</v>
      </c>
      <c r="C123" s="9">
        <f t="shared" si="9"/>
        <v>85893</v>
      </c>
      <c r="D123" s="9">
        <f t="shared" si="12"/>
        <v>85923</v>
      </c>
      <c r="E123" s="3">
        <f t="shared" si="13"/>
        <v>31</v>
      </c>
      <c r="F123" s="10">
        <f t="shared" si="14"/>
        <v>29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85895</v>
      </c>
      <c r="K123" s="3">
        <f t="shared" si="17"/>
        <v>0</v>
      </c>
    </row>
    <row r="124" spans="1:11" x14ac:dyDescent="0.25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86261</v>
      </c>
      <c r="B124" s="28">
        <f t="shared" si="11"/>
        <v>2136</v>
      </c>
      <c r="C124" s="9">
        <f t="shared" si="9"/>
        <v>86259</v>
      </c>
      <c r="D124" s="9">
        <f t="shared" si="12"/>
        <v>86289</v>
      </c>
      <c r="E124" s="3">
        <f t="shared" si="13"/>
        <v>31</v>
      </c>
      <c r="F124" s="10">
        <f t="shared" si="14"/>
        <v>29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86261</v>
      </c>
      <c r="K124" s="3">
        <f t="shared" si="17"/>
        <v>0</v>
      </c>
    </row>
    <row r="125" spans="1:11" x14ac:dyDescent="0.25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86626</v>
      </c>
      <c r="B125" s="28">
        <f t="shared" si="11"/>
        <v>2137</v>
      </c>
      <c r="C125" s="9">
        <f t="shared" si="9"/>
        <v>86624</v>
      </c>
      <c r="D125" s="9">
        <f t="shared" si="12"/>
        <v>86654</v>
      </c>
      <c r="E125" s="3">
        <f t="shared" si="13"/>
        <v>31</v>
      </c>
      <c r="F125" s="10">
        <f t="shared" si="14"/>
        <v>29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86626</v>
      </c>
      <c r="K125" s="3">
        <f t="shared" si="17"/>
        <v>0</v>
      </c>
    </row>
    <row r="126" spans="1:11" x14ac:dyDescent="0.25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86991</v>
      </c>
      <c r="B126" s="28">
        <f t="shared" si="11"/>
        <v>2138</v>
      </c>
      <c r="C126" s="9">
        <f t="shared" si="9"/>
        <v>86989</v>
      </c>
      <c r="D126" s="9">
        <f t="shared" si="12"/>
        <v>87019</v>
      </c>
      <c r="E126" s="3">
        <f t="shared" si="13"/>
        <v>31</v>
      </c>
      <c r="F126" s="10">
        <f t="shared" si="14"/>
        <v>29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86991</v>
      </c>
      <c r="K126" s="3">
        <f t="shared" si="17"/>
        <v>0</v>
      </c>
    </row>
    <row r="127" spans="1:11" x14ac:dyDescent="0.25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87356</v>
      </c>
      <c r="B127" s="28">
        <f t="shared" si="11"/>
        <v>2139</v>
      </c>
      <c r="C127" s="9">
        <f t="shared" si="9"/>
        <v>87354</v>
      </c>
      <c r="D127" s="9">
        <f t="shared" si="12"/>
        <v>87384</v>
      </c>
      <c r="E127" s="3">
        <f t="shared" si="13"/>
        <v>31</v>
      </c>
      <c r="F127" s="10">
        <f t="shared" si="14"/>
        <v>29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87356</v>
      </c>
      <c r="K127" s="3">
        <f t="shared" si="17"/>
        <v>0</v>
      </c>
    </row>
    <row r="128" spans="1:11" x14ac:dyDescent="0.25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87722</v>
      </c>
      <c r="B128" s="28">
        <f t="shared" si="11"/>
        <v>2140</v>
      </c>
      <c r="C128" s="9">
        <f t="shared" si="9"/>
        <v>87720</v>
      </c>
      <c r="D128" s="9">
        <f t="shared" si="12"/>
        <v>87750</v>
      </c>
      <c r="E128" s="3">
        <f t="shared" si="13"/>
        <v>31</v>
      </c>
      <c r="F128" s="10">
        <f t="shared" si="14"/>
        <v>29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87722</v>
      </c>
      <c r="K128" s="3">
        <f t="shared" si="17"/>
        <v>0</v>
      </c>
    </row>
    <row r="129" spans="1:11" x14ac:dyDescent="0.25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88087</v>
      </c>
      <c r="B129" s="28">
        <f t="shared" si="11"/>
        <v>2141</v>
      </c>
      <c r="C129" s="9">
        <f t="shared" si="9"/>
        <v>88085</v>
      </c>
      <c r="D129" s="9">
        <f t="shared" si="12"/>
        <v>88115</v>
      </c>
      <c r="E129" s="3">
        <f t="shared" si="13"/>
        <v>31</v>
      </c>
      <c r="F129" s="10">
        <f t="shared" si="14"/>
        <v>29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88087</v>
      </c>
      <c r="K129" s="3">
        <f t="shared" si="17"/>
        <v>0</v>
      </c>
    </row>
    <row r="130" spans="1:11" x14ac:dyDescent="0.25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88452</v>
      </c>
      <c r="B130" s="28">
        <f t="shared" si="11"/>
        <v>2142</v>
      </c>
      <c r="C130" s="9">
        <f t="shared" si="9"/>
        <v>88450</v>
      </c>
      <c r="D130" s="9">
        <f t="shared" si="12"/>
        <v>88480</v>
      </c>
      <c r="E130" s="3">
        <f t="shared" si="13"/>
        <v>31</v>
      </c>
      <c r="F130" s="10">
        <f t="shared" si="14"/>
        <v>29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88452</v>
      </c>
      <c r="K130" s="3">
        <f t="shared" si="17"/>
        <v>0</v>
      </c>
    </row>
    <row r="131" spans="1:11" x14ac:dyDescent="0.25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88817</v>
      </c>
      <c r="B131" s="28">
        <f t="shared" si="11"/>
        <v>2143</v>
      </c>
      <c r="C131" s="9">
        <f t="shared" si="9"/>
        <v>88815</v>
      </c>
      <c r="D131" s="9">
        <f t="shared" si="12"/>
        <v>88845</v>
      </c>
      <c r="E131" s="3">
        <f t="shared" si="13"/>
        <v>31</v>
      </c>
      <c r="F131" s="10">
        <f t="shared" si="14"/>
        <v>29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88817</v>
      </c>
      <c r="K131" s="3">
        <f t="shared" si="17"/>
        <v>0</v>
      </c>
    </row>
    <row r="132" spans="1:11" x14ac:dyDescent="0.25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89183</v>
      </c>
      <c r="B132" s="28">
        <f t="shared" si="11"/>
        <v>2144</v>
      </c>
      <c r="C132" s="9">
        <f t="shared" ref="C132:C195" si="18">EOMONTH(A132,-1)+1</f>
        <v>89181</v>
      </c>
      <c r="D132" s="9">
        <f t="shared" si="12"/>
        <v>89211</v>
      </c>
      <c r="E132" s="3">
        <f t="shared" si="13"/>
        <v>31</v>
      </c>
      <c r="F132" s="10">
        <f t="shared" si="14"/>
        <v>29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89183</v>
      </c>
      <c r="K132" s="3">
        <f t="shared" si="17"/>
        <v>0</v>
      </c>
    </row>
    <row r="133" spans="1:11" x14ac:dyDescent="0.25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89548</v>
      </c>
      <c r="B133" s="28">
        <f t="shared" ref="B133:B196" si="20">YEAR(A133)</f>
        <v>2145</v>
      </c>
      <c r="C133" s="9">
        <f t="shared" si="18"/>
        <v>89546</v>
      </c>
      <c r="D133" s="9">
        <f t="shared" ref="D133:D196" si="21">EOMONTH(A133,0)</f>
        <v>89576</v>
      </c>
      <c r="E133" s="3">
        <f t="shared" ref="E133:E196" si="22">D133-C133+1</f>
        <v>31</v>
      </c>
      <c r="F133" s="10">
        <f t="shared" ref="F133:F196" si="23">D133-A133+1</f>
        <v>29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89548</v>
      </c>
      <c r="K133" s="3">
        <f t="shared" si="17"/>
        <v>0</v>
      </c>
    </row>
    <row r="134" spans="1:11" x14ac:dyDescent="0.25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89913</v>
      </c>
      <c r="B134" s="28">
        <f t="shared" si="20"/>
        <v>2146</v>
      </c>
      <c r="C134" s="9">
        <f t="shared" si="18"/>
        <v>89911</v>
      </c>
      <c r="D134" s="9">
        <f t="shared" si="21"/>
        <v>89941</v>
      </c>
      <c r="E134" s="3">
        <f t="shared" si="22"/>
        <v>31</v>
      </c>
      <c r="F134" s="10">
        <f t="shared" si="23"/>
        <v>29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89913</v>
      </c>
      <c r="K134" s="3">
        <f t="shared" ref="K134:K197" si="26">H134+I134</f>
        <v>0</v>
      </c>
    </row>
    <row r="135" spans="1:11" x14ac:dyDescent="0.25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90278</v>
      </c>
      <c r="B135" s="28">
        <f t="shared" si="20"/>
        <v>2147</v>
      </c>
      <c r="C135" s="9">
        <f t="shared" si="18"/>
        <v>90276</v>
      </c>
      <c r="D135" s="9">
        <f t="shared" si="21"/>
        <v>90306</v>
      </c>
      <c r="E135" s="3">
        <f t="shared" si="22"/>
        <v>31</v>
      </c>
      <c r="F135" s="10">
        <f t="shared" si="23"/>
        <v>29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90278</v>
      </c>
      <c r="K135" s="3">
        <f t="shared" si="26"/>
        <v>0</v>
      </c>
    </row>
    <row r="136" spans="1:11" x14ac:dyDescent="0.25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90644</v>
      </c>
      <c r="B136" s="28">
        <f t="shared" si="20"/>
        <v>2148</v>
      </c>
      <c r="C136" s="9">
        <f t="shared" si="18"/>
        <v>90642</v>
      </c>
      <c r="D136" s="9">
        <f t="shared" si="21"/>
        <v>90672</v>
      </c>
      <c r="E136" s="3">
        <f t="shared" si="22"/>
        <v>31</v>
      </c>
      <c r="F136" s="10">
        <f t="shared" si="23"/>
        <v>29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90644</v>
      </c>
      <c r="K136" s="3">
        <f t="shared" si="26"/>
        <v>0</v>
      </c>
    </row>
    <row r="137" spans="1:11" x14ac:dyDescent="0.25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91009</v>
      </c>
      <c r="B137" s="28">
        <f t="shared" si="20"/>
        <v>2149</v>
      </c>
      <c r="C137" s="9">
        <f t="shared" si="18"/>
        <v>91007</v>
      </c>
      <c r="D137" s="9">
        <f t="shared" si="21"/>
        <v>91037</v>
      </c>
      <c r="E137" s="3">
        <f t="shared" si="22"/>
        <v>31</v>
      </c>
      <c r="F137" s="10">
        <f t="shared" si="23"/>
        <v>29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91009</v>
      </c>
      <c r="K137" s="3">
        <f t="shared" si="26"/>
        <v>0</v>
      </c>
    </row>
    <row r="138" spans="1:11" x14ac:dyDescent="0.25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91374</v>
      </c>
      <c r="B138" s="28">
        <f t="shared" si="20"/>
        <v>2150</v>
      </c>
      <c r="C138" s="9">
        <f t="shared" si="18"/>
        <v>91372</v>
      </c>
      <c r="D138" s="9">
        <f t="shared" si="21"/>
        <v>91402</v>
      </c>
      <c r="E138" s="3">
        <f t="shared" si="22"/>
        <v>31</v>
      </c>
      <c r="F138" s="10">
        <f t="shared" si="23"/>
        <v>29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91374</v>
      </c>
      <c r="K138" s="3">
        <f t="shared" si="26"/>
        <v>0</v>
      </c>
    </row>
    <row r="139" spans="1:11" x14ac:dyDescent="0.25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91739</v>
      </c>
      <c r="B139" s="28">
        <f t="shared" si="20"/>
        <v>2151</v>
      </c>
      <c r="C139" s="9">
        <f t="shared" si="18"/>
        <v>91737</v>
      </c>
      <c r="D139" s="9">
        <f t="shared" si="21"/>
        <v>91767</v>
      </c>
      <c r="E139" s="3">
        <f t="shared" si="22"/>
        <v>31</v>
      </c>
      <c r="F139" s="10">
        <f t="shared" si="23"/>
        <v>29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91739</v>
      </c>
      <c r="K139" s="3">
        <f t="shared" si="26"/>
        <v>0</v>
      </c>
    </row>
    <row r="140" spans="1:11" x14ac:dyDescent="0.25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92105</v>
      </c>
      <c r="B140" s="28">
        <f t="shared" si="20"/>
        <v>2152</v>
      </c>
      <c r="C140" s="9">
        <f t="shared" si="18"/>
        <v>92103</v>
      </c>
      <c r="D140" s="9">
        <f t="shared" si="21"/>
        <v>92133</v>
      </c>
      <c r="E140" s="3">
        <f t="shared" si="22"/>
        <v>31</v>
      </c>
      <c r="F140" s="10">
        <f t="shared" si="23"/>
        <v>29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92105</v>
      </c>
      <c r="K140" s="3">
        <f t="shared" si="26"/>
        <v>0</v>
      </c>
    </row>
    <row r="141" spans="1:11" x14ac:dyDescent="0.25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92470</v>
      </c>
      <c r="B141" s="28">
        <f t="shared" si="20"/>
        <v>2153</v>
      </c>
      <c r="C141" s="9">
        <f t="shared" si="18"/>
        <v>92468</v>
      </c>
      <c r="D141" s="9">
        <f t="shared" si="21"/>
        <v>92498</v>
      </c>
      <c r="E141" s="3">
        <f t="shared" si="22"/>
        <v>31</v>
      </c>
      <c r="F141" s="10">
        <f t="shared" si="23"/>
        <v>29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92470</v>
      </c>
      <c r="K141" s="3">
        <f t="shared" si="26"/>
        <v>0</v>
      </c>
    </row>
    <row r="142" spans="1:11" x14ac:dyDescent="0.25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92835</v>
      </c>
      <c r="B142" s="28">
        <f t="shared" si="20"/>
        <v>2154</v>
      </c>
      <c r="C142" s="9">
        <f t="shared" si="18"/>
        <v>92833</v>
      </c>
      <c r="D142" s="9">
        <f t="shared" si="21"/>
        <v>92863</v>
      </c>
      <c r="E142" s="3">
        <f t="shared" si="22"/>
        <v>31</v>
      </c>
      <c r="F142" s="10">
        <f t="shared" si="23"/>
        <v>29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92835</v>
      </c>
      <c r="K142" s="3">
        <f t="shared" si="26"/>
        <v>0</v>
      </c>
    </row>
    <row r="143" spans="1:11" x14ac:dyDescent="0.25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93200</v>
      </c>
      <c r="B143" s="28">
        <f t="shared" si="20"/>
        <v>2155</v>
      </c>
      <c r="C143" s="9">
        <f t="shared" si="18"/>
        <v>93198</v>
      </c>
      <c r="D143" s="9">
        <f t="shared" si="21"/>
        <v>93228</v>
      </c>
      <c r="E143" s="3">
        <f t="shared" si="22"/>
        <v>31</v>
      </c>
      <c r="F143" s="10">
        <f t="shared" si="23"/>
        <v>29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93200</v>
      </c>
      <c r="K143" s="3">
        <f t="shared" si="26"/>
        <v>0</v>
      </c>
    </row>
    <row r="144" spans="1:11" x14ac:dyDescent="0.25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93566</v>
      </c>
      <c r="B144" s="28">
        <f t="shared" si="20"/>
        <v>2156</v>
      </c>
      <c r="C144" s="9">
        <f t="shared" si="18"/>
        <v>93564</v>
      </c>
      <c r="D144" s="9">
        <f t="shared" si="21"/>
        <v>93594</v>
      </c>
      <c r="E144" s="3">
        <f t="shared" si="22"/>
        <v>31</v>
      </c>
      <c r="F144" s="10">
        <f t="shared" si="23"/>
        <v>29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93566</v>
      </c>
      <c r="K144" s="3">
        <f t="shared" si="26"/>
        <v>0</v>
      </c>
    </row>
    <row r="145" spans="1:11" x14ac:dyDescent="0.25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93931</v>
      </c>
      <c r="B145" s="28">
        <f t="shared" si="20"/>
        <v>2157</v>
      </c>
      <c r="C145" s="9">
        <f t="shared" si="18"/>
        <v>93929</v>
      </c>
      <c r="D145" s="9">
        <f t="shared" si="21"/>
        <v>93959</v>
      </c>
      <c r="E145" s="3">
        <f t="shared" si="22"/>
        <v>31</v>
      </c>
      <c r="F145" s="10">
        <f t="shared" si="23"/>
        <v>29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93931</v>
      </c>
      <c r="K145" s="3">
        <f t="shared" si="26"/>
        <v>0</v>
      </c>
    </row>
    <row r="146" spans="1:11" x14ac:dyDescent="0.25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94296</v>
      </c>
      <c r="B146" s="28">
        <f t="shared" si="20"/>
        <v>2158</v>
      </c>
      <c r="C146" s="9">
        <f t="shared" si="18"/>
        <v>94294</v>
      </c>
      <c r="D146" s="9">
        <f t="shared" si="21"/>
        <v>94324</v>
      </c>
      <c r="E146" s="3">
        <f t="shared" si="22"/>
        <v>31</v>
      </c>
      <c r="F146" s="10">
        <f t="shared" si="23"/>
        <v>29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94296</v>
      </c>
      <c r="K146" s="3">
        <f t="shared" si="26"/>
        <v>0</v>
      </c>
    </row>
    <row r="147" spans="1:11" x14ac:dyDescent="0.25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94661</v>
      </c>
      <c r="B147" s="28">
        <f t="shared" si="20"/>
        <v>2159</v>
      </c>
      <c r="C147" s="9">
        <f t="shared" si="18"/>
        <v>94659</v>
      </c>
      <c r="D147" s="9">
        <f t="shared" si="21"/>
        <v>94689</v>
      </c>
      <c r="E147" s="3">
        <f t="shared" si="22"/>
        <v>31</v>
      </c>
      <c r="F147" s="10">
        <f t="shared" si="23"/>
        <v>29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94661</v>
      </c>
      <c r="K147" s="3">
        <f t="shared" si="26"/>
        <v>0</v>
      </c>
    </row>
    <row r="148" spans="1:11" x14ac:dyDescent="0.25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95027</v>
      </c>
      <c r="B148" s="28">
        <f t="shared" si="20"/>
        <v>2160</v>
      </c>
      <c r="C148" s="9">
        <f t="shared" si="18"/>
        <v>95025</v>
      </c>
      <c r="D148" s="9">
        <f t="shared" si="21"/>
        <v>95055</v>
      </c>
      <c r="E148" s="3">
        <f t="shared" si="22"/>
        <v>31</v>
      </c>
      <c r="F148" s="10">
        <f t="shared" si="23"/>
        <v>29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95027</v>
      </c>
      <c r="K148" s="3">
        <f t="shared" si="26"/>
        <v>0</v>
      </c>
    </row>
    <row r="149" spans="1:11" x14ac:dyDescent="0.25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95392</v>
      </c>
      <c r="B149" s="28">
        <f t="shared" si="20"/>
        <v>2161</v>
      </c>
      <c r="C149" s="9">
        <f t="shared" si="18"/>
        <v>95390</v>
      </c>
      <c r="D149" s="9">
        <f t="shared" si="21"/>
        <v>95420</v>
      </c>
      <c r="E149" s="3">
        <f t="shared" si="22"/>
        <v>31</v>
      </c>
      <c r="F149" s="10">
        <f t="shared" si="23"/>
        <v>29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95392</v>
      </c>
      <c r="K149" s="3">
        <f t="shared" si="26"/>
        <v>0</v>
      </c>
    </row>
    <row r="150" spans="1:11" x14ac:dyDescent="0.25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95757</v>
      </c>
      <c r="B150" s="28">
        <f t="shared" si="20"/>
        <v>2162</v>
      </c>
      <c r="C150" s="9">
        <f t="shared" si="18"/>
        <v>95755</v>
      </c>
      <c r="D150" s="9">
        <f t="shared" si="21"/>
        <v>95785</v>
      </c>
      <c r="E150" s="3">
        <f t="shared" si="22"/>
        <v>31</v>
      </c>
      <c r="F150" s="10">
        <f t="shared" si="23"/>
        <v>29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95757</v>
      </c>
      <c r="K150" s="3">
        <f t="shared" si="26"/>
        <v>0</v>
      </c>
    </row>
    <row r="151" spans="1:11" x14ac:dyDescent="0.25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96122</v>
      </c>
      <c r="B151" s="28">
        <f t="shared" si="20"/>
        <v>2163</v>
      </c>
      <c r="C151" s="9">
        <f t="shared" si="18"/>
        <v>96120</v>
      </c>
      <c r="D151" s="9">
        <f t="shared" si="21"/>
        <v>96150</v>
      </c>
      <c r="E151" s="3">
        <f t="shared" si="22"/>
        <v>31</v>
      </c>
      <c r="F151" s="10">
        <f t="shared" si="23"/>
        <v>29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96122</v>
      </c>
      <c r="K151" s="3">
        <f t="shared" si="26"/>
        <v>0</v>
      </c>
    </row>
    <row r="152" spans="1:11" x14ac:dyDescent="0.25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96488</v>
      </c>
      <c r="B152" s="28">
        <f t="shared" si="20"/>
        <v>2164</v>
      </c>
      <c r="C152" s="9">
        <f t="shared" si="18"/>
        <v>96486</v>
      </c>
      <c r="D152" s="9">
        <f t="shared" si="21"/>
        <v>96516</v>
      </c>
      <c r="E152" s="3">
        <f t="shared" si="22"/>
        <v>31</v>
      </c>
      <c r="F152" s="10">
        <f t="shared" si="23"/>
        <v>29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96488</v>
      </c>
      <c r="K152" s="3">
        <f t="shared" si="26"/>
        <v>0</v>
      </c>
    </row>
    <row r="153" spans="1:11" x14ac:dyDescent="0.25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96853</v>
      </c>
      <c r="B153" s="28">
        <f t="shared" si="20"/>
        <v>2165</v>
      </c>
      <c r="C153" s="9">
        <f t="shared" si="18"/>
        <v>96851</v>
      </c>
      <c r="D153" s="9">
        <f t="shared" si="21"/>
        <v>96881</v>
      </c>
      <c r="E153" s="3">
        <f t="shared" si="22"/>
        <v>31</v>
      </c>
      <c r="F153" s="10">
        <f t="shared" si="23"/>
        <v>29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96853</v>
      </c>
      <c r="K153" s="3">
        <f t="shared" si="26"/>
        <v>0</v>
      </c>
    </row>
    <row r="154" spans="1:11" x14ac:dyDescent="0.25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97218</v>
      </c>
      <c r="B154" s="28">
        <f t="shared" si="20"/>
        <v>2166</v>
      </c>
      <c r="C154" s="9">
        <f t="shared" si="18"/>
        <v>97216</v>
      </c>
      <c r="D154" s="9">
        <f t="shared" si="21"/>
        <v>97246</v>
      </c>
      <c r="E154" s="3">
        <f t="shared" si="22"/>
        <v>31</v>
      </c>
      <c r="F154" s="10">
        <f t="shared" si="23"/>
        <v>29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97218</v>
      </c>
      <c r="K154" s="3">
        <f t="shared" si="26"/>
        <v>0</v>
      </c>
    </row>
    <row r="155" spans="1:11" x14ac:dyDescent="0.25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97583</v>
      </c>
      <c r="B155" s="28">
        <f t="shared" si="20"/>
        <v>2167</v>
      </c>
      <c r="C155" s="9">
        <f t="shared" si="18"/>
        <v>97581</v>
      </c>
      <c r="D155" s="9">
        <f t="shared" si="21"/>
        <v>97611</v>
      </c>
      <c r="E155" s="3">
        <f t="shared" si="22"/>
        <v>31</v>
      </c>
      <c r="F155" s="10">
        <f t="shared" si="23"/>
        <v>29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97583</v>
      </c>
      <c r="K155" s="3">
        <f t="shared" si="26"/>
        <v>0</v>
      </c>
    </row>
    <row r="156" spans="1:11" x14ac:dyDescent="0.25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97949</v>
      </c>
      <c r="B156" s="28">
        <f t="shared" si="20"/>
        <v>2168</v>
      </c>
      <c r="C156" s="9">
        <f t="shared" si="18"/>
        <v>97947</v>
      </c>
      <c r="D156" s="9">
        <f t="shared" si="21"/>
        <v>97977</v>
      </c>
      <c r="E156" s="3">
        <f t="shared" si="22"/>
        <v>31</v>
      </c>
      <c r="F156" s="10">
        <f t="shared" si="23"/>
        <v>29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97949</v>
      </c>
      <c r="K156" s="3">
        <f t="shared" si="26"/>
        <v>0</v>
      </c>
    </row>
    <row r="157" spans="1:11" x14ac:dyDescent="0.25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98314</v>
      </c>
      <c r="B157" s="28">
        <f t="shared" si="20"/>
        <v>2169</v>
      </c>
      <c r="C157" s="9">
        <f t="shared" si="18"/>
        <v>98312</v>
      </c>
      <c r="D157" s="9">
        <f t="shared" si="21"/>
        <v>98342</v>
      </c>
      <c r="E157" s="3">
        <f t="shared" si="22"/>
        <v>31</v>
      </c>
      <c r="F157" s="10">
        <f t="shared" si="23"/>
        <v>29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98314</v>
      </c>
      <c r="K157" s="3">
        <f t="shared" si="26"/>
        <v>0</v>
      </c>
    </row>
    <row r="158" spans="1:11" x14ac:dyDescent="0.25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98679</v>
      </c>
      <c r="B158" s="28">
        <f t="shared" si="20"/>
        <v>2170</v>
      </c>
      <c r="C158" s="9">
        <f t="shared" si="18"/>
        <v>98677</v>
      </c>
      <c r="D158" s="9">
        <f t="shared" si="21"/>
        <v>98707</v>
      </c>
      <c r="E158" s="3">
        <f t="shared" si="22"/>
        <v>31</v>
      </c>
      <c r="F158" s="10">
        <f t="shared" si="23"/>
        <v>29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98679</v>
      </c>
      <c r="K158" s="3">
        <f t="shared" si="26"/>
        <v>0</v>
      </c>
    </row>
    <row r="159" spans="1:11" x14ac:dyDescent="0.25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99044</v>
      </c>
      <c r="B159" s="28">
        <f t="shared" si="20"/>
        <v>2171</v>
      </c>
      <c r="C159" s="9">
        <f t="shared" si="18"/>
        <v>99042</v>
      </c>
      <c r="D159" s="9">
        <f t="shared" si="21"/>
        <v>99072</v>
      </c>
      <c r="E159" s="3">
        <f t="shared" si="22"/>
        <v>31</v>
      </c>
      <c r="F159" s="10">
        <f t="shared" si="23"/>
        <v>29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99044</v>
      </c>
      <c r="K159" s="3">
        <f t="shared" si="26"/>
        <v>0</v>
      </c>
    </row>
    <row r="160" spans="1:11" x14ac:dyDescent="0.25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99410</v>
      </c>
      <c r="B160" s="28">
        <f t="shared" si="20"/>
        <v>2172</v>
      </c>
      <c r="C160" s="9">
        <f t="shared" si="18"/>
        <v>99408</v>
      </c>
      <c r="D160" s="9">
        <f t="shared" si="21"/>
        <v>99438</v>
      </c>
      <c r="E160" s="3">
        <f t="shared" si="22"/>
        <v>31</v>
      </c>
      <c r="F160" s="10">
        <f t="shared" si="23"/>
        <v>29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99410</v>
      </c>
      <c r="K160" s="3">
        <f t="shared" si="26"/>
        <v>0</v>
      </c>
    </row>
    <row r="161" spans="1:11" x14ac:dyDescent="0.25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99775</v>
      </c>
      <c r="B161" s="28">
        <f t="shared" si="20"/>
        <v>2173</v>
      </c>
      <c r="C161" s="9">
        <f t="shared" si="18"/>
        <v>99773</v>
      </c>
      <c r="D161" s="9">
        <f t="shared" si="21"/>
        <v>99803</v>
      </c>
      <c r="E161" s="3">
        <f t="shared" si="22"/>
        <v>31</v>
      </c>
      <c r="F161" s="10">
        <f t="shared" si="23"/>
        <v>29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99775</v>
      </c>
      <c r="K161" s="3">
        <f t="shared" si="26"/>
        <v>0</v>
      </c>
    </row>
    <row r="162" spans="1:11" x14ac:dyDescent="0.25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100140</v>
      </c>
      <c r="B162" s="28">
        <f t="shared" si="20"/>
        <v>2174</v>
      </c>
      <c r="C162" s="9">
        <f t="shared" si="18"/>
        <v>100138</v>
      </c>
      <c r="D162" s="9">
        <f t="shared" si="21"/>
        <v>100168</v>
      </c>
      <c r="E162" s="3">
        <f t="shared" si="22"/>
        <v>31</v>
      </c>
      <c r="F162" s="10">
        <f t="shared" si="23"/>
        <v>29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100140</v>
      </c>
      <c r="K162" s="3">
        <f t="shared" si="26"/>
        <v>0</v>
      </c>
    </row>
    <row r="163" spans="1:11" x14ac:dyDescent="0.25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100505</v>
      </c>
      <c r="B163" s="28">
        <f t="shared" si="20"/>
        <v>2175</v>
      </c>
      <c r="C163" s="9">
        <f t="shared" si="18"/>
        <v>100503</v>
      </c>
      <c r="D163" s="9">
        <f t="shared" si="21"/>
        <v>100533</v>
      </c>
      <c r="E163" s="3">
        <f t="shared" si="22"/>
        <v>31</v>
      </c>
      <c r="F163" s="10">
        <f t="shared" si="23"/>
        <v>29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100505</v>
      </c>
      <c r="K163" s="3">
        <f t="shared" si="26"/>
        <v>0</v>
      </c>
    </row>
    <row r="164" spans="1:11" x14ac:dyDescent="0.25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100871</v>
      </c>
      <c r="B164" s="28">
        <f t="shared" si="20"/>
        <v>2176</v>
      </c>
      <c r="C164" s="9">
        <f t="shared" si="18"/>
        <v>100869</v>
      </c>
      <c r="D164" s="9">
        <f t="shared" si="21"/>
        <v>100899</v>
      </c>
      <c r="E164" s="3">
        <f t="shared" si="22"/>
        <v>31</v>
      </c>
      <c r="F164" s="10">
        <f t="shared" si="23"/>
        <v>29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100871</v>
      </c>
      <c r="K164" s="3">
        <f t="shared" si="26"/>
        <v>0</v>
      </c>
    </row>
    <row r="165" spans="1:11" x14ac:dyDescent="0.25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101236</v>
      </c>
      <c r="B165" s="28">
        <f t="shared" si="20"/>
        <v>2177</v>
      </c>
      <c r="C165" s="9">
        <f t="shared" si="18"/>
        <v>101234</v>
      </c>
      <c r="D165" s="9">
        <f t="shared" si="21"/>
        <v>101264</v>
      </c>
      <c r="E165" s="3">
        <f t="shared" si="22"/>
        <v>31</v>
      </c>
      <c r="F165" s="10">
        <f t="shared" si="23"/>
        <v>29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101236</v>
      </c>
      <c r="K165" s="3">
        <f t="shared" si="26"/>
        <v>0</v>
      </c>
    </row>
    <row r="166" spans="1:11" x14ac:dyDescent="0.25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101601</v>
      </c>
      <c r="B166" s="28">
        <f t="shared" si="20"/>
        <v>2178</v>
      </c>
      <c r="C166" s="9">
        <f t="shared" si="18"/>
        <v>101599</v>
      </c>
      <c r="D166" s="9">
        <f t="shared" si="21"/>
        <v>101629</v>
      </c>
      <c r="E166" s="3">
        <f t="shared" si="22"/>
        <v>31</v>
      </c>
      <c r="F166" s="10">
        <f t="shared" si="23"/>
        <v>29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101601</v>
      </c>
      <c r="K166" s="3">
        <f t="shared" si="26"/>
        <v>0</v>
      </c>
    </row>
    <row r="167" spans="1:11" x14ac:dyDescent="0.25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101966</v>
      </c>
      <c r="B167" s="28">
        <f t="shared" si="20"/>
        <v>2179</v>
      </c>
      <c r="C167" s="9">
        <f t="shared" si="18"/>
        <v>101964</v>
      </c>
      <c r="D167" s="9">
        <f t="shared" si="21"/>
        <v>101994</v>
      </c>
      <c r="E167" s="3">
        <f t="shared" si="22"/>
        <v>31</v>
      </c>
      <c r="F167" s="10">
        <f t="shared" si="23"/>
        <v>29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101966</v>
      </c>
      <c r="K167" s="3">
        <f t="shared" si="26"/>
        <v>0</v>
      </c>
    </row>
    <row r="168" spans="1:11" x14ac:dyDescent="0.25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102332</v>
      </c>
      <c r="B168" s="28">
        <f t="shared" si="20"/>
        <v>2180</v>
      </c>
      <c r="C168" s="9">
        <f t="shared" si="18"/>
        <v>102330</v>
      </c>
      <c r="D168" s="9">
        <f t="shared" si="21"/>
        <v>102360</v>
      </c>
      <c r="E168" s="3">
        <f t="shared" si="22"/>
        <v>31</v>
      </c>
      <c r="F168" s="10">
        <f t="shared" si="23"/>
        <v>29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102332</v>
      </c>
      <c r="K168" s="3">
        <f t="shared" si="26"/>
        <v>0</v>
      </c>
    </row>
    <row r="169" spans="1:11" x14ac:dyDescent="0.25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102697</v>
      </c>
      <c r="B169" s="28">
        <f t="shared" si="20"/>
        <v>2181</v>
      </c>
      <c r="C169" s="9">
        <f t="shared" si="18"/>
        <v>102695</v>
      </c>
      <c r="D169" s="9">
        <f t="shared" si="21"/>
        <v>102725</v>
      </c>
      <c r="E169" s="3">
        <f t="shared" si="22"/>
        <v>31</v>
      </c>
      <c r="F169" s="10">
        <f t="shared" si="23"/>
        <v>29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102697</v>
      </c>
      <c r="K169" s="3">
        <f t="shared" si="26"/>
        <v>0</v>
      </c>
    </row>
    <row r="170" spans="1:11" x14ac:dyDescent="0.25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103062</v>
      </c>
      <c r="B170" s="28">
        <f t="shared" si="20"/>
        <v>2182</v>
      </c>
      <c r="C170" s="9">
        <f t="shared" si="18"/>
        <v>103060</v>
      </c>
      <c r="D170" s="9">
        <f t="shared" si="21"/>
        <v>103090</v>
      </c>
      <c r="E170" s="3">
        <f t="shared" si="22"/>
        <v>31</v>
      </c>
      <c r="F170" s="10">
        <f t="shared" si="23"/>
        <v>29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103062</v>
      </c>
      <c r="K170" s="3">
        <f t="shared" si="26"/>
        <v>0</v>
      </c>
    </row>
    <row r="171" spans="1:11" x14ac:dyDescent="0.25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103427</v>
      </c>
      <c r="B171" s="28">
        <f t="shared" si="20"/>
        <v>2183</v>
      </c>
      <c r="C171" s="9">
        <f t="shared" si="18"/>
        <v>103425</v>
      </c>
      <c r="D171" s="9">
        <f t="shared" si="21"/>
        <v>103455</v>
      </c>
      <c r="E171" s="3">
        <f t="shared" si="22"/>
        <v>31</v>
      </c>
      <c r="F171" s="10">
        <f t="shared" si="23"/>
        <v>29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103427</v>
      </c>
      <c r="K171" s="3">
        <f t="shared" si="26"/>
        <v>0</v>
      </c>
    </row>
    <row r="172" spans="1:11" x14ac:dyDescent="0.25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103793</v>
      </c>
      <c r="B172" s="28">
        <f t="shared" si="20"/>
        <v>2184</v>
      </c>
      <c r="C172" s="9">
        <f t="shared" si="18"/>
        <v>103791</v>
      </c>
      <c r="D172" s="9">
        <f t="shared" si="21"/>
        <v>103821</v>
      </c>
      <c r="E172" s="3">
        <f t="shared" si="22"/>
        <v>31</v>
      </c>
      <c r="F172" s="10">
        <f t="shared" si="23"/>
        <v>29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103793</v>
      </c>
      <c r="K172" s="3">
        <f t="shared" si="26"/>
        <v>0</v>
      </c>
    </row>
    <row r="173" spans="1:11" x14ac:dyDescent="0.25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104158</v>
      </c>
      <c r="B173" s="28">
        <f t="shared" si="20"/>
        <v>2185</v>
      </c>
      <c r="C173" s="9">
        <f t="shared" si="18"/>
        <v>104156</v>
      </c>
      <c r="D173" s="9">
        <f t="shared" si="21"/>
        <v>104186</v>
      </c>
      <c r="E173" s="3">
        <f t="shared" si="22"/>
        <v>31</v>
      </c>
      <c r="F173" s="10">
        <f t="shared" si="23"/>
        <v>29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104158</v>
      </c>
      <c r="K173" s="3">
        <f t="shared" si="26"/>
        <v>0</v>
      </c>
    </row>
    <row r="174" spans="1:11" x14ac:dyDescent="0.25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104523</v>
      </c>
      <c r="B174" s="28">
        <f t="shared" si="20"/>
        <v>2186</v>
      </c>
      <c r="C174" s="9">
        <f t="shared" si="18"/>
        <v>104521</v>
      </c>
      <c r="D174" s="9">
        <f t="shared" si="21"/>
        <v>104551</v>
      </c>
      <c r="E174" s="3">
        <f t="shared" si="22"/>
        <v>31</v>
      </c>
      <c r="F174" s="10">
        <f t="shared" si="23"/>
        <v>29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104523</v>
      </c>
      <c r="K174" s="3">
        <f t="shared" si="26"/>
        <v>0</v>
      </c>
    </row>
    <row r="175" spans="1:11" x14ac:dyDescent="0.25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104888</v>
      </c>
      <c r="B175" s="28">
        <f t="shared" si="20"/>
        <v>2187</v>
      </c>
      <c r="C175" s="9">
        <f t="shared" si="18"/>
        <v>104886</v>
      </c>
      <c r="D175" s="9">
        <f t="shared" si="21"/>
        <v>104916</v>
      </c>
      <c r="E175" s="3">
        <f t="shared" si="22"/>
        <v>31</v>
      </c>
      <c r="F175" s="10">
        <f t="shared" si="23"/>
        <v>29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104888</v>
      </c>
      <c r="K175" s="3">
        <f t="shared" si="26"/>
        <v>0</v>
      </c>
    </row>
    <row r="176" spans="1:11" x14ac:dyDescent="0.25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105254</v>
      </c>
      <c r="B176" s="28">
        <f t="shared" si="20"/>
        <v>2188</v>
      </c>
      <c r="C176" s="9">
        <f t="shared" si="18"/>
        <v>105252</v>
      </c>
      <c r="D176" s="9">
        <f t="shared" si="21"/>
        <v>105282</v>
      </c>
      <c r="E176" s="3">
        <f t="shared" si="22"/>
        <v>31</v>
      </c>
      <c r="F176" s="10">
        <f t="shared" si="23"/>
        <v>29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105254</v>
      </c>
      <c r="K176" s="3">
        <f t="shared" si="26"/>
        <v>0</v>
      </c>
    </row>
    <row r="177" spans="1:11" x14ac:dyDescent="0.25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105619</v>
      </c>
      <c r="B177" s="28">
        <f t="shared" si="20"/>
        <v>2189</v>
      </c>
      <c r="C177" s="9">
        <f t="shared" si="18"/>
        <v>105617</v>
      </c>
      <c r="D177" s="9">
        <f t="shared" si="21"/>
        <v>105647</v>
      </c>
      <c r="E177" s="3">
        <f t="shared" si="22"/>
        <v>31</v>
      </c>
      <c r="F177" s="10">
        <f t="shared" si="23"/>
        <v>29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105619</v>
      </c>
      <c r="K177" s="3">
        <f t="shared" si="26"/>
        <v>0</v>
      </c>
    </row>
    <row r="178" spans="1:11" x14ac:dyDescent="0.25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105984</v>
      </c>
      <c r="B178" s="28">
        <f t="shared" si="20"/>
        <v>2190</v>
      </c>
      <c r="C178" s="9">
        <f t="shared" si="18"/>
        <v>105982</v>
      </c>
      <c r="D178" s="9">
        <f t="shared" si="21"/>
        <v>106012</v>
      </c>
      <c r="E178" s="3">
        <f t="shared" si="22"/>
        <v>31</v>
      </c>
      <c r="F178" s="10">
        <f t="shared" si="23"/>
        <v>29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105984</v>
      </c>
      <c r="K178" s="3">
        <f t="shared" si="26"/>
        <v>0</v>
      </c>
    </row>
    <row r="179" spans="1:11" x14ac:dyDescent="0.25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106349</v>
      </c>
      <c r="B179" s="28">
        <f t="shared" si="20"/>
        <v>2191</v>
      </c>
      <c r="C179" s="9">
        <f t="shared" si="18"/>
        <v>106347</v>
      </c>
      <c r="D179" s="9">
        <f t="shared" si="21"/>
        <v>106377</v>
      </c>
      <c r="E179" s="3">
        <f t="shared" si="22"/>
        <v>31</v>
      </c>
      <c r="F179" s="10">
        <f t="shared" si="23"/>
        <v>29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106349</v>
      </c>
      <c r="K179" s="3">
        <f t="shared" si="26"/>
        <v>0</v>
      </c>
    </row>
    <row r="180" spans="1:11" x14ac:dyDescent="0.25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106715</v>
      </c>
      <c r="B180" s="28">
        <f t="shared" si="20"/>
        <v>2192</v>
      </c>
      <c r="C180" s="9">
        <f t="shared" si="18"/>
        <v>106713</v>
      </c>
      <c r="D180" s="9">
        <f t="shared" si="21"/>
        <v>106743</v>
      </c>
      <c r="E180" s="3">
        <f t="shared" si="22"/>
        <v>31</v>
      </c>
      <c r="F180" s="10">
        <f t="shared" si="23"/>
        <v>29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106715</v>
      </c>
      <c r="K180" s="3">
        <f t="shared" si="26"/>
        <v>0</v>
      </c>
    </row>
    <row r="181" spans="1:11" x14ac:dyDescent="0.25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107080</v>
      </c>
      <c r="B181" s="28">
        <f t="shared" si="20"/>
        <v>2193</v>
      </c>
      <c r="C181" s="9">
        <f t="shared" si="18"/>
        <v>107078</v>
      </c>
      <c r="D181" s="9">
        <f t="shared" si="21"/>
        <v>107108</v>
      </c>
      <c r="E181" s="3">
        <f t="shared" si="22"/>
        <v>31</v>
      </c>
      <c r="F181" s="10">
        <f t="shared" si="23"/>
        <v>29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107080</v>
      </c>
      <c r="K181" s="3">
        <f t="shared" si="26"/>
        <v>0</v>
      </c>
    </row>
    <row r="182" spans="1:11" x14ac:dyDescent="0.25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107445</v>
      </c>
      <c r="B182" s="28">
        <f t="shared" si="20"/>
        <v>2194</v>
      </c>
      <c r="C182" s="9">
        <f t="shared" si="18"/>
        <v>107443</v>
      </c>
      <c r="D182" s="9">
        <f t="shared" si="21"/>
        <v>107473</v>
      </c>
      <c r="E182" s="3">
        <f t="shared" si="22"/>
        <v>31</v>
      </c>
      <c r="F182" s="10">
        <f t="shared" si="23"/>
        <v>29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107445</v>
      </c>
      <c r="K182" s="3">
        <f t="shared" si="26"/>
        <v>0</v>
      </c>
    </row>
    <row r="183" spans="1:11" x14ac:dyDescent="0.25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107810</v>
      </c>
      <c r="B183" s="28">
        <f t="shared" si="20"/>
        <v>2195</v>
      </c>
      <c r="C183" s="9">
        <f t="shared" si="18"/>
        <v>107808</v>
      </c>
      <c r="D183" s="9">
        <f t="shared" si="21"/>
        <v>107838</v>
      </c>
      <c r="E183" s="3">
        <f t="shared" si="22"/>
        <v>31</v>
      </c>
      <c r="F183" s="10">
        <f t="shared" si="23"/>
        <v>29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107810</v>
      </c>
      <c r="K183" s="3">
        <f t="shared" si="26"/>
        <v>0</v>
      </c>
    </row>
    <row r="184" spans="1:11" x14ac:dyDescent="0.25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108176</v>
      </c>
      <c r="B184" s="28">
        <f t="shared" si="20"/>
        <v>2196</v>
      </c>
      <c r="C184" s="9">
        <f t="shared" si="18"/>
        <v>108174</v>
      </c>
      <c r="D184" s="9">
        <f t="shared" si="21"/>
        <v>108204</v>
      </c>
      <c r="E184" s="3">
        <f t="shared" si="22"/>
        <v>31</v>
      </c>
      <c r="F184" s="10">
        <f t="shared" si="23"/>
        <v>29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108176</v>
      </c>
      <c r="K184" s="3">
        <f t="shared" si="26"/>
        <v>0</v>
      </c>
    </row>
    <row r="185" spans="1:11" x14ac:dyDescent="0.25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108541</v>
      </c>
      <c r="B185" s="28">
        <f t="shared" si="20"/>
        <v>2197</v>
      </c>
      <c r="C185" s="9">
        <f t="shared" si="18"/>
        <v>108539</v>
      </c>
      <c r="D185" s="9">
        <f t="shared" si="21"/>
        <v>108569</v>
      </c>
      <c r="E185" s="3">
        <f t="shared" si="22"/>
        <v>31</v>
      </c>
      <c r="F185" s="10">
        <f t="shared" si="23"/>
        <v>29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108541</v>
      </c>
      <c r="K185" s="3">
        <f t="shared" si="26"/>
        <v>0</v>
      </c>
    </row>
    <row r="186" spans="1:11" x14ac:dyDescent="0.25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108906</v>
      </c>
      <c r="B186" s="28">
        <f t="shared" si="20"/>
        <v>2198</v>
      </c>
      <c r="C186" s="9">
        <f t="shared" si="18"/>
        <v>108904</v>
      </c>
      <c r="D186" s="9">
        <f t="shared" si="21"/>
        <v>108934</v>
      </c>
      <c r="E186" s="3">
        <f t="shared" si="22"/>
        <v>31</v>
      </c>
      <c r="F186" s="10">
        <f t="shared" si="23"/>
        <v>29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108906</v>
      </c>
      <c r="K186" s="3">
        <f t="shared" si="26"/>
        <v>0</v>
      </c>
    </row>
    <row r="187" spans="1:11" x14ac:dyDescent="0.25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109271</v>
      </c>
      <c r="B187" s="28">
        <f t="shared" si="20"/>
        <v>2199</v>
      </c>
      <c r="C187" s="9">
        <f t="shared" si="18"/>
        <v>109269</v>
      </c>
      <c r="D187" s="9">
        <f t="shared" si="21"/>
        <v>109299</v>
      </c>
      <c r="E187" s="3">
        <f t="shared" si="22"/>
        <v>31</v>
      </c>
      <c r="F187" s="10">
        <f t="shared" si="23"/>
        <v>29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109271</v>
      </c>
      <c r="K187" s="3">
        <f t="shared" si="26"/>
        <v>0</v>
      </c>
    </row>
    <row r="188" spans="1:11" x14ac:dyDescent="0.25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109636</v>
      </c>
      <c r="B188" s="28">
        <f t="shared" si="20"/>
        <v>2200</v>
      </c>
      <c r="C188" s="9">
        <f t="shared" si="18"/>
        <v>109634</v>
      </c>
      <c r="D188" s="9">
        <f t="shared" si="21"/>
        <v>109664</v>
      </c>
      <c r="E188" s="3">
        <f t="shared" si="22"/>
        <v>31</v>
      </c>
      <c r="F188" s="10">
        <f t="shared" si="23"/>
        <v>29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109636</v>
      </c>
      <c r="K188" s="3">
        <f t="shared" si="26"/>
        <v>0</v>
      </c>
    </row>
    <row r="189" spans="1:11" x14ac:dyDescent="0.25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110001</v>
      </c>
      <c r="B189" s="28">
        <f t="shared" si="20"/>
        <v>2201</v>
      </c>
      <c r="C189" s="9">
        <f t="shared" si="18"/>
        <v>109999</v>
      </c>
      <c r="D189" s="9">
        <f t="shared" si="21"/>
        <v>110029</v>
      </c>
      <c r="E189" s="3">
        <f t="shared" si="22"/>
        <v>31</v>
      </c>
      <c r="F189" s="10">
        <f t="shared" si="23"/>
        <v>29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110001</v>
      </c>
      <c r="K189" s="3">
        <f t="shared" si="26"/>
        <v>0</v>
      </c>
    </row>
    <row r="190" spans="1:11" x14ac:dyDescent="0.25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110366</v>
      </c>
      <c r="B190" s="28">
        <f t="shared" si="20"/>
        <v>2202</v>
      </c>
      <c r="C190" s="9">
        <f t="shared" si="18"/>
        <v>110364</v>
      </c>
      <c r="D190" s="9">
        <f t="shared" si="21"/>
        <v>110394</v>
      </c>
      <c r="E190" s="3">
        <f t="shared" si="22"/>
        <v>31</v>
      </c>
      <c r="F190" s="10">
        <f t="shared" si="23"/>
        <v>29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110366</v>
      </c>
      <c r="K190" s="3">
        <f t="shared" si="26"/>
        <v>0</v>
      </c>
    </row>
    <row r="191" spans="1:11" x14ac:dyDescent="0.25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110731</v>
      </c>
      <c r="B191" s="28">
        <f t="shared" si="20"/>
        <v>2203</v>
      </c>
      <c r="C191" s="9">
        <f t="shared" si="18"/>
        <v>110729</v>
      </c>
      <c r="D191" s="9">
        <f t="shared" si="21"/>
        <v>110759</v>
      </c>
      <c r="E191" s="3">
        <f t="shared" si="22"/>
        <v>31</v>
      </c>
      <c r="F191" s="10">
        <f t="shared" si="23"/>
        <v>29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110731</v>
      </c>
      <c r="K191" s="3">
        <f t="shared" si="26"/>
        <v>0</v>
      </c>
    </row>
    <row r="192" spans="1:11" x14ac:dyDescent="0.25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111097</v>
      </c>
      <c r="B192" s="28">
        <f t="shared" si="20"/>
        <v>2204</v>
      </c>
      <c r="C192" s="9">
        <f t="shared" si="18"/>
        <v>111095</v>
      </c>
      <c r="D192" s="9">
        <f t="shared" si="21"/>
        <v>111125</v>
      </c>
      <c r="E192" s="3">
        <f t="shared" si="22"/>
        <v>31</v>
      </c>
      <c r="F192" s="10">
        <f t="shared" si="23"/>
        <v>29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111097</v>
      </c>
      <c r="K192" s="3">
        <f t="shared" si="26"/>
        <v>0</v>
      </c>
    </row>
    <row r="193" spans="1:11" x14ac:dyDescent="0.25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111462</v>
      </c>
      <c r="B193" s="28">
        <f t="shared" si="20"/>
        <v>2205</v>
      </c>
      <c r="C193" s="9">
        <f t="shared" si="18"/>
        <v>111460</v>
      </c>
      <c r="D193" s="9">
        <f t="shared" si="21"/>
        <v>111490</v>
      </c>
      <c r="E193" s="3">
        <f t="shared" si="22"/>
        <v>31</v>
      </c>
      <c r="F193" s="10">
        <f t="shared" si="23"/>
        <v>29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111462</v>
      </c>
      <c r="K193" s="3">
        <f t="shared" si="26"/>
        <v>0</v>
      </c>
    </row>
    <row r="194" spans="1:11" x14ac:dyDescent="0.25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111827</v>
      </c>
      <c r="B194" s="28">
        <f t="shared" si="20"/>
        <v>2206</v>
      </c>
      <c r="C194" s="9">
        <f t="shared" si="18"/>
        <v>111825</v>
      </c>
      <c r="D194" s="9">
        <f t="shared" si="21"/>
        <v>111855</v>
      </c>
      <c r="E194" s="3">
        <f t="shared" si="22"/>
        <v>31</v>
      </c>
      <c r="F194" s="10">
        <f t="shared" si="23"/>
        <v>29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111827</v>
      </c>
      <c r="K194" s="3">
        <f t="shared" si="26"/>
        <v>0</v>
      </c>
    </row>
    <row r="195" spans="1:11" x14ac:dyDescent="0.25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112192</v>
      </c>
      <c r="B195" s="28">
        <f t="shared" si="20"/>
        <v>2207</v>
      </c>
      <c r="C195" s="9">
        <f t="shared" si="18"/>
        <v>112190</v>
      </c>
      <c r="D195" s="9">
        <f t="shared" si="21"/>
        <v>112220</v>
      </c>
      <c r="E195" s="3">
        <f t="shared" si="22"/>
        <v>31</v>
      </c>
      <c r="F195" s="10">
        <f t="shared" si="23"/>
        <v>29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112192</v>
      </c>
      <c r="K195" s="3">
        <f t="shared" si="26"/>
        <v>0</v>
      </c>
    </row>
    <row r="196" spans="1:11" x14ac:dyDescent="0.25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112558</v>
      </c>
      <c r="B196" s="28">
        <f t="shared" si="20"/>
        <v>2208</v>
      </c>
      <c r="C196" s="9">
        <f t="shared" ref="C196:C240" si="27">EOMONTH(A196,-1)+1</f>
        <v>112556</v>
      </c>
      <c r="D196" s="9">
        <f t="shared" si="21"/>
        <v>112586</v>
      </c>
      <c r="E196" s="3">
        <f t="shared" si="22"/>
        <v>31</v>
      </c>
      <c r="F196" s="10">
        <f t="shared" si="23"/>
        <v>29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112558</v>
      </c>
      <c r="K196" s="3">
        <f t="shared" si="26"/>
        <v>0</v>
      </c>
    </row>
    <row r="197" spans="1:11" x14ac:dyDescent="0.25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112923</v>
      </c>
      <c r="B197" s="28">
        <f t="shared" ref="B197:B260" si="29">YEAR(A197)</f>
        <v>2209</v>
      </c>
      <c r="C197" s="9">
        <f t="shared" si="27"/>
        <v>112921</v>
      </c>
      <c r="D197" s="9">
        <f t="shared" ref="D197:D240" si="30">EOMONTH(A197,0)</f>
        <v>112951</v>
      </c>
      <c r="E197" s="3">
        <f t="shared" ref="E197:E240" si="31">D197-C197+1</f>
        <v>31</v>
      </c>
      <c r="F197" s="10">
        <f t="shared" ref="F197:F240" si="32">D197-A197+1</f>
        <v>29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112923</v>
      </c>
      <c r="K197" s="3">
        <f t="shared" si="26"/>
        <v>0</v>
      </c>
    </row>
    <row r="198" spans="1:11" x14ac:dyDescent="0.25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113288</v>
      </c>
      <c r="B198" s="28">
        <f t="shared" si="29"/>
        <v>2210</v>
      </c>
      <c r="C198" s="9">
        <f t="shared" si="27"/>
        <v>113286</v>
      </c>
      <c r="D198" s="9">
        <f t="shared" si="30"/>
        <v>113316</v>
      </c>
      <c r="E198" s="3">
        <f t="shared" si="31"/>
        <v>31</v>
      </c>
      <c r="F198" s="10">
        <f t="shared" si="32"/>
        <v>29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113288</v>
      </c>
      <c r="K198" s="3">
        <f t="shared" ref="K198:K240" si="35">H198+I198</f>
        <v>0</v>
      </c>
    </row>
    <row r="199" spans="1:11" x14ac:dyDescent="0.25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113653</v>
      </c>
      <c r="B199" s="28">
        <f t="shared" si="29"/>
        <v>2211</v>
      </c>
      <c r="C199" s="9">
        <f t="shared" si="27"/>
        <v>113651</v>
      </c>
      <c r="D199" s="9">
        <f t="shared" si="30"/>
        <v>113681</v>
      </c>
      <c r="E199" s="3">
        <f t="shared" si="31"/>
        <v>31</v>
      </c>
      <c r="F199" s="10">
        <f t="shared" si="32"/>
        <v>29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113653</v>
      </c>
      <c r="K199" s="3">
        <f t="shared" si="35"/>
        <v>0</v>
      </c>
    </row>
    <row r="200" spans="1:11" x14ac:dyDescent="0.25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114019</v>
      </c>
      <c r="B200" s="28">
        <f t="shared" si="29"/>
        <v>2212</v>
      </c>
      <c r="C200" s="9">
        <f t="shared" si="27"/>
        <v>114017</v>
      </c>
      <c r="D200" s="9">
        <f t="shared" si="30"/>
        <v>114047</v>
      </c>
      <c r="E200" s="3">
        <f t="shared" si="31"/>
        <v>31</v>
      </c>
      <c r="F200" s="10">
        <f t="shared" si="32"/>
        <v>29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114019</v>
      </c>
      <c r="K200" s="3">
        <f t="shared" si="35"/>
        <v>0</v>
      </c>
    </row>
    <row r="201" spans="1:11" x14ac:dyDescent="0.25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114384</v>
      </c>
      <c r="B201" s="28">
        <f t="shared" si="29"/>
        <v>2213</v>
      </c>
      <c r="C201" s="9">
        <f t="shared" si="27"/>
        <v>114382</v>
      </c>
      <c r="D201" s="9">
        <f t="shared" si="30"/>
        <v>114412</v>
      </c>
      <c r="E201" s="3">
        <f t="shared" si="31"/>
        <v>31</v>
      </c>
      <c r="F201" s="10">
        <f t="shared" si="32"/>
        <v>29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114384</v>
      </c>
      <c r="K201" s="3">
        <f t="shared" si="35"/>
        <v>0</v>
      </c>
    </row>
    <row r="202" spans="1:11" x14ac:dyDescent="0.25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114749</v>
      </c>
      <c r="B202" s="28">
        <f t="shared" si="29"/>
        <v>2214</v>
      </c>
      <c r="C202" s="9">
        <f t="shared" si="27"/>
        <v>114747</v>
      </c>
      <c r="D202" s="9">
        <f t="shared" si="30"/>
        <v>114777</v>
      </c>
      <c r="E202" s="3">
        <f t="shared" si="31"/>
        <v>31</v>
      </c>
      <c r="F202" s="10">
        <f t="shared" si="32"/>
        <v>29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114749</v>
      </c>
      <c r="K202" s="3">
        <f t="shared" si="35"/>
        <v>0</v>
      </c>
    </row>
    <row r="203" spans="1:11" x14ac:dyDescent="0.25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115114</v>
      </c>
      <c r="B203" s="28">
        <f t="shared" si="29"/>
        <v>2215</v>
      </c>
      <c r="C203" s="9">
        <f t="shared" si="27"/>
        <v>115112</v>
      </c>
      <c r="D203" s="9">
        <f t="shared" si="30"/>
        <v>115142</v>
      </c>
      <c r="E203" s="3">
        <f t="shared" si="31"/>
        <v>31</v>
      </c>
      <c r="F203" s="10">
        <f t="shared" si="32"/>
        <v>29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115114</v>
      </c>
      <c r="K203" s="3">
        <f t="shared" si="35"/>
        <v>0</v>
      </c>
    </row>
    <row r="204" spans="1:11" x14ac:dyDescent="0.25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115480</v>
      </c>
      <c r="B204" s="28">
        <f t="shared" si="29"/>
        <v>2216</v>
      </c>
      <c r="C204" s="9">
        <f t="shared" si="27"/>
        <v>115478</v>
      </c>
      <c r="D204" s="9">
        <f t="shared" si="30"/>
        <v>115508</v>
      </c>
      <c r="E204" s="3">
        <f t="shared" si="31"/>
        <v>31</v>
      </c>
      <c r="F204" s="10">
        <f t="shared" si="32"/>
        <v>29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115480</v>
      </c>
      <c r="K204" s="3">
        <f t="shared" si="35"/>
        <v>0</v>
      </c>
    </row>
    <row r="205" spans="1:11" x14ac:dyDescent="0.25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115845</v>
      </c>
      <c r="B205" s="28">
        <f t="shared" si="29"/>
        <v>2217</v>
      </c>
      <c r="C205" s="9">
        <f t="shared" si="27"/>
        <v>115843</v>
      </c>
      <c r="D205" s="9">
        <f t="shared" si="30"/>
        <v>115873</v>
      </c>
      <c r="E205" s="3">
        <f t="shared" si="31"/>
        <v>31</v>
      </c>
      <c r="F205" s="10">
        <f t="shared" si="32"/>
        <v>29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115845</v>
      </c>
      <c r="K205" s="3">
        <f t="shared" si="35"/>
        <v>0</v>
      </c>
    </row>
    <row r="206" spans="1:11" x14ac:dyDescent="0.25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116210</v>
      </c>
      <c r="B206" s="28">
        <f t="shared" si="29"/>
        <v>2218</v>
      </c>
      <c r="C206" s="9">
        <f t="shared" si="27"/>
        <v>116208</v>
      </c>
      <c r="D206" s="9">
        <f t="shared" si="30"/>
        <v>116238</v>
      </c>
      <c r="E206" s="3">
        <f t="shared" si="31"/>
        <v>31</v>
      </c>
      <c r="F206" s="10">
        <f t="shared" si="32"/>
        <v>29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116210</v>
      </c>
      <c r="K206" s="3">
        <f t="shared" si="35"/>
        <v>0</v>
      </c>
    </row>
    <row r="207" spans="1:11" x14ac:dyDescent="0.25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116575</v>
      </c>
      <c r="B207" s="28">
        <f t="shared" si="29"/>
        <v>2219</v>
      </c>
      <c r="C207" s="9">
        <f t="shared" si="27"/>
        <v>116573</v>
      </c>
      <c r="D207" s="9">
        <f t="shared" si="30"/>
        <v>116603</v>
      </c>
      <c r="E207" s="3">
        <f t="shared" si="31"/>
        <v>31</v>
      </c>
      <c r="F207" s="10">
        <f t="shared" si="32"/>
        <v>29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116575</v>
      </c>
      <c r="K207" s="3">
        <f t="shared" si="35"/>
        <v>0</v>
      </c>
    </row>
    <row r="208" spans="1:11" x14ac:dyDescent="0.25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116941</v>
      </c>
      <c r="B208" s="28">
        <f t="shared" si="29"/>
        <v>2220</v>
      </c>
      <c r="C208" s="9">
        <f t="shared" si="27"/>
        <v>116939</v>
      </c>
      <c r="D208" s="9">
        <f t="shared" si="30"/>
        <v>116969</v>
      </c>
      <c r="E208" s="3">
        <f t="shared" si="31"/>
        <v>31</v>
      </c>
      <c r="F208" s="10">
        <f t="shared" si="32"/>
        <v>29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116941</v>
      </c>
      <c r="K208" s="3">
        <f t="shared" si="35"/>
        <v>0</v>
      </c>
    </row>
    <row r="209" spans="1:11" x14ac:dyDescent="0.25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117306</v>
      </c>
      <c r="B209" s="28">
        <f t="shared" si="29"/>
        <v>2221</v>
      </c>
      <c r="C209" s="9">
        <f t="shared" si="27"/>
        <v>117304</v>
      </c>
      <c r="D209" s="9">
        <f t="shared" si="30"/>
        <v>117334</v>
      </c>
      <c r="E209" s="3">
        <f t="shared" si="31"/>
        <v>31</v>
      </c>
      <c r="F209" s="10">
        <f t="shared" si="32"/>
        <v>29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117306</v>
      </c>
      <c r="K209" s="3">
        <f t="shared" si="35"/>
        <v>0</v>
      </c>
    </row>
    <row r="210" spans="1:11" x14ac:dyDescent="0.25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117671</v>
      </c>
      <c r="B210" s="28">
        <f t="shared" si="29"/>
        <v>2222</v>
      </c>
      <c r="C210" s="9">
        <f t="shared" si="27"/>
        <v>117669</v>
      </c>
      <c r="D210" s="9">
        <f t="shared" si="30"/>
        <v>117699</v>
      </c>
      <c r="E210" s="3">
        <f t="shared" si="31"/>
        <v>31</v>
      </c>
      <c r="F210" s="10">
        <f t="shared" si="32"/>
        <v>29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117671</v>
      </c>
      <c r="K210" s="3">
        <f t="shared" si="35"/>
        <v>0</v>
      </c>
    </row>
    <row r="211" spans="1:11" x14ac:dyDescent="0.25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118036</v>
      </c>
      <c r="B211" s="28">
        <f t="shared" si="29"/>
        <v>2223</v>
      </c>
      <c r="C211" s="9">
        <f t="shared" si="27"/>
        <v>118034</v>
      </c>
      <c r="D211" s="9">
        <f t="shared" si="30"/>
        <v>118064</v>
      </c>
      <c r="E211" s="3">
        <f t="shared" si="31"/>
        <v>31</v>
      </c>
      <c r="F211" s="10">
        <f t="shared" si="32"/>
        <v>29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118036</v>
      </c>
      <c r="K211" s="3">
        <f t="shared" si="35"/>
        <v>0</v>
      </c>
    </row>
    <row r="212" spans="1:11" x14ac:dyDescent="0.25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118402</v>
      </c>
      <c r="B212" s="28">
        <f t="shared" si="29"/>
        <v>2224</v>
      </c>
      <c r="C212" s="9">
        <f t="shared" si="27"/>
        <v>118400</v>
      </c>
      <c r="D212" s="9">
        <f t="shared" si="30"/>
        <v>118430</v>
      </c>
      <c r="E212" s="3">
        <f t="shared" si="31"/>
        <v>31</v>
      </c>
      <c r="F212" s="10">
        <f t="shared" si="32"/>
        <v>29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118402</v>
      </c>
      <c r="K212" s="3">
        <f t="shared" si="35"/>
        <v>0</v>
      </c>
    </row>
    <row r="213" spans="1:11" x14ac:dyDescent="0.25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118767</v>
      </c>
      <c r="B213" s="28">
        <f t="shared" si="29"/>
        <v>2225</v>
      </c>
      <c r="C213" s="9">
        <f t="shared" si="27"/>
        <v>118765</v>
      </c>
      <c r="D213" s="9">
        <f t="shared" si="30"/>
        <v>118795</v>
      </c>
      <c r="E213" s="3">
        <f t="shared" si="31"/>
        <v>31</v>
      </c>
      <c r="F213" s="10">
        <f t="shared" si="32"/>
        <v>29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118767</v>
      </c>
      <c r="K213" s="3">
        <f t="shared" si="35"/>
        <v>0</v>
      </c>
    </row>
    <row r="214" spans="1:11" x14ac:dyDescent="0.25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119132</v>
      </c>
      <c r="B214" s="28">
        <f t="shared" si="29"/>
        <v>2226</v>
      </c>
      <c r="C214" s="9">
        <f t="shared" si="27"/>
        <v>119130</v>
      </c>
      <c r="D214" s="9">
        <f t="shared" si="30"/>
        <v>119160</v>
      </c>
      <c r="E214" s="3">
        <f t="shared" si="31"/>
        <v>31</v>
      </c>
      <c r="F214" s="10">
        <f t="shared" si="32"/>
        <v>29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119132</v>
      </c>
      <c r="K214" s="3">
        <f t="shared" si="35"/>
        <v>0</v>
      </c>
    </row>
    <row r="215" spans="1:11" x14ac:dyDescent="0.25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119497</v>
      </c>
      <c r="B215" s="28">
        <f t="shared" si="29"/>
        <v>2227</v>
      </c>
      <c r="C215" s="9">
        <f t="shared" si="27"/>
        <v>119495</v>
      </c>
      <c r="D215" s="9">
        <f t="shared" si="30"/>
        <v>119525</v>
      </c>
      <c r="E215" s="3">
        <f t="shared" si="31"/>
        <v>31</v>
      </c>
      <c r="F215" s="10">
        <f t="shared" si="32"/>
        <v>29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119497</v>
      </c>
      <c r="K215" s="3">
        <f t="shared" si="35"/>
        <v>0</v>
      </c>
    </row>
    <row r="216" spans="1:11" x14ac:dyDescent="0.25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119863</v>
      </c>
      <c r="B216" s="28">
        <f t="shared" si="29"/>
        <v>2228</v>
      </c>
      <c r="C216" s="9">
        <f t="shared" si="27"/>
        <v>119861</v>
      </c>
      <c r="D216" s="9">
        <f t="shared" si="30"/>
        <v>119891</v>
      </c>
      <c r="E216" s="3">
        <f t="shared" si="31"/>
        <v>31</v>
      </c>
      <c r="F216" s="10">
        <f t="shared" si="32"/>
        <v>29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119863</v>
      </c>
      <c r="K216" s="3">
        <f t="shared" si="35"/>
        <v>0</v>
      </c>
    </row>
    <row r="217" spans="1:11" x14ac:dyDescent="0.25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120228</v>
      </c>
      <c r="B217" s="28">
        <f t="shared" si="29"/>
        <v>2229</v>
      </c>
      <c r="C217" s="9">
        <f t="shared" si="27"/>
        <v>120226</v>
      </c>
      <c r="D217" s="9">
        <f t="shared" si="30"/>
        <v>120256</v>
      </c>
      <c r="E217" s="3">
        <f t="shared" si="31"/>
        <v>31</v>
      </c>
      <c r="F217" s="10">
        <f t="shared" si="32"/>
        <v>29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120228</v>
      </c>
      <c r="K217" s="3">
        <f t="shared" si="35"/>
        <v>0</v>
      </c>
    </row>
    <row r="218" spans="1:11" x14ac:dyDescent="0.25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120593</v>
      </c>
      <c r="B218" s="28">
        <f t="shared" si="29"/>
        <v>2230</v>
      </c>
      <c r="C218" s="9">
        <f t="shared" si="27"/>
        <v>120591</v>
      </c>
      <c r="D218" s="9">
        <f t="shared" si="30"/>
        <v>120621</v>
      </c>
      <c r="E218" s="3">
        <f t="shared" si="31"/>
        <v>31</v>
      </c>
      <c r="F218" s="10">
        <f t="shared" si="32"/>
        <v>29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120593</v>
      </c>
      <c r="K218" s="3">
        <f t="shared" si="35"/>
        <v>0</v>
      </c>
    </row>
    <row r="219" spans="1:11" x14ac:dyDescent="0.25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120958</v>
      </c>
      <c r="B219" s="28">
        <f t="shared" si="29"/>
        <v>2231</v>
      </c>
      <c r="C219" s="9">
        <f t="shared" si="27"/>
        <v>120956</v>
      </c>
      <c r="D219" s="9">
        <f t="shared" si="30"/>
        <v>120986</v>
      </c>
      <c r="E219" s="3">
        <f t="shared" si="31"/>
        <v>31</v>
      </c>
      <c r="F219" s="10">
        <f t="shared" si="32"/>
        <v>29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120958</v>
      </c>
      <c r="K219" s="3">
        <f t="shared" si="35"/>
        <v>0</v>
      </c>
    </row>
    <row r="220" spans="1:11" x14ac:dyDescent="0.25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121324</v>
      </c>
      <c r="B220" s="28">
        <f t="shared" si="29"/>
        <v>2232</v>
      </c>
      <c r="C220" s="9">
        <f t="shared" si="27"/>
        <v>121322</v>
      </c>
      <c r="D220" s="9">
        <f t="shared" si="30"/>
        <v>121352</v>
      </c>
      <c r="E220" s="3">
        <f t="shared" si="31"/>
        <v>31</v>
      </c>
      <c r="F220" s="10">
        <f t="shared" si="32"/>
        <v>29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121324</v>
      </c>
      <c r="K220" s="3">
        <f t="shared" si="35"/>
        <v>0</v>
      </c>
    </row>
    <row r="221" spans="1:11" x14ac:dyDescent="0.25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121689</v>
      </c>
      <c r="B221" s="28">
        <f t="shared" si="29"/>
        <v>2233</v>
      </c>
      <c r="C221" s="9">
        <f t="shared" si="27"/>
        <v>121687</v>
      </c>
      <c r="D221" s="9">
        <f t="shared" si="30"/>
        <v>121717</v>
      </c>
      <c r="E221" s="3">
        <f t="shared" si="31"/>
        <v>31</v>
      </c>
      <c r="F221" s="10">
        <f t="shared" si="32"/>
        <v>29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121689</v>
      </c>
      <c r="K221" s="3">
        <f t="shared" si="35"/>
        <v>0</v>
      </c>
    </row>
    <row r="222" spans="1:11" x14ac:dyDescent="0.25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122054</v>
      </c>
      <c r="B222" s="28">
        <f t="shared" si="29"/>
        <v>2234</v>
      </c>
      <c r="C222" s="9">
        <f t="shared" si="27"/>
        <v>122052</v>
      </c>
      <c r="D222" s="9">
        <f t="shared" si="30"/>
        <v>122082</v>
      </c>
      <c r="E222" s="3">
        <f t="shared" si="31"/>
        <v>31</v>
      </c>
      <c r="F222" s="10">
        <f t="shared" si="32"/>
        <v>29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122054</v>
      </c>
      <c r="K222" s="3">
        <f t="shared" si="35"/>
        <v>0</v>
      </c>
    </row>
    <row r="223" spans="1:11" x14ac:dyDescent="0.25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122419</v>
      </c>
      <c r="B223" s="28">
        <f t="shared" si="29"/>
        <v>2235</v>
      </c>
      <c r="C223" s="9">
        <f t="shared" si="27"/>
        <v>122417</v>
      </c>
      <c r="D223" s="9">
        <f t="shared" si="30"/>
        <v>122447</v>
      </c>
      <c r="E223" s="3">
        <f t="shared" si="31"/>
        <v>31</v>
      </c>
      <c r="F223" s="10">
        <f t="shared" si="32"/>
        <v>29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122419</v>
      </c>
      <c r="K223" s="3">
        <f t="shared" si="35"/>
        <v>0</v>
      </c>
    </row>
    <row r="224" spans="1:11" x14ac:dyDescent="0.25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122785</v>
      </c>
      <c r="B224" s="28">
        <f t="shared" si="29"/>
        <v>2236</v>
      </c>
      <c r="C224" s="9">
        <f t="shared" si="27"/>
        <v>122783</v>
      </c>
      <c r="D224" s="9">
        <f t="shared" si="30"/>
        <v>122813</v>
      </c>
      <c r="E224" s="3">
        <f t="shared" si="31"/>
        <v>31</v>
      </c>
      <c r="F224" s="10">
        <f t="shared" si="32"/>
        <v>29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122785</v>
      </c>
      <c r="K224" s="3">
        <f t="shared" si="35"/>
        <v>0</v>
      </c>
    </row>
    <row r="225" spans="1:11" x14ac:dyDescent="0.25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123150</v>
      </c>
      <c r="B225" s="28">
        <f t="shared" si="29"/>
        <v>2237</v>
      </c>
      <c r="C225" s="9">
        <f t="shared" si="27"/>
        <v>123148</v>
      </c>
      <c r="D225" s="9">
        <f t="shared" si="30"/>
        <v>123178</v>
      </c>
      <c r="E225" s="3">
        <f t="shared" si="31"/>
        <v>31</v>
      </c>
      <c r="F225" s="10">
        <f t="shared" si="32"/>
        <v>29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123150</v>
      </c>
      <c r="K225" s="3">
        <f t="shared" si="35"/>
        <v>0</v>
      </c>
    </row>
    <row r="226" spans="1:11" x14ac:dyDescent="0.25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123515</v>
      </c>
      <c r="B226" s="28">
        <f t="shared" si="29"/>
        <v>2238</v>
      </c>
      <c r="C226" s="9">
        <f t="shared" si="27"/>
        <v>123513</v>
      </c>
      <c r="D226" s="9">
        <f t="shared" si="30"/>
        <v>123543</v>
      </c>
      <c r="E226" s="3">
        <f t="shared" si="31"/>
        <v>31</v>
      </c>
      <c r="F226" s="10">
        <f t="shared" si="32"/>
        <v>29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123515</v>
      </c>
      <c r="K226" s="3">
        <f t="shared" si="35"/>
        <v>0</v>
      </c>
    </row>
    <row r="227" spans="1:11" x14ac:dyDescent="0.25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123880</v>
      </c>
      <c r="B227" s="28">
        <f t="shared" si="29"/>
        <v>2239</v>
      </c>
      <c r="C227" s="9">
        <f t="shared" si="27"/>
        <v>123878</v>
      </c>
      <c r="D227" s="9">
        <f t="shared" si="30"/>
        <v>123908</v>
      </c>
      <c r="E227" s="3">
        <f t="shared" si="31"/>
        <v>31</v>
      </c>
      <c r="F227" s="10">
        <f t="shared" si="32"/>
        <v>29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123880</v>
      </c>
      <c r="K227" s="3">
        <f t="shared" si="35"/>
        <v>0</v>
      </c>
    </row>
    <row r="228" spans="1:11" x14ac:dyDescent="0.25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124246</v>
      </c>
      <c r="B228" s="28">
        <f t="shared" si="29"/>
        <v>2240</v>
      </c>
      <c r="C228" s="9">
        <f t="shared" si="27"/>
        <v>124244</v>
      </c>
      <c r="D228" s="9">
        <f t="shared" si="30"/>
        <v>124274</v>
      </c>
      <c r="E228" s="3">
        <f t="shared" si="31"/>
        <v>31</v>
      </c>
      <c r="F228" s="10">
        <f t="shared" si="32"/>
        <v>29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124246</v>
      </c>
      <c r="K228" s="3">
        <f t="shared" si="35"/>
        <v>0</v>
      </c>
    </row>
    <row r="229" spans="1:11" x14ac:dyDescent="0.25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124611</v>
      </c>
      <c r="B229" s="28">
        <f t="shared" si="29"/>
        <v>2241</v>
      </c>
      <c r="C229" s="9">
        <f t="shared" si="27"/>
        <v>124609</v>
      </c>
      <c r="D229" s="9">
        <f t="shared" si="30"/>
        <v>124639</v>
      </c>
      <c r="E229" s="3">
        <f t="shared" si="31"/>
        <v>31</v>
      </c>
      <c r="F229" s="10">
        <f t="shared" si="32"/>
        <v>29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124611</v>
      </c>
      <c r="K229" s="3">
        <f t="shared" si="35"/>
        <v>0</v>
      </c>
    </row>
    <row r="230" spans="1:11" x14ac:dyDescent="0.25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124976</v>
      </c>
      <c r="B230" s="28">
        <f t="shared" si="29"/>
        <v>2242</v>
      </c>
      <c r="C230" s="9">
        <f t="shared" si="27"/>
        <v>124974</v>
      </c>
      <c r="D230" s="9">
        <f t="shared" si="30"/>
        <v>125004</v>
      </c>
      <c r="E230" s="3">
        <f t="shared" si="31"/>
        <v>31</v>
      </c>
      <c r="F230" s="10">
        <f t="shared" si="32"/>
        <v>29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124976</v>
      </c>
      <c r="K230" s="3">
        <f t="shared" si="35"/>
        <v>0</v>
      </c>
    </row>
    <row r="231" spans="1:11" x14ac:dyDescent="0.25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125341</v>
      </c>
      <c r="B231" s="28">
        <f t="shared" si="29"/>
        <v>2243</v>
      </c>
      <c r="C231" s="9">
        <f t="shared" si="27"/>
        <v>125339</v>
      </c>
      <c r="D231" s="9">
        <f t="shared" si="30"/>
        <v>125369</v>
      </c>
      <c r="E231" s="3">
        <f t="shared" si="31"/>
        <v>31</v>
      </c>
      <c r="F231" s="10">
        <f t="shared" si="32"/>
        <v>29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125341</v>
      </c>
      <c r="K231" s="3">
        <f t="shared" si="35"/>
        <v>0</v>
      </c>
    </row>
    <row r="232" spans="1:11" x14ac:dyDescent="0.25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125707</v>
      </c>
      <c r="B232" s="28">
        <f t="shared" si="29"/>
        <v>2244</v>
      </c>
      <c r="C232" s="9">
        <f t="shared" si="27"/>
        <v>125705</v>
      </c>
      <c r="D232" s="9">
        <f t="shared" si="30"/>
        <v>125735</v>
      </c>
      <c r="E232" s="3">
        <f t="shared" si="31"/>
        <v>31</v>
      </c>
      <c r="F232" s="10">
        <f t="shared" si="32"/>
        <v>29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125707</v>
      </c>
      <c r="K232" s="3">
        <f t="shared" si="35"/>
        <v>0</v>
      </c>
    </row>
    <row r="233" spans="1:11" x14ac:dyDescent="0.25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126072</v>
      </c>
      <c r="B233" s="28">
        <f t="shared" si="29"/>
        <v>2245</v>
      </c>
      <c r="C233" s="9">
        <f t="shared" si="27"/>
        <v>126070</v>
      </c>
      <c r="D233" s="9">
        <f t="shared" si="30"/>
        <v>126100</v>
      </c>
      <c r="E233" s="3">
        <f t="shared" si="31"/>
        <v>31</v>
      </c>
      <c r="F233" s="10">
        <f t="shared" si="32"/>
        <v>29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126072</v>
      </c>
      <c r="K233" s="3">
        <f t="shared" si="35"/>
        <v>0</v>
      </c>
    </row>
    <row r="234" spans="1:11" x14ac:dyDescent="0.25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126437</v>
      </c>
      <c r="B234" s="28">
        <f t="shared" si="29"/>
        <v>2246</v>
      </c>
      <c r="C234" s="9">
        <f t="shared" si="27"/>
        <v>126435</v>
      </c>
      <c r="D234" s="9">
        <f t="shared" si="30"/>
        <v>126465</v>
      </c>
      <c r="E234" s="3">
        <f t="shared" si="31"/>
        <v>31</v>
      </c>
      <c r="F234" s="10">
        <f t="shared" si="32"/>
        <v>29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126437</v>
      </c>
      <c r="K234" s="3">
        <f t="shared" si="35"/>
        <v>0</v>
      </c>
    </row>
    <row r="235" spans="1:11" x14ac:dyDescent="0.25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126802</v>
      </c>
      <c r="B235" s="28">
        <f t="shared" si="29"/>
        <v>2247</v>
      </c>
      <c r="C235" s="9">
        <f t="shared" si="27"/>
        <v>126800</v>
      </c>
      <c r="D235" s="9">
        <f t="shared" si="30"/>
        <v>126830</v>
      </c>
      <c r="E235" s="3">
        <f t="shared" si="31"/>
        <v>31</v>
      </c>
      <c r="F235" s="10">
        <f t="shared" si="32"/>
        <v>29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126802</v>
      </c>
      <c r="K235" s="3">
        <f t="shared" si="35"/>
        <v>0</v>
      </c>
    </row>
    <row r="236" spans="1:11" x14ac:dyDescent="0.25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127168</v>
      </c>
      <c r="B236" s="28">
        <f t="shared" si="29"/>
        <v>2248</v>
      </c>
      <c r="C236" s="9">
        <f t="shared" si="27"/>
        <v>127166</v>
      </c>
      <c r="D236" s="9">
        <f t="shared" si="30"/>
        <v>127196</v>
      </c>
      <c r="E236" s="3">
        <f t="shared" si="31"/>
        <v>31</v>
      </c>
      <c r="F236" s="10">
        <f t="shared" si="32"/>
        <v>29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127168</v>
      </c>
      <c r="K236" s="3">
        <f t="shared" si="35"/>
        <v>0</v>
      </c>
    </row>
    <row r="237" spans="1:11" x14ac:dyDescent="0.25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127533</v>
      </c>
      <c r="B237" s="28">
        <f t="shared" si="29"/>
        <v>2249</v>
      </c>
      <c r="C237" s="9">
        <f t="shared" si="27"/>
        <v>127531</v>
      </c>
      <c r="D237" s="9">
        <f t="shared" si="30"/>
        <v>127561</v>
      </c>
      <c r="E237" s="3">
        <f t="shared" si="31"/>
        <v>31</v>
      </c>
      <c r="F237" s="10">
        <f t="shared" si="32"/>
        <v>29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127533</v>
      </c>
      <c r="K237" s="3">
        <f t="shared" si="35"/>
        <v>0</v>
      </c>
    </row>
    <row r="238" spans="1:11" x14ac:dyDescent="0.25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127898</v>
      </c>
      <c r="B238" s="28">
        <f t="shared" si="29"/>
        <v>2250</v>
      </c>
      <c r="C238" s="9">
        <f t="shared" si="27"/>
        <v>127896</v>
      </c>
      <c r="D238" s="9">
        <f t="shared" si="30"/>
        <v>127926</v>
      </c>
      <c r="E238" s="3">
        <f t="shared" si="31"/>
        <v>31</v>
      </c>
      <c r="F238" s="10">
        <f t="shared" si="32"/>
        <v>29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127898</v>
      </c>
      <c r="K238" s="3">
        <f t="shared" si="35"/>
        <v>0</v>
      </c>
    </row>
    <row r="239" spans="1:11" x14ac:dyDescent="0.25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128263</v>
      </c>
      <c r="B239" s="28">
        <f t="shared" si="29"/>
        <v>2251</v>
      </c>
      <c r="C239" s="9">
        <f t="shared" si="27"/>
        <v>128261</v>
      </c>
      <c r="D239" s="9">
        <f t="shared" si="30"/>
        <v>128291</v>
      </c>
      <c r="E239" s="3">
        <f t="shared" si="31"/>
        <v>31</v>
      </c>
      <c r="F239" s="10">
        <f t="shared" si="32"/>
        <v>29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128263</v>
      </c>
      <c r="K239" s="3">
        <f t="shared" si="35"/>
        <v>0</v>
      </c>
    </row>
    <row r="240" spans="1:11" x14ac:dyDescent="0.25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128629</v>
      </c>
      <c r="B240" s="28">
        <f t="shared" si="29"/>
        <v>2252</v>
      </c>
      <c r="C240" s="9">
        <f t="shared" si="27"/>
        <v>128627</v>
      </c>
      <c r="D240" s="9">
        <f t="shared" si="30"/>
        <v>128657</v>
      </c>
      <c r="E240" s="3">
        <f t="shared" si="31"/>
        <v>31</v>
      </c>
      <c r="F240" s="10">
        <f t="shared" si="32"/>
        <v>29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128629</v>
      </c>
      <c r="K240" s="3">
        <f t="shared" si="35"/>
        <v>0</v>
      </c>
    </row>
    <row r="241" spans="1:11" x14ac:dyDescent="0.25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128994</v>
      </c>
      <c r="B241" s="28">
        <f t="shared" si="29"/>
        <v>2253</v>
      </c>
      <c r="C241" s="9">
        <f t="shared" ref="C241:C304" si="36">EOMONTH(A241,-1)+1</f>
        <v>128992</v>
      </c>
      <c r="D241" s="9">
        <f t="shared" ref="D241:D304" si="37">EOMONTH(A241,0)</f>
        <v>129022</v>
      </c>
      <c r="E241" s="3">
        <f t="shared" ref="E241:E304" si="38">D241-C241+1</f>
        <v>31</v>
      </c>
      <c r="F241" s="10">
        <f t="shared" ref="F241:F304" si="39">D241-A241+1</f>
        <v>29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128994</v>
      </c>
      <c r="K241" s="3">
        <f t="shared" ref="K241:K304" si="43">H241+I241</f>
        <v>0</v>
      </c>
    </row>
    <row r="242" spans="1:11" x14ac:dyDescent="0.25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129359</v>
      </c>
      <c r="B242" s="28">
        <f t="shared" si="29"/>
        <v>2254</v>
      </c>
      <c r="C242" s="9">
        <f t="shared" si="36"/>
        <v>129357</v>
      </c>
      <c r="D242" s="9">
        <f t="shared" si="37"/>
        <v>129387</v>
      </c>
      <c r="E242" s="3">
        <f t="shared" si="38"/>
        <v>31</v>
      </c>
      <c r="F242" s="10">
        <f t="shared" si="39"/>
        <v>29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129359</v>
      </c>
      <c r="K242" s="3">
        <f t="shared" si="43"/>
        <v>0</v>
      </c>
    </row>
    <row r="243" spans="1:11" x14ac:dyDescent="0.25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129724</v>
      </c>
      <c r="B243" s="28">
        <f t="shared" si="29"/>
        <v>2255</v>
      </c>
      <c r="C243" s="9">
        <f t="shared" si="36"/>
        <v>129722</v>
      </c>
      <c r="D243" s="9">
        <f t="shared" si="37"/>
        <v>129752</v>
      </c>
      <c r="E243" s="3">
        <f t="shared" si="38"/>
        <v>31</v>
      </c>
      <c r="F243" s="10">
        <f t="shared" si="39"/>
        <v>29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129724</v>
      </c>
      <c r="K243" s="3">
        <f t="shared" si="43"/>
        <v>0</v>
      </c>
    </row>
    <row r="244" spans="1:11" x14ac:dyDescent="0.25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130090</v>
      </c>
      <c r="B244" s="28">
        <f t="shared" si="29"/>
        <v>2256</v>
      </c>
      <c r="C244" s="9">
        <f t="shared" si="36"/>
        <v>130088</v>
      </c>
      <c r="D244" s="9">
        <f t="shared" si="37"/>
        <v>130118</v>
      </c>
      <c r="E244" s="3">
        <f t="shared" si="38"/>
        <v>31</v>
      </c>
      <c r="F244" s="10">
        <f t="shared" si="39"/>
        <v>29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130090</v>
      </c>
      <c r="K244" s="3">
        <f t="shared" si="43"/>
        <v>0</v>
      </c>
    </row>
    <row r="245" spans="1:11" x14ac:dyDescent="0.25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130455</v>
      </c>
      <c r="B245" s="28">
        <f t="shared" si="29"/>
        <v>2257</v>
      </c>
      <c r="C245" s="9">
        <f t="shared" si="36"/>
        <v>130453</v>
      </c>
      <c r="D245" s="9">
        <f t="shared" si="37"/>
        <v>130483</v>
      </c>
      <c r="E245" s="3">
        <f t="shared" si="38"/>
        <v>31</v>
      </c>
      <c r="F245" s="10">
        <f t="shared" si="39"/>
        <v>29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130455</v>
      </c>
      <c r="K245" s="3">
        <f t="shared" si="43"/>
        <v>0</v>
      </c>
    </row>
    <row r="246" spans="1:11" x14ac:dyDescent="0.25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130820</v>
      </c>
      <c r="B246" s="28">
        <f t="shared" si="29"/>
        <v>2258</v>
      </c>
      <c r="C246" s="9">
        <f t="shared" si="36"/>
        <v>130818</v>
      </c>
      <c r="D246" s="9">
        <f t="shared" si="37"/>
        <v>130848</v>
      </c>
      <c r="E246" s="3">
        <f t="shared" si="38"/>
        <v>31</v>
      </c>
      <c r="F246" s="10">
        <f t="shared" si="39"/>
        <v>29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130820</v>
      </c>
      <c r="K246" s="3">
        <f t="shared" si="43"/>
        <v>0</v>
      </c>
    </row>
    <row r="247" spans="1:11" x14ac:dyDescent="0.25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131185</v>
      </c>
      <c r="B247" s="28">
        <f t="shared" si="29"/>
        <v>2259</v>
      </c>
      <c r="C247" s="9">
        <f t="shared" si="36"/>
        <v>131183</v>
      </c>
      <c r="D247" s="9">
        <f t="shared" si="37"/>
        <v>131213</v>
      </c>
      <c r="E247" s="3">
        <f t="shared" si="38"/>
        <v>31</v>
      </c>
      <c r="F247" s="10">
        <f t="shared" si="39"/>
        <v>29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131185</v>
      </c>
      <c r="K247" s="3">
        <f t="shared" si="43"/>
        <v>0</v>
      </c>
    </row>
    <row r="248" spans="1:11" x14ac:dyDescent="0.25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131551</v>
      </c>
      <c r="B248" s="28">
        <f t="shared" si="29"/>
        <v>2260</v>
      </c>
      <c r="C248" s="9">
        <f t="shared" si="36"/>
        <v>131549</v>
      </c>
      <c r="D248" s="9">
        <f t="shared" si="37"/>
        <v>131579</v>
      </c>
      <c r="E248" s="3">
        <f t="shared" si="38"/>
        <v>31</v>
      </c>
      <c r="F248" s="10">
        <f t="shared" si="39"/>
        <v>29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131551</v>
      </c>
      <c r="K248" s="3">
        <f t="shared" si="43"/>
        <v>0</v>
      </c>
    </row>
    <row r="249" spans="1:11" x14ac:dyDescent="0.25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131916</v>
      </c>
      <c r="B249" s="28">
        <f t="shared" si="29"/>
        <v>2261</v>
      </c>
      <c r="C249" s="9">
        <f t="shared" si="36"/>
        <v>131914</v>
      </c>
      <c r="D249" s="9">
        <f t="shared" si="37"/>
        <v>131944</v>
      </c>
      <c r="E249" s="3">
        <f t="shared" si="38"/>
        <v>31</v>
      </c>
      <c r="F249" s="10">
        <f t="shared" si="39"/>
        <v>29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131916</v>
      </c>
      <c r="K249" s="3">
        <f t="shared" si="43"/>
        <v>0</v>
      </c>
    </row>
    <row r="250" spans="1:11" x14ac:dyDescent="0.25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132281</v>
      </c>
      <c r="B250" s="28">
        <f t="shared" si="29"/>
        <v>2262</v>
      </c>
      <c r="C250" s="9">
        <f t="shared" si="36"/>
        <v>132279</v>
      </c>
      <c r="D250" s="9">
        <f t="shared" si="37"/>
        <v>132309</v>
      </c>
      <c r="E250" s="3">
        <f t="shared" si="38"/>
        <v>31</v>
      </c>
      <c r="F250" s="10">
        <f t="shared" si="39"/>
        <v>29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132281</v>
      </c>
      <c r="K250" s="3">
        <f t="shared" si="43"/>
        <v>0</v>
      </c>
    </row>
    <row r="251" spans="1:11" x14ac:dyDescent="0.25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132646</v>
      </c>
      <c r="B251" s="28">
        <f t="shared" si="29"/>
        <v>2263</v>
      </c>
      <c r="C251" s="9">
        <f t="shared" si="36"/>
        <v>132644</v>
      </c>
      <c r="D251" s="9">
        <f t="shared" si="37"/>
        <v>132674</v>
      </c>
      <c r="E251" s="3">
        <f t="shared" si="38"/>
        <v>31</v>
      </c>
      <c r="F251" s="10">
        <f t="shared" si="39"/>
        <v>29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132646</v>
      </c>
      <c r="K251" s="3">
        <f t="shared" si="43"/>
        <v>0</v>
      </c>
    </row>
    <row r="252" spans="1:11" x14ac:dyDescent="0.25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133012</v>
      </c>
      <c r="B252" s="28">
        <f t="shared" si="29"/>
        <v>2264</v>
      </c>
      <c r="C252" s="9">
        <f t="shared" si="36"/>
        <v>133010</v>
      </c>
      <c r="D252" s="9">
        <f t="shared" si="37"/>
        <v>133040</v>
      </c>
      <c r="E252" s="3">
        <f t="shared" si="38"/>
        <v>31</v>
      </c>
      <c r="F252" s="10">
        <f t="shared" si="39"/>
        <v>29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133012</v>
      </c>
      <c r="K252" s="3">
        <f t="shared" si="43"/>
        <v>0</v>
      </c>
    </row>
    <row r="253" spans="1:11" x14ac:dyDescent="0.25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133377</v>
      </c>
      <c r="B253" s="28">
        <f t="shared" si="29"/>
        <v>2265</v>
      </c>
      <c r="C253" s="9">
        <f t="shared" si="36"/>
        <v>133375</v>
      </c>
      <c r="D253" s="9">
        <f t="shared" si="37"/>
        <v>133405</v>
      </c>
      <c r="E253" s="3">
        <f t="shared" si="38"/>
        <v>31</v>
      </c>
      <c r="F253" s="10">
        <f t="shared" si="39"/>
        <v>29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133377</v>
      </c>
      <c r="K253" s="3">
        <f t="shared" si="43"/>
        <v>0</v>
      </c>
    </row>
    <row r="254" spans="1:11" x14ac:dyDescent="0.25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133742</v>
      </c>
      <c r="B254" s="28">
        <f t="shared" si="29"/>
        <v>2266</v>
      </c>
      <c r="C254" s="9">
        <f t="shared" si="36"/>
        <v>133740</v>
      </c>
      <c r="D254" s="9">
        <f t="shared" si="37"/>
        <v>133770</v>
      </c>
      <c r="E254" s="3">
        <f t="shared" si="38"/>
        <v>31</v>
      </c>
      <c r="F254" s="10">
        <f t="shared" si="39"/>
        <v>29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133742</v>
      </c>
      <c r="K254" s="3">
        <f t="shared" si="43"/>
        <v>0</v>
      </c>
    </row>
    <row r="255" spans="1:11" x14ac:dyDescent="0.25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134107</v>
      </c>
      <c r="B255" s="28">
        <f t="shared" si="29"/>
        <v>2267</v>
      </c>
      <c r="C255" s="9">
        <f t="shared" si="36"/>
        <v>134105</v>
      </c>
      <c r="D255" s="9">
        <f t="shared" si="37"/>
        <v>134135</v>
      </c>
      <c r="E255" s="3">
        <f t="shared" si="38"/>
        <v>31</v>
      </c>
      <c r="F255" s="10">
        <f t="shared" si="39"/>
        <v>29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134107</v>
      </c>
      <c r="K255" s="3">
        <f t="shared" si="43"/>
        <v>0</v>
      </c>
    </row>
    <row r="256" spans="1:11" x14ac:dyDescent="0.25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134473</v>
      </c>
      <c r="B256" s="28">
        <f t="shared" si="29"/>
        <v>2268</v>
      </c>
      <c r="C256" s="9">
        <f t="shared" si="36"/>
        <v>134471</v>
      </c>
      <c r="D256" s="9">
        <f t="shared" si="37"/>
        <v>134501</v>
      </c>
      <c r="E256" s="3">
        <f t="shared" si="38"/>
        <v>31</v>
      </c>
      <c r="F256" s="10">
        <f t="shared" si="39"/>
        <v>29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134473</v>
      </c>
      <c r="K256" s="3">
        <f t="shared" si="43"/>
        <v>0</v>
      </c>
    </row>
    <row r="257" spans="1:11" x14ac:dyDescent="0.25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134838</v>
      </c>
      <c r="B257" s="28">
        <f t="shared" si="29"/>
        <v>2269</v>
      </c>
      <c r="C257" s="9">
        <f t="shared" si="36"/>
        <v>134836</v>
      </c>
      <c r="D257" s="9">
        <f t="shared" si="37"/>
        <v>134866</v>
      </c>
      <c r="E257" s="3">
        <f t="shared" si="38"/>
        <v>31</v>
      </c>
      <c r="F257" s="10">
        <f t="shared" si="39"/>
        <v>29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134838</v>
      </c>
      <c r="K257" s="3">
        <f t="shared" si="43"/>
        <v>0</v>
      </c>
    </row>
    <row r="258" spans="1:11" x14ac:dyDescent="0.25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135203</v>
      </c>
      <c r="B258" s="28">
        <f t="shared" si="29"/>
        <v>2270</v>
      </c>
      <c r="C258" s="9">
        <f t="shared" si="36"/>
        <v>135201</v>
      </c>
      <c r="D258" s="9">
        <f t="shared" si="37"/>
        <v>135231</v>
      </c>
      <c r="E258" s="3">
        <f t="shared" si="38"/>
        <v>31</v>
      </c>
      <c r="F258" s="10">
        <f t="shared" si="39"/>
        <v>29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135203</v>
      </c>
      <c r="K258" s="3">
        <f t="shared" si="43"/>
        <v>0</v>
      </c>
    </row>
    <row r="259" spans="1:11" x14ac:dyDescent="0.25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135568</v>
      </c>
      <c r="B259" s="28">
        <f t="shared" si="29"/>
        <v>2271</v>
      </c>
      <c r="C259" s="9">
        <f t="shared" si="36"/>
        <v>135566</v>
      </c>
      <c r="D259" s="9">
        <f t="shared" si="37"/>
        <v>135596</v>
      </c>
      <c r="E259" s="3">
        <f t="shared" si="38"/>
        <v>31</v>
      </c>
      <c r="F259" s="10">
        <f t="shared" si="39"/>
        <v>29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135568</v>
      </c>
      <c r="K259" s="3">
        <f t="shared" si="43"/>
        <v>0</v>
      </c>
    </row>
    <row r="260" spans="1:11" x14ac:dyDescent="0.25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135934</v>
      </c>
      <c r="B260" s="28">
        <f t="shared" si="29"/>
        <v>2272</v>
      </c>
      <c r="C260" s="9">
        <f t="shared" si="36"/>
        <v>135932</v>
      </c>
      <c r="D260" s="9">
        <f t="shared" si="37"/>
        <v>135962</v>
      </c>
      <c r="E260" s="3">
        <f t="shared" si="38"/>
        <v>31</v>
      </c>
      <c r="F260" s="10">
        <f t="shared" si="39"/>
        <v>29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135934</v>
      </c>
      <c r="K260" s="3">
        <f t="shared" si="43"/>
        <v>0</v>
      </c>
    </row>
    <row r="261" spans="1:11" x14ac:dyDescent="0.25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136299</v>
      </c>
      <c r="B261" s="28">
        <f t="shared" ref="B261:B324" si="44">YEAR(A261)</f>
        <v>2273</v>
      </c>
      <c r="C261" s="9">
        <f t="shared" si="36"/>
        <v>136297</v>
      </c>
      <c r="D261" s="9">
        <f t="shared" si="37"/>
        <v>136327</v>
      </c>
      <c r="E261" s="3">
        <f t="shared" si="38"/>
        <v>31</v>
      </c>
      <c r="F261" s="10">
        <f t="shared" si="39"/>
        <v>29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136299</v>
      </c>
      <c r="K261" s="3">
        <f t="shared" si="43"/>
        <v>0</v>
      </c>
    </row>
    <row r="262" spans="1:11" x14ac:dyDescent="0.25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136664</v>
      </c>
      <c r="B262" s="28">
        <f t="shared" si="44"/>
        <v>2274</v>
      </c>
      <c r="C262" s="9">
        <f t="shared" si="36"/>
        <v>136662</v>
      </c>
      <c r="D262" s="9">
        <f t="shared" si="37"/>
        <v>136692</v>
      </c>
      <c r="E262" s="3">
        <f t="shared" si="38"/>
        <v>31</v>
      </c>
      <c r="F262" s="10">
        <f t="shared" si="39"/>
        <v>29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136664</v>
      </c>
      <c r="K262" s="3">
        <f t="shared" si="43"/>
        <v>0</v>
      </c>
    </row>
    <row r="263" spans="1:11" x14ac:dyDescent="0.25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137029</v>
      </c>
      <c r="B263" s="28">
        <f t="shared" si="44"/>
        <v>2275</v>
      </c>
      <c r="C263" s="9">
        <f t="shared" si="36"/>
        <v>137027</v>
      </c>
      <c r="D263" s="9">
        <f t="shared" si="37"/>
        <v>137057</v>
      </c>
      <c r="E263" s="3">
        <f t="shared" si="38"/>
        <v>31</v>
      </c>
      <c r="F263" s="10">
        <f t="shared" si="39"/>
        <v>29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137029</v>
      </c>
      <c r="K263" s="3">
        <f t="shared" si="43"/>
        <v>0</v>
      </c>
    </row>
    <row r="264" spans="1:11" x14ac:dyDescent="0.25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137395</v>
      </c>
      <c r="B264" s="28">
        <f t="shared" si="44"/>
        <v>2276</v>
      </c>
      <c r="C264" s="9">
        <f t="shared" si="36"/>
        <v>137393</v>
      </c>
      <c r="D264" s="9">
        <f t="shared" si="37"/>
        <v>137423</v>
      </c>
      <c r="E264" s="3">
        <f t="shared" si="38"/>
        <v>31</v>
      </c>
      <c r="F264" s="10">
        <f t="shared" si="39"/>
        <v>29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137395</v>
      </c>
      <c r="K264" s="3">
        <f t="shared" si="43"/>
        <v>0</v>
      </c>
    </row>
    <row r="265" spans="1:11" x14ac:dyDescent="0.25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137760</v>
      </c>
      <c r="B265" s="28">
        <f t="shared" si="44"/>
        <v>2277</v>
      </c>
      <c r="C265" s="9">
        <f t="shared" si="36"/>
        <v>137758</v>
      </c>
      <c r="D265" s="9">
        <f t="shared" si="37"/>
        <v>137788</v>
      </c>
      <c r="E265" s="3">
        <f t="shared" si="38"/>
        <v>31</v>
      </c>
      <c r="F265" s="10">
        <f t="shared" si="39"/>
        <v>29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137760</v>
      </c>
      <c r="K265" s="3">
        <f t="shared" si="43"/>
        <v>0</v>
      </c>
    </row>
    <row r="266" spans="1:11" x14ac:dyDescent="0.25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138125</v>
      </c>
      <c r="B266" s="28">
        <f t="shared" si="44"/>
        <v>2278</v>
      </c>
      <c r="C266" s="9">
        <f t="shared" si="36"/>
        <v>138123</v>
      </c>
      <c r="D266" s="9">
        <f t="shared" si="37"/>
        <v>138153</v>
      </c>
      <c r="E266" s="3">
        <f t="shared" si="38"/>
        <v>31</v>
      </c>
      <c r="F266" s="10">
        <f t="shared" si="39"/>
        <v>29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138125</v>
      </c>
      <c r="K266" s="3">
        <f t="shared" si="43"/>
        <v>0</v>
      </c>
    </row>
    <row r="267" spans="1:11" x14ac:dyDescent="0.25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138490</v>
      </c>
      <c r="B267" s="28">
        <f t="shared" si="44"/>
        <v>2279</v>
      </c>
      <c r="C267" s="9">
        <f t="shared" si="36"/>
        <v>138488</v>
      </c>
      <c r="D267" s="9">
        <f t="shared" si="37"/>
        <v>138518</v>
      </c>
      <c r="E267" s="3">
        <f t="shared" si="38"/>
        <v>31</v>
      </c>
      <c r="F267" s="10">
        <f t="shared" si="39"/>
        <v>29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138490</v>
      </c>
      <c r="K267" s="3">
        <f t="shared" si="43"/>
        <v>0</v>
      </c>
    </row>
    <row r="268" spans="1:11" x14ac:dyDescent="0.25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138856</v>
      </c>
      <c r="B268" s="28">
        <f t="shared" si="44"/>
        <v>2280</v>
      </c>
      <c r="C268" s="9">
        <f t="shared" si="36"/>
        <v>138854</v>
      </c>
      <c r="D268" s="9">
        <f t="shared" si="37"/>
        <v>138884</v>
      </c>
      <c r="E268" s="3">
        <f t="shared" si="38"/>
        <v>31</v>
      </c>
      <c r="F268" s="10">
        <f t="shared" si="39"/>
        <v>29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138856</v>
      </c>
      <c r="K268" s="3">
        <f t="shared" si="43"/>
        <v>0</v>
      </c>
    </row>
    <row r="269" spans="1:11" x14ac:dyDescent="0.25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139221</v>
      </c>
      <c r="B269" s="28">
        <f t="shared" si="44"/>
        <v>2281</v>
      </c>
      <c r="C269" s="9">
        <f t="shared" si="36"/>
        <v>139219</v>
      </c>
      <c r="D269" s="9">
        <f t="shared" si="37"/>
        <v>139249</v>
      </c>
      <c r="E269" s="3">
        <f t="shared" si="38"/>
        <v>31</v>
      </c>
      <c r="F269" s="10">
        <f t="shared" si="39"/>
        <v>29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139221</v>
      </c>
      <c r="K269" s="3">
        <f t="shared" si="43"/>
        <v>0</v>
      </c>
    </row>
    <row r="270" spans="1:11" x14ac:dyDescent="0.25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139586</v>
      </c>
      <c r="B270" s="28">
        <f t="shared" si="44"/>
        <v>2282</v>
      </c>
      <c r="C270" s="9">
        <f t="shared" si="36"/>
        <v>139584</v>
      </c>
      <c r="D270" s="9">
        <f t="shared" si="37"/>
        <v>139614</v>
      </c>
      <c r="E270" s="3">
        <f t="shared" si="38"/>
        <v>31</v>
      </c>
      <c r="F270" s="10">
        <f t="shared" si="39"/>
        <v>29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139586</v>
      </c>
      <c r="K270" s="3">
        <f t="shared" si="43"/>
        <v>0</v>
      </c>
    </row>
    <row r="271" spans="1:11" x14ac:dyDescent="0.25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139951</v>
      </c>
      <c r="B271" s="28">
        <f t="shared" si="44"/>
        <v>2283</v>
      </c>
      <c r="C271" s="9">
        <f t="shared" si="36"/>
        <v>139949</v>
      </c>
      <c r="D271" s="9">
        <f t="shared" si="37"/>
        <v>139979</v>
      </c>
      <c r="E271" s="3">
        <f t="shared" si="38"/>
        <v>31</v>
      </c>
      <c r="F271" s="10">
        <f t="shared" si="39"/>
        <v>29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139951</v>
      </c>
      <c r="K271" s="3">
        <f t="shared" si="43"/>
        <v>0</v>
      </c>
    </row>
    <row r="272" spans="1:11" x14ac:dyDescent="0.25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140317</v>
      </c>
      <c r="B272" s="28">
        <f t="shared" si="44"/>
        <v>2284</v>
      </c>
      <c r="C272" s="9">
        <f t="shared" si="36"/>
        <v>140315</v>
      </c>
      <c r="D272" s="9">
        <f t="shared" si="37"/>
        <v>140345</v>
      </c>
      <c r="E272" s="3">
        <f t="shared" si="38"/>
        <v>31</v>
      </c>
      <c r="F272" s="10">
        <f t="shared" si="39"/>
        <v>29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140317</v>
      </c>
      <c r="K272" s="3">
        <f t="shared" si="43"/>
        <v>0</v>
      </c>
    </row>
    <row r="273" spans="1:11" x14ac:dyDescent="0.25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140682</v>
      </c>
      <c r="B273" s="28">
        <f t="shared" si="44"/>
        <v>2285</v>
      </c>
      <c r="C273" s="9">
        <f t="shared" si="36"/>
        <v>140680</v>
      </c>
      <c r="D273" s="9">
        <f t="shared" si="37"/>
        <v>140710</v>
      </c>
      <c r="E273" s="3">
        <f t="shared" si="38"/>
        <v>31</v>
      </c>
      <c r="F273" s="10">
        <f t="shared" si="39"/>
        <v>29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140682</v>
      </c>
      <c r="K273" s="3">
        <f t="shared" si="43"/>
        <v>0</v>
      </c>
    </row>
    <row r="274" spans="1:11" x14ac:dyDescent="0.25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141047</v>
      </c>
      <c r="B274" s="28">
        <f t="shared" si="44"/>
        <v>2286</v>
      </c>
      <c r="C274" s="9">
        <f t="shared" si="36"/>
        <v>141045</v>
      </c>
      <c r="D274" s="9">
        <f t="shared" si="37"/>
        <v>141075</v>
      </c>
      <c r="E274" s="3">
        <f t="shared" si="38"/>
        <v>31</v>
      </c>
      <c r="F274" s="10">
        <f t="shared" si="39"/>
        <v>29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141047</v>
      </c>
      <c r="K274" s="3">
        <f t="shared" si="43"/>
        <v>0</v>
      </c>
    </row>
    <row r="275" spans="1:11" x14ac:dyDescent="0.25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141412</v>
      </c>
      <c r="B275" s="28">
        <f t="shared" si="44"/>
        <v>2287</v>
      </c>
      <c r="C275" s="9">
        <f t="shared" si="36"/>
        <v>141410</v>
      </c>
      <c r="D275" s="9">
        <f t="shared" si="37"/>
        <v>141440</v>
      </c>
      <c r="E275" s="3">
        <f t="shared" si="38"/>
        <v>31</v>
      </c>
      <c r="F275" s="10">
        <f t="shared" si="39"/>
        <v>29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141412</v>
      </c>
      <c r="K275" s="3">
        <f t="shared" si="43"/>
        <v>0</v>
      </c>
    </row>
    <row r="276" spans="1:11" x14ac:dyDescent="0.25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141778</v>
      </c>
      <c r="B276" s="28">
        <f t="shared" si="44"/>
        <v>2288</v>
      </c>
      <c r="C276" s="9">
        <f t="shared" si="36"/>
        <v>141776</v>
      </c>
      <c r="D276" s="9">
        <f t="shared" si="37"/>
        <v>141806</v>
      </c>
      <c r="E276" s="3">
        <f t="shared" si="38"/>
        <v>31</v>
      </c>
      <c r="F276" s="10">
        <f t="shared" si="39"/>
        <v>29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141778</v>
      </c>
      <c r="K276" s="3">
        <f t="shared" si="43"/>
        <v>0</v>
      </c>
    </row>
    <row r="277" spans="1:11" x14ac:dyDescent="0.25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142143</v>
      </c>
      <c r="B277" s="28">
        <f t="shared" si="44"/>
        <v>2289</v>
      </c>
      <c r="C277" s="9">
        <f t="shared" si="36"/>
        <v>142141</v>
      </c>
      <c r="D277" s="9">
        <f t="shared" si="37"/>
        <v>142171</v>
      </c>
      <c r="E277" s="3">
        <f t="shared" si="38"/>
        <v>31</v>
      </c>
      <c r="F277" s="10">
        <f t="shared" si="39"/>
        <v>29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142143</v>
      </c>
      <c r="K277" s="3">
        <f t="shared" si="43"/>
        <v>0</v>
      </c>
    </row>
    <row r="278" spans="1:11" x14ac:dyDescent="0.25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142508</v>
      </c>
      <c r="B278" s="28">
        <f t="shared" si="44"/>
        <v>2290</v>
      </c>
      <c r="C278" s="9">
        <f t="shared" si="36"/>
        <v>142506</v>
      </c>
      <c r="D278" s="9">
        <f t="shared" si="37"/>
        <v>142536</v>
      </c>
      <c r="E278" s="3">
        <f t="shared" si="38"/>
        <v>31</v>
      </c>
      <c r="F278" s="10">
        <f t="shared" si="39"/>
        <v>29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142508</v>
      </c>
      <c r="K278" s="3">
        <f t="shared" si="43"/>
        <v>0</v>
      </c>
    </row>
    <row r="279" spans="1:11" x14ac:dyDescent="0.25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142873</v>
      </c>
      <c r="B279" s="28">
        <f t="shared" si="44"/>
        <v>2291</v>
      </c>
      <c r="C279" s="9">
        <f t="shared" si="36"/>
        <v>142871</v>
      </c>
      <c r="D279" s="9">
        <f t="shared" si="37"/>
        <v>142901</v>
      </c>
      <c r="E279" s="3">
        <f t="shared" si="38"/>
        <v>31</v>
      </c>
      <c r="F279" s="10">
        <f t="shared" si="39"/>
        <v>29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142873</v>
      </c>
      <c r="K279" s="3">
        <f t="shared" si="43"/>
        <v>0</v>
      </c>
    </row>
    <row r="280" spans="1:11" x14ac:dyDescent="0.25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143239</v>
      </c>
      <c r="B280" s="28">
        <f t="shared" si="44"/>
        <v>2292</v>
      </c>
      <c r="C280" s="9">
        <f t="shared" si="36"/>
        <v>143237</v>
      </c>
      <c r="D280" s="9">
        <f t="shared" si="37"/>
        <v>143267</v>
      </c>
      <c r="E280" s="3">
        <f t="shared" si="38"/>
        <v>31</v>
      </c>
      <c r="F280" s="10">
        <f t="shared" si="39"/>
        <v>29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143239</v>
      </c>
      <c r="K280" s="3">
        <f t="shared" si="43"/>
        <v>0</v>
      </c>
    </row>
    <row r="281" spans="1:11" x14ac:dyDescent="0.25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143604</v>
      </c>
      <c r="B281" s="28">
        <f t="shared" si="44"/>
        <v>2293</v>
      </c>
      <c r="C281" s="9">
        <f t="shared" si="36"/>
        <v>143602</v>
      </c>
      <c r="D281" s="9">
        <f t="shared" si="37"/>
        <v>143632</v>
      </c>
      <c r="E281" s="3">
        <f t="shared" si="38"/>
        <v>31</v>
      </c>
      <c r="F281" s="10">
        <f t="shared" si="39"/>
        <v>29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143604</v>
      </c>
      <c r="K281" s="3">
        <f t="shared" si="43"/>
        <v>0</v>
      </c>
    </row>
    <row r="282" spans="1:11" x14ac:dyDescent="0.25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143969</v>
      </c>
      <c r="B282" s="28">
        <f t="shared" si="44"/>
        <v>2294</v>
      </c>
      <c r="C282" s="9">
        <f t="shared" si="36"/>
        <v>143967</v>
      </c>
      <c r="D282" s="9">
        <f t="shared" si="37"/>
        <v>143997</v>
      </c>
      <c r="E282" s="3">
        <f t="shared" si="38"/>
        <v>31</v>
      </c>
      <c r="F282" s="10">
        <f t="shared" si="39"/>
        <v>29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143969</v>
      </c>
      <c r="K282" s="3">
        <f t="shared" si="43"/>
        <v>0</v>
      </c>
    </row>
    <row r="283" spans="1:11" x14ac:dyDescent="0.25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144334</v>
      </c>
      <c r="B283" s="28">
        <f t="shared" si="44"/>
        <v>2295</v>
      </c>
      <c r="C283" s="9">
        <f t="shared" si="36"/>
        <v>144332</v>
      </c>
      <c r="D283" s="9">
        <f t="shared" si="37"/>
        <v>144362</v>
      </c>
      <c r="E283" s="3">
        <f t="shared" si="38"/>
        <v>31</v>
      </c>
      <c r="F283" s="10">
        <f t="shared" si="39"/>
        <v>29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144334</v>
      </c>
      <c r="K283" s="3">
        <f t="shared" si="43"/>
        <v>0</v>
      </c>
    </row>
    <row r="284" spans="1:11" x14ac:dyDescent="0.25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144700</v>
      </c>
      <c r="B284" s="28">
        <f t="shared" si="44"/>
        <v>2296</v>
      </c>
      <c r="C284" s="9">
        <f t="shared" si="36"/>
        <v>144698</v>
      </c>
      <c r="D284" s="9">
        <f t="shared" si="37"/>
        <v>144728</v>
      </c>
      <c r="E284" s="3">
        <f t="shared" si="38"/>
        <v>31</v>
      </c>
      <c r="F284" s="10">
        <f t="shared" si="39"/>
        <v>29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144700</v>
      </c>
      <c r="K284" s="3">
        <f t="shared" si="43"/>
        <v>0</v>
      </c>
    </row>
    <row r="285" spans="1:11" x14ac:dyDescent="0.25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145065</v>
      </c>
      <c r="B285" s="28">
        <f t="shared" si="44"/>
        <v>2297</v>
      </c>
      <c r="C285" s="9">
        <f t="shared" si="36"/>
        <v>145063</v>
      </c>
      <c r="D285" s="9">
        <f t="shared" si="37"/>
        <v>145093</v>
      </c>
      <c r="E285" s="3">
        <f t="shared" si="38"/>
        <v>31</v>
      </c>
      <c r="F285" s="10">
        <f t="shared" si="39"/>
        <v>29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145065</v>
      </c>
      <c r="K285" s="3">
        <f t="shared" si="43"/>
        <v>0</v>
      </c>
    </row>
    <row r="286" spans="1:11" x14ac:dyDescent="0.25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145430</v>
      </c>
      <c r="B286" s="28">
        <f t="shared" si="44"/>
        <v>2298</v>
      </c>
      <c r="C286" s="9">
        <f t="shared" si="36"/>
        <v>145428</v>
      </c>
      <c r="D286" s="9">
        <f t="shared" si="37"/>
        <v>145458</v>
      </c>
      <c r="E286" s="3">
        <f t="shared" si="38"/>
        <v>31</v>
      </c>
      <c r="F286" s="10">
        <f t="shared" si="39"/>
        <v>29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145430</v>
      </c>
      <c r="K286" s="3">
        <f t="shared" si="43"/>
        <v>0</v>
      </c>
    </row>
    <row r="287" spans="1:11" x14ac:dyDescent="0.25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145795</v>
      </c>
      <c r="B287" s="28">
        <f t="shared" si="44"/>
        <v>2299</v>
      </c>
      <c r="C287" s="9">
        <f t="shared" si="36"/>
        <v>145793</v>
      </c>
      <c r="D287" s="9">
        <f t="shared" si="37"/>
        <v>145823</v>
      </c>
      <c r="E287" s="3">
        <f t="shared" si="38"/>
        <v>31</v>
      </c>
      <c r="F287" s="10">
        <f t="shared" si="39"/>
        <v>29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145795</v>
      </c>
      <c r="K287" s="3">
        <f t="shared" si="43"/>
        <v>0</v>
      </c>
    </row>
    <row r="288" spans="1:11" x14ac:dyDescent="0.25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146160</v>
      </c>
      <c r="B288" s="28">
        <f t="shared" si="44"/>
        <v>2300</v>
      </c>
      <c r="C288" s="9">
        <f t="shared" si="36"/>
        <v>146158</v>
      </c>
      <c r="D288" s="9">
        <f t="shared" si="37"/>
        <v>146188</v>
      </c>
      <c r="E288" s="3">
        <f t="shared" si="38"/>
        <v>31</v>
      </c>
      <c r="F288" s="10">
        <f t="shared" si="39"/>
        <v>29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146160</v>
      </c>
      <c r="K288" s="3">
        <f t="shared" si="43"/>
        <v>0</v>
      </c>
    </row>
    <row r="289" spans="1:11" x14ac:dyDescent="0.25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146525</v>
      </c>
      <c r="B289" s="28">
        <f t="shared" si="44"/>
        <v>2301</v>
      </c>
      <c r="C289" s="9">
        <f t="shared" si="36"/>
        <v>146523</v>
      </c>
      <c r="D289" s="9">
        <f t="shared" si="37"/>
        <v>146553</v>
      </c>
      <c r="E289" s="3">
        <f t="shared" si="38"/>
        <v>31</v>
      </c>
      <c r="F289" s="10">
        <f t="shared" si="39"/>
        <v>29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146525</v>
      </c>
      <c r="K289" s="3">
        <f t="shared" si="43"/>
        <v>0</v>
      </c>
    </row>
    <row r="290" spans="1:11" x14ac:dyDescent="0.25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146890</v>
      </c>
      <c r="B290" s="28">
        <f t="shared" si="44"/>
        <v>2302</v>
      </c>
      <c r="C290" s="9">
        <f t="shared" si="36"/>
        <v>146888</v>
      </c>
      <c r="D290" s="9">
        <f t="shared" si="37"/>
        <v>146918</v>
      </c>
      <c r="E290" s="3">
        <f t="shared" si="38"/>
        <v>31</v>
      </c>
      <c r="F290" s="10">
        <f t="shared" si="39"/>
        <v>29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146890</v>
      </c>
      <c r="K290" s="3">
        <f t="shared" si="43"/>
        <v>0</v>
      </c>
    </row>
    <row r="291" spans="1:11" x14ac:dyDescent="0.25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147255</v>
      </c>
      <c r="B291" s="28">
        <f t="shared" si="44"/>
        <v>2303</v>
      </c>
      <c r="C291" s="9">
        <f t="shared" si="36"/>
        <v>147253</v>
      </c>
      <c r="D291" s="9">
        <f t="shared" si="37"/>
        <v>147283</v>
      </c>
      <c r="E291" s="3">
        <f t="shared" si="38"/>
        <v>31</v>
      </c>
      <c r="F291" s="10">
        <f t="shared" si="39"/>
        <v>29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147255</v>
      </c>
      <c r="K291" s="3">
        <f t="shared" si="43"/>
        <v>0</v>
      </c>
    </row>
    <row r="292" spans="1:11" x14ac:dyDescent="0.25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147621</v>
      </c>
      <c r="B292" s="28">
        <f t="shared" si="44"/>
        <v>2304</v>
      </c>
      <c r="C292" s="9">
        <f t="shared" si="36"/>
        <v>147619</v>
      </c>
      <c r="D292" s="9">
        <f t="shared" si="37"/>
        <v>147649</v>
      </c>
      <c r="E292" s="3">
        <f t="shared" si="38"/>
        <v>31</v>
      </c>
      <c r="F292" s="10">
        <f t="shared" si="39"/>
        <v>29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147621</v>
      </c>
      <c r="K292" s="3">
        <f t="shared" si="43"/>
        <v>0</v>
      </c>
    </row>
    <row r="293" spans="1:11" x14ac:dyDescent="0.25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147986</v>
      </c>
      <c r="B293" s="28">
        <f t="shared" si="44"/>
        <v>2305</v>
      </c>
      <c r="C293" s="9">
        <f t="shared" si="36"/>
        <v>147984</v>
      </c>
      <c r="D293" s="9">
        <f t="shared" si="37"/>
        <v>148014</v>
      </c>
      <c r="E293" s="3">
        <f t="shared" si="38"/>
        <v>31</v>
      </c>
      <c r="F293" s="10">
        <f t="shared" si="39"/>
        <v>29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147986</v>
      </c>
      <c r="K293" s="3">
        <f t="shared" si="43"/>
        <v>0</v>
      </c>
    </row>
    <row r="294" spans="1:11" x14ac:dyDescent="0.25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148351</v>
      </c>
      <c r="B294" s="28">
        <f t="shared" si="44"/>
        <v>2306</v>
      </c>
      <c r="C294" s="9">
        <f t="shared" si="36"/>
        <v>148349</v>
      </c>
      <c r="D294" s="9">
        <f t="shared" si="37"/>
        <v>148379</v>
      </c>
      <c r="E294" s="3">
        <f t="shared" si="38"/>
        <v>31</v>
      </c>
      <c r="F294" s="10">
        <f t="shared" si="39"/>
        <v>29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148351</v>
      </c>
      <c r="K294" s="3">
        <f t="shared" si="43"/>
        <v>0</v>
      </c>
    </row>
    <row r="295" spans="1:11" x14ac:dyDescent="0.25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148716</v>
      </c>
      <c r="B295" s="28">
        <f t="shared" si="44"/>
        <v>2307</v>
      </c>
      <c r="C295" s="9">
        <f t="shared" si="36"/>
        <v>148714</v>
      </c>
      <c r="D295" s="9">
        <f t="shared" si="37"/>
        <v>148744</v>
      </c>
      <c r="E295" s="3">
        <f t="shared" si="38"/>
        <v>31</v>
      </c>
      <c r="F295" s="10">
        <f t="shared" si="39"/>
        <v>29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148716</v>
      </c>
      <c r="K295" s="3">
        <f t="shared" si="43"/>
        <v>0</v>
      </c>
    </row>
    <row r="296" spans="1:11" x14ac:dyDescent="0.25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149082</v>
      </c>
      <c r="B296" s="28">
        <f t="shared" si="44"/>
        <v>2308</v>
      </c>
      <c r="C296" s="9">
        <f t="shared" si="36"/>
        <v>149080</v>
      </c>
      <c r="D296" s="9">
        <f t="shared" si="37"/>
        <v>149110</v>
      </c>
      <c r="E296" s="3">
        <f t="shared" si="38"/>
        <v>31</v>
      </c>
      <c r="F296" s="10">
        <f t="shared" si="39"/>
        <v>29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149082</v>
      </c>
      <c r="K296" s="3">
        <f t="shared" si="43"/>
        <v>0</v>
      </c>
    </row>
    <row r="297" spans="1:11" x14ac:dyDescent="0.25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149447</v>
      </c>
      <c r="B297" s="28">
        <f t="shared" si="44"/>
        <v>2309</v>
      </c>
      <c r="C297" s="9">
        <f t="shared" si="36"/>
        <v>149445</v>
      </c>
      <c r="D297" s="9">
        <f t="shared" si="37"/>
        <v>149475</v>
      </c>
      <c r="E297" s="3">
        <f t="shared" si="38"/>
        <v>31</v>
      </c>
      <c r="F297" s="10">
        <f t="shared" si="39"/>
        <v>29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149447</v>
      </c>
      <c r="K297" s="3">
        <f t="shared" si="43"/>
        <v>0</v>
      </c>
    </row>
    <row r="298" spans="1:11" x14ac:dyDescent="0.25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149812</v>
      </c>
      <c r="B298" s="28">
        <f t="shared" si="44"/>
        <v>2310</v>
      </c>
      <c r="C298" s="9">
        <f t="shared" si="36"/>
        <v>149810</v>
      </c>
      <c r="D298" s="9">
        <f t="shared" si="37"/>
        <v>149840</v>
      </c>
      <c r="E298" s="3">
        <f t="shared" si="38"/>
        <v>31</v>
      </c>
      <c r="F298" s="10">
        <f t="shared" si="39"/>
        <v>29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149812</v>
      </c>
      <c r="K298" s="3">
        <f t="shared" si="43"/>
        <v>0</v>
      </c>
    </row>
    <row r="299" spans="1:11" x14ac:dyDescent="0.25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150177</v>
      </c>
      <c r="B299" s="28">
        <f t="shared" si="44"/>
        <v>2311</v>
      </c>
      <c r="C299" s="9">
        <f t="shared" si="36"/>
        <v>150175</v>
      </c>
      <c r="D299" s="9">
        <f t="shared" si="37"/>
        <v>150205</v>
      </c>
      <c r="E299" s="3">
        <f t="shared" si="38"/>
        <v>31</v>
      </c>
      <c r="F299" s="10">
        <f t="shared" si="39"/>
        <v>29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150177</v>
      </c>
      <c r="K299" s="3">
        <f t="shared" si="43"/>
        <v>0</v>
      </c>
    </row>
    <row r="300" spans="1:11" x14ac:dyDescent="0.25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150543</v>
      </c>
      <c r="B300" s="28">
        <f t="shared" si="44"/>
        <v>2312</v>
      </c>
      <c r="C300" s="9">
        <f t="shared" si="36"/>
        <v>150541</v>
      </c>
      <c r="D300" s="9">
        <f t="shared" si="37"/>
        <v>150571</v>
      </c>
      <c r="E300" s="3">
        <f t="shared" si="38"/>
        <v>31</v>
      </c>
      <c r="F300" s="10">
        <f t="shared" si="39"/>
        <v>29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150543</v>
      </c>
      <c r="K300" s="3">
        <f t="shared" si="43"/>
        <v>0</v>
      </c>
    </row>
    <row r="301" spans="1:11" x14ac:dyDescent="0.25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150908</v>
      </c>
      <c r="B301" s="28">
        <f t="shared" si="44"/>
        <v>2313</v>
      </c>
      <c r="C301" s="9">
        <f t="shared" si="36"/>
        <v>150906</v>
      </c>
      <c r="D301" s="9">
        <f t="shared" si="37"/>
        <v>150936</v>
      </c>
      <c r="E301" s="3">
        <f t="shared" si="38"/>
        <v>31</v>
      </c>
      <c r="F301" s="10">
        <f t="shared" si="39"/>
        <v>29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150908</v>
      </c>
      <c r="K301" s="3">
        <f t="shared" si="43"/>
        <v>0</v>
      </c>
    </row>
    <row r="302" spans="1:11" x14ac:dyDescent="0.25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151273</v>
      </c>
      <c r="B302" s="28">
        <f t="shared" si="44"/>
        <v>2314</v>
      </c>
      <c r="C302" s="9">
        <f t="shared" si="36"/>
        <v>151271</v>
      </c>
      <c r="D302" s="9">
        <f t="shared" si="37"/>
        <v>151301</v>
      </c>
      <c r="E302" s="3">
        <f t="shared" si="38"/>
        <v>31</v>
      </c>
      <c r="F302" s="10">
        <f t="shared" si="39"/>
        <v>29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151273</v>
      </c>
      <c r="K302" s="3">
        <f t="shared" si="43"/>
        <v>0</v>
      </c>
    </row>
    <row r="303" spans="1:11" x14ac:dyDescent="0.25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151638</v>
      </c>
      <c r="B303" s="28">
        <f t="shared" si="44"/>
        <v>2315</v>
      </c>
      <c r="C303" s="9">
        <f t="shared" si="36"/>
        <v>151636</v>
      </c>
      <c r="D303" s="9">
        <f t="shared" si="37"/>
        <v>151666</v>
      </c>
      <c r="E303" s="3">
        <f t="shared" si="38"/>
        <v>31</v>
      </c>
      <c r="F303" s="10">
        <f t="shared" si="39"/>
        <v>29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151638</v>
      </c>
      <c r="K303" s="3">
        <f t="shared" si="43"/>
        <v>0</v>
      </c>
    </row>
    <row r="304" spans="1:11" x14ac:dyDescent="0.25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152004</v>
      </c>
      <c r="B304" s="28">
        <f t="shared" si="44"/>
        <v>2316</v>
      </c>
      <c r="C304" s="9">
        <f t="shared" si="36"/>
        <v>152002</v>
      </c>
      <c r="D304" s="9">
        <f t="shared" si="37"/>
        <v>152032</v>
      </c>
      <c r="E304" s="3">
        <f t="shared" si="38"/>
        <v>31</v>
      </c>
      <c r="F304" s="10">
        <f t="shared" si="39"/>
        <v>29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152004</v>
      </c>
      <c r="K304" s="3">
        <f t="shared" si="43"/>
        <v>0</v>
      </c>
    </row>
    <row r="305" spans="1:11" x14ac:dyDescent="0.25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152369</v>
      </c>
      <c r="B305" s="28">
        <f t="shared" si="44"/>
        <v>2317</v>
      </c>
      <c r="C305" s="9">
        <f t="shared" ref="C305:C368" si="45">EOMONTH(A305,-1)+1</f>
        <v>152367</v>
      </c>
      <c r="D305" s="9">
        <f t="shared" ref="D305:D368" si="46">EOMONTH(A305,0)</f>
        <v>152397</v>
      </c>
      <c r="E305" s="3">
        <f t="shared" ref="E305:E368" si="47">D305-C305+1</f>
        <v>31</v>
      </c>
      <c r="F305" s="10">
        <f t="shared" ref="F305:F368" si="48">D305-A305+1</f>
        <v>29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152369</v>
      </c>
      <c r="K305" s="3">
        <f t="shared" ref="K305:K368" si="52">H305+I305</f>
        <v>0</v>
      </c>
    </row>
    <row r="306" spans="1:11" x14ac:dyDescent="0.25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152734</v>
      </c>
      <c r="B306" s="28">
        <f t="shared" si="44"/>
        <v>2318</v>
      </c>
      <c r="C306" s="9">
        <f t="shared" si="45"/>
        <v>152732</v>
      </c>
      <c r="D306" s="9">
        <f t="shared" si="46"/>
        <v>152762</v>
      </c>
      <c r="E306" s="3">
        <f t="shared" si="47"/>
        <v>31</v>
      </c>
      <c r="F306" s="10">
        <f t="shared" si="48"/>
        <v>29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152734</v>
      </c>
      <c r="K306" s="3">
        <f t="shared" si="52"/>
        <v>0</v>
      </c>
    </row>
    <row r="307" spans="1:11" x14ac:dyDescent="0.25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153099</v>
      </c>
      <c r="B307" s="28">
        <f t="shared" si="44"/>
        <v>2319</v>
      </c>
      <c r="C307" s="9">
        <f t="shared" si="45"/>
        <v>153097</v>
      </c>
      <c r="D307" s="9">
        <f t="shared" si="46"/>
        <v>153127</v>
      </c>
      <c r="E307" s="3">
        <f t="shared" si="47"/>
        <v>31</v>
      </c>
      <c r="F307" s="10">
        <f t="shared" si="48"/>
        <v>29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153099</v>
      </c>
      <c r="K307" s="3">
        <f t="shared" si="52"/>
        <v>0</v>
      </c>
    </row>
    <row r="308" spans="1:11" x14ac:dyDescent="0.25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153465</v>
      </c>
      <c r="B308" s="28">
        <f t="shared" si="44"/>
        <v>2320</v>
      </c>
      <c r="C308" s="9">
        <f t="shared" si="45"/>
        <v>153463</v>
      </c>
      <c r="D308" s="9">
        <f t="shared" si="46"/>
        <v>153493</v>
      </c>
      <c r="E308" s="3">
        <f t="shared" si="47"/>
        <v>31</v>
      </c>
      <c r="F308" s="10">
        <f t="shared" si="48"/>
        <v>29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153465</v>
      </c>
      <c r="K308" s="3">
        <f t="shared" si="52"/>
        <v>0</v>
      </c>
    </row>
    <row r="309" spans="1:11" x14ac:dyDescent="0.25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153830</v>
      </c>
      <c r="B309" s="28">
        <f t="shared" si="44"/>
        <v>2321</v>
      </c>
      <c r="C309" s="9">
        <f t="shared" si="45"/>
        <v>153828</v>
      </c>
      <c r="D309" s="9">
        <f t="shared" si="46"/>
        <v>153858</v>
      </c>
      <c r="E309" s="3">
        <f t="shared" si="47"/>
        <v>31</v>
      </c>
      <c r="F309" s="10">
        <f t="shared" si="48"/>
        <v>29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153830</v>
      </c>
      <c r="K309" s="3">
        <f t="shared" si="52"/>
        <v>0</v>
      </c>
    </row>
    <row r="310" spans="1:11" x14ac:dyDescent="0.25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154195</v>
      </c>
      <c r="B310" s="28">
        <f t="shared" si="44"/>
        <v>2322</v>
      </c>
      <c r="C310" s="9">
        <f t="shared" si="45"/>
        <v>154193</v>
      </c>
      <c r="D310" s="9">
        <f t="shared" si="46"/>
        <v>154223</v>
      </c>
      <c r="E310" s="3">
        <f t="shared" si="47"/>
        <v>31</v>
      </c>
      <c r="F310" s="10">
        <f t="shared" si="48"/>
        <v>29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154195</v>
      </c>
      <c r="K310" s="3">
        <f t="shared" si="52"/>
        <v>0</v>
      </c>
    </row>
    <row r="311" spans="1:11" x14ac:dyDescent="0.25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154560</v>
      </c>
      <c r="B311" s="28">
        <f t="shared" si="44"/>
        <v>2323</v>
      </c>
      <c r="C311" s="9">
        <f t="shared" si="45"/>
        <v>154558</v>
      </c>
      <c r="D311" s="9">
        <f t="shared" si="46"/>
        <v>154588</v>
      </c>
      <c r="E311" s="3">
        <f t="shared" si="47"/>
        <v>31</v>
      </c>
      <c r="F311" s="10">
        <f t="shared" si="48"/>
        <v>29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154560</v>
      </c>
      <c r="K311" s="3">
        <f t="shared" si="52"/>
        <v>0</v>
      </c>
    </row>
    <row r="312" spans="1:11" x14ac:dyDescent="0.25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154926</v>
      </c>
      <c r="B312" s="28">
        <f t="shared" si="44"/>
        <v>2324</v>
      </c>
      <c r="C312" s="9">
        <f t="shared" si="45"/>
        <v>154924</v>
      </c>
      <c r="D312" s="9">
        <f t="shared" si="46"/>
        <v>154954</v>
      </c>
      <c r="E312" s="3">
        <f t="shared" si="47"/>
        <v>31</v>
      </c>
      <c r="F312" s="10">
        <f t="shared" si="48"/>
        <v>29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154926</v>
      </c>
      <c r="K312" s="3">
        <f t="shared" si="52"/>
        <v>0</v>
      </c>
    </row>
    <row r="313" spans="1:11" x14ac:dyDescent="0.25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155291</v>
      </c>
      <c r="B313" s="28">
        <f t="shared" si="44"/>
        <v>2325</v>
      </c>
      <c r="C313" s="9">
        <f t="shared" si="45"/>
        <v>155289</v>
      </c>
      <c r="D313" s="9">
        <f t="shared" si="46"/>
        <v>155319</v>
      </c>
      <c r="E313" s="3">
        <f t="shared" si="47"/>
        <v>31</v>
      </c>
      <c r="F313" s="10">
        <f t="shared" si="48"/>
        <v>29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155291</v>
      </c>
      <c r="K313" s="3">
        <f t="shared" si="52"/>
        <v>0</v>
      </c>
    </row>
    <row r="314" spans="1:11" x14ac:dyDescent="0.25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155656</v>
      </c>
      <c r="B314" s="28">
        <f t="shared" si="44"/>
        <v>2326</v>
      </c>
      <c r="C314" s="9">
        <f t="shared" si="45"/>
        <v>155654</v>
      </c>
      <c r="D314" s="9">
        <f t="shared" si="46"/>
        <v>155684</v>
      </c>
      <c r="E314" s="3">
        <f t="shared" si="47"/>
        <v>31</v>
      </c>
      <c r="F314" s="10">
        <f t="shared" si="48"/>
        <v>29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155656</v>
      </c>
      <c r="K314" s="3">
        <f t="shared" si="52"/>
        <v>0</v>
      </c>
    </row>
    <row r="315" spans="1:11" x14ac:dyDescent="0.25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156021</v>
      </c>
      <c r="B315" s="28">
        <f t="shared" si="44"/>
        <v>2327</v>
      </c>
      <c r="C315" s="9">
        <f t="shared" si="45"/>
        <v>156019</v>
      </c>
      <c r="D315" s="9">
        <f t="shared" si="46"/>
        <v>156049</v>
      </c>
      <c r="E315" s="3">
        <f t="shared" si="47"/>
        <v>31</v>
      </c>
      <c r="F315" s="10">
        <f t="shared" si="48"/>
        <v>29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156021</v>
      </c>
      <c r="K315" s="3">
        <f t="shared" si="52"/>
        <v>0</v>
      </c>
    </row>
    <row r="316" spans="1:11" x14ac:dyDescent="0.25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156387</v>
      </c>
      <c r="B316" s="28">
        <f t="shared" si="44"/>
        <v>2328</v>
      </c>
      <c r="C316" s="9">
        <f t="shared" si="45"/>
        <v>156385</v>
      </c>
      <c r="D316" s="9">
        <f t="shared" si="46"/>
        <v>156415</v>
      </c>
      <c r="E316" s="3">
        <f t="shared" si="47"/>
        <v>31</v>
      </c>
      <c r="F316" s="10">
        <f t="shared" si="48"/>
        <v>29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156387</v>
      </c>
      <c r="K316" s="3">
        <f t="shared" si="52"/>
        <v>0</v>
      </c>
    </row>
    <row r="317" spans="1:11" x14ac:dyDescent="0.25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156752</v>
      </c>
      <c r="B317" s="28">
        <f t="shared" si="44"/>
        <v>2329</v>
      </c>
      <c r="C317" s="9">
        <f t="shared" si="45"/>
        <v>156750</v>
      </c>
      <c r="D317" s="9">
        <f t="shared" si="46"/>
        <v>156780</v>
      </c>
      <c r="E317" s="3">
        <f t="shared" si="47"/>
        <v>31</v>
      </c>
      <c r="F317" s="10">
        <f t="shared" si="48"/>
        <v>29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156752</v>
      </c>
      <c r="K317" s="3">
        <f t="shared" si="52"/>
        <v>0</v>
      </c>
    </row>
    <row r="318" spans="1:11" x14ac:dyDescent="0.25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157117</v>
      </c>
      <c r="B318" s="28">
        <f t="shared" si="44"/>
        <v>2330</v>
      </c>
      <c r="C318" s="9">
        <f t="shared" si="45"/>
        <v>157115</v>
      </c>
      <c r="D318" s="9">
        <f t="shared" si="46"/>
        <v>157145</v>
      </c>
      <c r="E318" s="3">
        <f t="shared" si="47"/>
        <v>31</v>
      </c>
      <c r="F318" s="10">
        <f t="shared" si="48"/>
        <v>29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157117</v>
      </c>
      <c r="K318" s="3">
        <f t="shared" si="52"/>
        <v>0</v>
      </c>
    </row>
    <row r="319" spans="1:11" x14ac:dyDescent="0.25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157482</v>
      </c>
      <c r="B319" s="28">
        <f t="shared" si="44"/>
        <v>2331</v>
      </c>
      <c r="C319" s="9">
        <f t="shared" si="45"/>
        <v>157480</v>
      </c>
      <c r="D319" s="9">
        <f t="shared" si="46"/>
        <v>157510</v>
      </c>
      <c r="E319" s="3">
        <f t="shared" si="47"/>
        <v>31</v>
      </c>
      <c r="F319" s="10">
        <f t="shared" si="48"/>
        <v>29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157482</v>
      </c>
      <c r="K319" s="3">
        <f t="shared" si="52"/>
        <v>0</v>
      </c>
    </row>
    <row r="320" spans="1:11" x14ac:dyDescent="0.25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157848</v>
      </c>
      <c r="B320" s="28">
        <f t="shared" si="44"/>
        <v>2332</v>
      </c>
      <c r="C320" s="9">
        <f t="shared" si="45"/>
        <v>157846</v>
      </c>
      <c r="D320" s="9">
        <f t="shared" si="46"/>
        <v>157876</v>
      </c>
      <c r="E320" s="3">
        <f t="shared" si="47"/>
        <v>31</v>
      </c>
      <c r="F320" s="10">
        <f t="shared" si="48"/>
        <v>29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157848</v>
      </c>
      <c r="K320" s="3">
        <f t="shared" si="52"/>
        <v>0</v>
      </c>
    </row>
    <row r="321" spans="1:11" x14ac:dyDescent="0.25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158213</v>
      </c>
      <c r="B321" s="28">
        <f t="shared" si="44"/>
        <v>2333</v>
      </c>
      <c r="C321" s="9">
        <f t="shared" si="45"/>
        <v>158211</v>
      </c>
      <c r="D321" s="9">
        <f t="shared" si="46"/>
        <v>158241</v>
      </c>
      <c r="E321" s="3">
        <f t="shared" si="47"/>
        <v>31</v>
      </c>
      <c r="F321" s="10">
        <f t="shared" si="48"/>
        <v>29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158213</v>
      </c>
      <c r="K321" s="3">
        <f t="shared" si="52"/>
        <v>0</v>
      </c>
    </row>
    <row r="322" spans="1:11" x14ac:dyDescent="0.25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158578</v>
      </c>
      <c r="B322" s="28">
        <f t="shared" si="44"/>
        <v>2334</v>
      </c>
      <c r="C322" s="9">
        <f t="shared" si="45"/>
        <v>158576</v>
      </c>
      <c r="D322" s="9">
        <f t="shared" si="46"/>
        <v>158606</v>
      </c>
      <c r="E322" s="3">
        <f t="shared" si="47"/>
        <v>31</v>
      </c>
      <c r="F322" s="10">
        <f t="shared" si="48"/>
        <v>29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158578</v>
      </c>
      <c r="K322" s="3">
        <f t="shared" si="52"/>
        <v>0</v>
      </c>
    </row>
    <row r="323" spans="1:11" x14ac:dyDescent="0.25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158943</v>
      </c>
      <c r="B323" s="28">
        <f t="shared" si="44"/>
        <v>2335</v>
      </c>
      <c r="C323" s="9">
        <f t="shared" si="45"/>
        <v>158941</v>
      </c>
      <c r="D323" s="9">
        <f t="shared" si="46"/>
        <v>158971</v>
      </c>
      <c r="E323" s="3">
        <f t="shared" si="47"/>
        <v>31</v>
      </c>
      <c r="F323" s="10">
        <f t="shared" si="48"/>
        <v>29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158943</v>
      </c>
      <c r="K323" s="3">
        <f t="shared" si="52"/>
        <v>0</v>
      </c>
    </row>
    <row r="324" spans="1:11" x14ac:dyDescent="0.25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159309</v>
      </c>
      <c r="B324" s="28">
        <f t="shared" si="44"/>
        <v>2336</v>
      </c>
      <c r="C324" s="9">
        <f t="shared" si="45"/>
        <v>159307</v>
      </c>
      <c r="D324" s="9">
        <f t="shared" si="46"/>
        <v>159337</v>
      </c>
      <c r="E324" s="3">
        <f t="shared" si="47"/>
        <v>31</v>
      </c>
      <c r="F324" s="10">
        <f t="shared" si="48"/>
        <v>29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159309</v>
      </c>
      <c r="K324" s="3">
        <f t="shared" si="52"/>
        <v>0</v>
      </c>
    </row>
    <row r="325" spans="1:11" x14ac:dyDescent="0.25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159674</v>
      </c>
      <c r="B325" s="28">
        <f t="shared" ref="B325:B388" si="53">YEAR(A325)</f>
        <v>2337</v>
      </c>
      <c r="C325" s="9">
        <f t="shared" si="45"/>
        <v>159672</v>
      </c>
      <c r="D325" s="9">
        <f t="shared" si="46"/>
        <v>159702</v>
      </c>
      <c r="E325" s="3">
        <f t="shared" si="47"/>
        <v>31</v>
      </c>
      <c r="F325" s="10">
        <f t="shared" si="48"/>
        <v>29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159674</v>
      </c>
      <c r="K325" s="3">
        <f t="shared" si="52"/>
        <v>0</v>
      </c>
    </row>
    <row r="326" spans="1:11" x14ac:dyDescent="0.25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160039</v>
      </c>
      <c r="B326" s="28">
        <f t="shared" si="53"/>
        <v>2338</v>
      </c>
      <c r="C326" s="9">
        <f t="shared" si="45"/>
        <v>160037</v>
      </c>
      <c r="D326" s="9">
        <f t="shared" si="46"/>
        <v>160067</v>
      </c>
      <c r="E326" s="3">
        <f t="shared" si="47"/>
        <v>31</v>
      </c>
      <c r="F326" s="10">
        <f t="shared" si="48"/>
        <v>29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160039</v>
      </c>
      <c r="K326" s="3">
        <f t="shared" si="52"/>
        <v>0</v>
      </c>
    </row>
    <row r="327" spans="1:11" x14ac:dyDescent="0.25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160404</v>
      </c>
      <c r="B327" s="28">
        <f t="shared" si="53"/>
        <v>2339</v>
      </c>
      <c r="C327" s="9">
        <f t="shared" si="45"/>
        <v>160402</v>
      </c>
      <c r="D327" s="9">
        <f t="shared" si="46"/>
        <v>160432</v>
      </c>
      <c r="E327" s="3">
        <f t="shared" si="47"/>
        <v>31</v>
      </c>
      <c r="F327" s="10">
        <f t="shared" si="48"/>
        <v>29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160404</v>
      </c>
      <c r="K327" s="3">
        <f t="shared" si="52"/>
        <v>0</v>
      </c>
    </row>
    <row r="328" spans="1:11" x14ac:dyDescent="0.25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160770</v>
      </c>
      <c r="B328" s="28">
        <f t="shared" si="53"/>
        <v>2340</v>
      </c>
      <c r="C328" s="9">
        <f t="shared" si="45"/>
        <v>160768</v>
      </c>
      <c r="D328" s="9">
        <f t="shared" si="46"/>
        <v>160798</v>
      </c>
      <c r="E328" s="3">
        <f t="shared" si="47"/>
        <v>31</v>
      </c>
      <c r="F328" s="10">
        <f t="shared" si="48"/>
        <v>29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160770</v>
      </c>
      <c r="K328" s="3">
        <f t="shared" si="52"/>
        <v>0</v>
      </c>
    </row>
    <row r="329" spans="1:11" x14ac:dyDescent="0.25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161135</v>
      </c>
      <c r="B329" s="28">
        <f t="shared" si="53"/>
        <v>2341</v>
      </c>
      <c r="C329" s="9">
        <f t="shared" si="45"/>
        <v>161133</v>
      </c>
      <c r="D329" s="9">
        <f t="shared" si="46"/>
        <v>161163</v>
      </c>
      <c r="E329" s="3">
        <f t="shared" si="47"/>
        <v>31</v>
      </c>
      <c r="F329" s="10">
        <f t="shared" si="48"/>
        <v>29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161135</v>
      </c>
      <c r="K329" s="3">
        <f t="shared" si="52"/>
        <v>0</v>
      </c>
    </row>
    <row r="330" spans="1:11" x14ac:dyDescent="0.25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161500</v>
      </c>
      <c r="B330" s="28">
        <f t="shared" si="53"/>
        <v>2342</v>
      </c>
      <c r="C330" s="9">
        <f t="shared" si="45"/>
        <v>161498</v>
      </c>
      <c r="D330" s="9">
        <f t="shared" si="46"/>
        <v>161528</v>
      </c>
      <c r="E330" s="3">
        <f t="shared" si="47"/>
        <v>31</v>
      </c>
      <c r="F330" s="10">
        <f t="shared" si="48"/>
        <v>29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161500</v>
      </c>
      <c r="K330" s="3">
        <f t="shared" si="52"/>
        <v>0</v>
      </c>
    </row>
    <row r="331" spans="1:11" x14ac:dyDescent="0.25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161865</v>
      </c>
      <c r="B331" s="28">
        <f t="shared" si="53"/>
        <v>2343</v>
      </c>
      <c r="C331" s="9">
        <f t="shared" si="45"/>
        <v>161863</v>
      </c>
      <c r="D331" s="9">
        <f t="shared" si="46"/>
        <v>161893</v>
      </c>
      <c r="E331" s="3">
        <f t="shared" si="47"/>
        <v>31</v>
      </c>
      <c r="F331" s="10">
        <f t="shared" si="48"/>
        <v>29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161865</v>
      </c>
      <c r="K331" s="3">
        <f t="shared" si="52"/>
        <v>0</v>
      </c>
    </row>
    <row r="332" spans="1:11" x14ac:dyDescent="0.25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162231</v>
      </c>
      <c r="B332" s="28">
        <f t="shared" si="53"/>
        <v>2344</v>
      </c>
      <c r="C332" s="9">
        <f t="shared" si="45"/>
        <v>162229</v>
      </c>
      <c r="D332" s="9">
        <f t="shared" si="46"/>
        <v>162259</v>
      </c>
      <c r="E332" s="3">
        <f t="shared" si="47"/>
        <v>31</v>
      </c>
      <c r="F332" s="10">
        <f t="shared" si="48"/>
        <v>29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162231</v>
      </c>
      <c r="K332" s="3">
        <f t="shared" si="52"/>
        <v>0</v>
      </c>
    </row>
    <row r="333" spans="1:11" x14ac:dyDescent="0.25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162596</v>
      </c>
      <c r="B333" s="28">
        <f t="shared" si="53"/>
        <v>2345</v>
      </c>
      <c r="C333" s="9">
        <f t="shared" si="45"/>
        <v>162594</v>
      </c>
      <c r="D333" s="9">
        <f t="shared" si="46"/>
        <v>162624</v>
      </c>
      <c r="E333" s="3">
        <f t="shared" si="47"/>
        <v>31</v>
      </c>
      <c r="F333" s="10">
        <f t="shared" si="48"/>
        <v>29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162596</v>
      </c>
      <c r="K333" s="3">
        <f t="shared" si="52"/>
        <v>0</v>
      </c>
    </row>
    <row r="334" spans="1:11" x14ac:dyDescent="0.25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162961</v>
      </c>
      <c r="B334" s="28">
        <f t="shared" si="53"/>
        <v>2346</v>
      </c>
      <c r="C334" s="9">
        <f t="shared" si="45"/>
        <v>162959</v>
      </c>
      <c r="D334" s="9">
        <f t="shared" si="46"/>
        <v>162989</v>
      </c>
      <c r="E334" s="3">
        <f t="shared" si="47"/>
        <v>31</v>
      </c>
      <c r="F334" s="10">
        <f t="shared" si="48"/>
        <v>29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162961</v>
      </c>
      <c r="K334" s="3">
        <f t="shared" si="52"/>
        <v>0</v>
      </c>
    </row>
    <row r="335" spans="1:11" x14ac:dyDescent="0.25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163326</v>
      </c>
      <c r="B335" s="28">
        <f t="shared" si="53"/>
        <v>2347</v>
      </c>
      <c r="C335" s="9">
        <f t="shared" si="45"/>
        <v>163324</v>
      </c>
      <c r="D335" s="9">
        <f t="shared" si="46"/>
        <v>163354</v>
      </c>
      <c r="E335" s="3">
        <f t="shared" si="47"/>
        <v>31</v>
      </c>
      <c r="F335" s="10">
        <f t="shared" si="48"/>
        <v>29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163326</v>
      </c>
      <c r="K335" s="3">
        <f t="shared" si="52"/>
        <v>0</v>
      </c>
    </row>
    <row r="336" spans="1:11" x14ac:dyDescent="0.25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163692</v>
      </c>
      <c r="B336" s="28">
        <f t="shared" si="53"/>
        <v>2348</v>
      </c>
      <c r="C336" s="9">
        <f t="shared" si="45"/>
        <v>163690</v>
      </c>
      <c r="D336" s="9">
        <f t="shared" si="46"/>
        <v>163720</v>
      </c>
      <c r="E336" s="3">
        <f t="shared" si="47"/>
        <v>31</v>
      </c>
      <c r="F336" s="10">
        <f t="shared" si="48"/>
        <v>29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163692</v>
      </c>
      <c r="K336" s="3">
        <f t="shared" si="52"/>
        <v>0</v>
      </c>
    </row>
    <row r="337" spans="1:11" x14ac:dyDescent="0.25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164057</v>
      </c>
      <c r="B337" s="28">
        <f t="shared" si="53"/>
        <v>2349</v>
      </c>
      <c r="C337" s="9">
        <f t="shared" si="45"/>
        <v>164055</v>
      </c>
      <c r="D337" s="9">
        <f t="shared" si="46"/>
        <v>164085</v>
      </c>
      <c r="E337" s="3">
        <f t="shared" si="47"/>
        <v>31</v>
      </c>
      <c r="F337" s="10">
        <f t="shared" si="48"/>
        <v>29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164057</v>
      </c>
      <c r="K337" s="3">
        <f t="shared" si="52"/>
        <v>0</v>
      </c>
    </row>
    <row r="338" spans="1:11" x14ac:dyDescent="0.25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164422</v>
      </c>
      <c r="B338" s="28">
        <f t="shared" si="53"/>
        <v>2350</v>
      </c>
      <c r="C338" s="9">
        <f t="shared" si="45"/>
        <v>164420</v>
      </c>
      <c r="D338" s="9">
        <f t="shared" si="46"/>
        <v>164450</v>
      </c>
      <c r="E338" s="3">
        <f t="shared" si="47"/>
        <v>31</v>
      </c>
      <c r="F338" s="10">
        <f t="shared" si="48"/>
        <v>29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164422</v>
      </c>
      <c r="K338" s="3">
        <f t="shared" si="52"/>
        <v>0</v>
      </c>
    </row>
    <row r="339" spans="1:11" x14ac:dyDescent="0.25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164787</v>
      </c>
      <c r="B339" s="28">
        <f t="shared" si="53"/>
        <v>2351</v>
      </c>
      <c r="C339" s="9">
        <f t="shared" si="45"/>
        <v>164785</v>
      </c>
      <c r="D339" s="9">
        <f t="shared" si="46"/>
        <v>164815</v>
      </c>
      <c r="E339" s="3">
        <f t="shared" si="47"/>
        <v>31</v>
      </c>
      <c r="F339" s="10">
        <f t="shared" si="48"/>
        <v>29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164787</v>
      </c>
      <c r="K339" s="3">
        <f t="shared" si="52"/>
        <v>0</v>
      </c>
    </row>
    <row r="340" spans="1:11" x14ac:dyDescent="0.25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165153</v>
      </c>
      <c r="B340" s="28">
        <f t="shared" si="53"/>
        <v>2352</v>
      </c>
      <c r="C340" s="9">
        <f t="shared" si="45"/>
        <v>165151</v>
      </c>
      <c r="D340" s="9">
        <f t="shared" si="46"/>
        <v>165181</v>
      </c>
      <c r="E340" s="3">
        <f t="shared" si="47"/>
        <v>31</v>
      </c>
      <c r="F340" s="10">
        <f t="shared" si="48"/>
        <v>29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165153</v>
      </c>
      <c r="K340" s="3">
        <f t="shared" si="52"/>
        <v>0</v>
      </c>
    </row>
    <row r="341" spans="1:11" x14ac:dyDescent="0.25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165518</v>
      </c>
      <c r="B341" s="28">
        <f t="shared" si="53"/>
        <v>2353</v>
      </c>
      <c r="C341" s="9">
        <f t="shared" si="45"/>
        <v>165516</v>
      </c>
      <c r="D341" s="9">
        <f t="shared" si="46"/>
        <v>165546</v>
      </c>
      <c r="E341" s="3">
        <f t="shared" si="47"/>
        <v>31</v>
      </c>
      <c r="F341" s="10">
        <f t="shared" si="48"/>
        <v>29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165518</v>
      </c>
      <c r="K341" s="3">
        <f t="shared" si="52"/>
        <v>0</v>
      </c>
    </row>
    <row r="342" spans="1:11" x14ac:dyDescent="0.25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165883</v>
      </c>
      <c r="B342" s="28">
        <f t="shared" si="53"/>
        <v>2354</v>
      </c>
      <c r="C342" s="9">
        <f t="shared" si="45"/>
        <v>165881</v>
      </c>
      <c r="D342" s="9">
        <f t="shared" si="46"/>
        <v>165911</v>
      </c>
      <c r="E342" s="3">
        <f t="shared" si="47"/>
        <v>31</v>
      </c>
      <c r="F342" s="10">
        <f t="shared" si="48"/>
        <v>29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165883</v>
      </c>
      <c r="K342" s="3">
        <f t="shared" si="52"/>
        <v>0</v>
      </c>
    </row>
    <row r="343" spans="1:11" x14ac:dyDescent="0.25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166248</v>
      </c>
      <c r="B343" s="28">
        <f t="shared" si="53"/>
        <v>2355</v>
      </c>
      <c r="C343" s="9">
        <f t="shared" si="45"/>
        <v>166246</v>
      </c>
      <c r="D343" s="9">
        <f t="shared" si="46"/>
        <v>166276</v>
      </c>
      <c r="E343" s="3">
        <f t="shared" si="47"/>
        <v>31</v>
      </c>
      <c r="F343" s="10">
        <f t="shared" si="48"/>
        <v>29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166248</v>
      </c>
      <c r="K343" s="3">
        <f t="shared" si="52"/>
        <v>0</v>
      </c>
    </row>
    <row r="344" spans="1:11" x14ac:dyDescent="0.25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166614</v>
      </c>
      <c r="B344" s="28">
        <f t="shared" si="53"/>
        <v>2356</v>
      </c>
      <c r="C344" s="9">
        <f t="shared" si="45"/>
        <v>166612</v>
      </c>
      <c r="D344" s="9">
        <f t="shared" si="46"/>
        <v>166642</v>
      </c>
      <c r="E344" s="3">
        <f t="shared" si="47"/>
        <v>31</v>
      </c>
      <c r="F344" s="10">
        <f t="shared" si="48"/>
        <v>29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166614</v>
      </c>
      <c r="K344" s="3">
        <f t="shared" si="52"/>
        <v>0</v>
      </c>
    </row>
    <row r="345" spans="1:11" x14ac:dyDescent="0.25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166979</v>
      </c>
      <c r="B345" s="28">
        <f t="shared" si="53"/>
        <v>2357</v>
      </c>
      <c r="C345" s="9">
        <f t="shared" si="45"/>
        <v>166977</v>
      </c>
      <c r="D345" s="9">
        <f t="shared" si="46"/>
        <v>167007</v>
      </c>
      <c r="E345" s="3">
        <f t="shared" si="47"/>
        <v>31</v>
      </c>
      <c r="F345" s="10">
        <f t="shared" si="48"/>
        <v>29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166979</v>
      </c>
      <c r="K345" s="3">
        <f t="shared" si="52"/>
        <v>0</v>
      </c>
    </row>
    <row r="346" spans="1:11" x14ac:dyDescent="0.25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167344</v>
      </c>
      <c r="B346" s="28">
        <f t="shared" si="53"/>
        <v>2358</v>
      </c>
      <c r="C346" s="9">
        <f t="shared" si="45"/>
        <v>167342</v>
      </c>
      <c r="D346" s="9">
        <f t="shared" si="46"/>
        <v>167372</v>
      </c>
      <c r="E346" s="3">
        <f t="shared" si="47"/>
        <v>31</v>
      </c>
      <c r="F346" s="10">
        <f t="shared" si="48"/>
        <v>29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167344</v>
      </c>
      <c r="K346" s="3">
        <f t="shared" si="52"/>
        <v>0</v>
      </c>
    </row>
    <row r="347" spans="1:11" x14ac:dyDescent="0.25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167709</v>
      </c>
      <c r="B347" s="28">
        <f t="shared" si="53"/>
        <v>2359</v>
      </c>
      <c r="C347" s="9">
        <f t="shared" si="45"/>
        <v>167707</v>
      </c>
      <c r="D347" s="9">
        <f t="shared" si="46"/>
        <v>167737</v>
      </c>
      <c r="E347" s="3">
        <f t="shared" si="47"/>
        <v>31</v>
      </c>
      <c r="F347" s="10">
        <f t="shared" si="48"/>
        <v>29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167709</v>
      </c>
      <c r="K347" s="3">
        <f t="shared" si="52"/>
        <v>0</v>
      </c>
    </row>
    <row r="348" spans="1:11" x14ac:dyDescent="0.25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168075</v>
      </c>
      <c r="B348" s="28">
        <f t="shared" si="53"/>
        <v>2360</v>
      </c>
      <c r="C348" s="9">
        <f t="shared" si="45"/>
        <v>168073</v>
      </c>
      <c r="D348" s="9">
        <f t="shared" si="46"/>
        <v>168103</v>
      </c>
      <c r="E348" s="3">
        <f t="shared" si="47"/>
        <v>31</v>
      </c>
      <c r="F348" s="10">
        <f t="shared" si="48"/>
        <v>29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168075</v>
      </c>
      <c r="K348" s="3">
        <f t="shared" si="52"/>
        <v>0</v>
      </c>
    </row>
    <row r="349" spans="1:11" x14ac:dyDescent="0.25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168440</v>
      </c>
      <c r="B349" s="28">
        <f t="shared" si="53"/>
        <v>2361</v>
      </c>
      <c r="C349" s="9">
        <f t="shared" si="45"/>
        <v>168438</v>
      </c>
      <c r="D349" s="9">
        <f t="shared" si="46"/>
        <v>168468</v>
      </c>
      <c r="E349" s="3">
        <f t="shared" si="47"/>
        <v>31</v>
      </c>
      <c r="F349" s="10">
        <f t="shared" si="48"/>
        <v>29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168440</v>
      </c>
      <c r="K349" s="3">
        <f t="shared" si="52"/>
        <v>0</v>
      </c>
    </row>
    <row r="350" spans="1:11" x14ac:dyDescent="0.25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168805</v>
      </c>
      <c r="B350" s="28">
        <f t="shared" si="53"/>
        <v>2362</v>
      </c>
      <c r="C350" s="9">
        <f t="shared" si="45"/>
        <v>168803</v>
      </c>
      <c r="D350" s="9">
        <f t="shared" si="46"/>
        <v>168833</v>
      </c>
      <c r="E350" s="3">
        <f t="shared" si="47"/>
        <v>31</v>
      </c>
      <c r="F350" s="10">
        <f t="shared" si="48"/>
        <v>29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168805</v>
      </c>
      <c r="K350" s="3">
        <f t="shared" si="52"/>
        <v>0</v>
      </c>
    </row>
    <row r="351" spans="1:11" x14ac:dyDescent="0.25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169170</v>
      </c>
      <c r="B351" s="28">
        <f t="shared" si="53"/>
        <v>2363</v>
      </c>
      <c r="C351" s="9">
        <f t="shared" si="45"/>
        <v>169168</v>
      </c>
      <c r="D351" s="9">
        <f t="shared" si="46"/>
        <v>169198</v>
      </c>
      <c r="E351" s="3">
        <f t="shared" si="47"/>
        <v>31</v>
      </c>
      <c r="F351" s="10">
        <f t="shared" si="48"/>
        <v>29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169170</v>
      </c>
      <c r="K351" s="3">
        <f t="shared" si="52"/>
        <v>0</v>
      </c>
    </row>
    <row r="352" spans="1:11" x14ac:dyDescent="0.25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169536</v>
      </c>
      <c r="B352" s="28">
        <f t="shared" si="53"/>
        <v>2364</v>
      </c>
      <c r="C352" s="9">
        <f t="shared" si="45"/>
        <v>169534</v>
      </c>
      <c r="D352" s="9">
        <f t="shared" si="46"/>
        <v>169564</v>
      </c>
      <c r="E352" s="3">
        <f t="shared" si="47"/>
        <v>31</v>
      </c>
      <c r="F352" s="10">
        <f t="shared" si="48"/>
        <v>29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169536</v>
      </c>
      <c r="K352" s="3">
        <f t="shared" si="52"/>
        <v>0</v>
      </c>
    </row>
    <row r="353" spans="1:11" x14ac:dyDescent="0.25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169901</v>
      </c>
      <c r="B353" s="28">
        <f t="shared" si="53"/>
        <v>2365</v>
      </c>
      <c r="C353" s="9">
        <f t="shared" si="45"/>
        <v>169899</v>
      </c>
      <c r="D353" s="9">
        <f t="shared" si="46"/>
        <v>169929</v>
      </c>
      <c r="E353" s="3">
        <f t="shared" si="47"/>
        <v>31</v>
      </c>
      <c r="F353" s="10">
        <f t="shared" si="48"/>
        <v>29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169901</v>
      </c>
      <c r="K353" s="3">
        <f t="shared" si="52"/>
        <v>0</v>
      </c>
    </row>
    <row r="354" spans="1:11" x14ac:dyDescent="0.25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170266</v>
      </c>
      <c r="B354" s="28">
        <f t="shared" si="53"/>
        <v>2366</v>
      </c>
      <c r="C354" s="9">
        <f t="shared" si="45"/>
        <v>170264</v>
      </c>
      <c r="D354" s="9">
        <f t="shared" si="46"/>
        <v>170294</v>
      </c>
      <c r="E354" s="3">
        <f t="shared" si="47"/>
        <v>31</v>
      </c>
      <c r="F354" s="10">
        <f t="shared" si="48"/>
        <v>29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170266</v>
      </c>
      <c r="K354" s="3">
        <f t="shared" si="52"/>
        <v>0</v>
      </c>
    </row>
    <row r="355" spans="1:11" x14ac:dyDescent="0.25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170631</v>
      </c>
      <c r="B355" s="28">
        <f t="shared" si="53"/>
        <v>2367</v>
      </c>
      <c r="C355" s="9">
        <f t="shared" si="45"/>
        <v>170629</v>
      </c>
      <c r="D355" s="9">
        <f t="shared" si="46"/>
        <v>170659</v>
      </c>
      <c r="E355" s="3">
        <f t="shared" si="47"/>
        <v>31</v>
      </c>
      <c r="F355" s="10">
        <f t="shared" si="48"/>
        <v>29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170631</v>
      </c>
      <c r="K355" s="3">
        <f t="shared" si="52"/>
        <v>0</v>
      </c>
    </row>
    <row r="356" spans="1:11" x14ac:dyDescent="0.25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170997</v>
      </c>
      <c r="B356" s="28">
        <f t="shared" si="53"/>
        <v>2368</v>
      </c>
      <c r="C356" s="9">
        <f t="shared" si="45"/>
        <v>170995</v>
      </c>
      <c r="D356" s="9">
        <f t="shared" si="46"/>
        <v>171025</v>
      </c>
      <c r="E356" s="3">
        <f t="shared" si="47"/>
        <v>31</v>
      </c>
      <c r="F356" s="10">
        <f t="shared" si="48"/>
        <v>29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170997</v>
      </c>
      <c r="K356" s="3">
        <f t="shared" si="52"/>
        <v>0</v>
      </c>
    </row>
    <row r="357" spans="1:11" x14ac:dyDescent="0.25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171362</v>
      </c>
      <c r="B357" s="28">
        <f t="shared" si="53"/>
        <v>2369</v>
      </c>
      <c r="C357" s="9">
        <f t="shared" si="45"/>
        <v>171360</v>
      </c>
      <c r="D357" s="9">
        <f t="shared" si="46"/>
        <v>171390</v>
      </c>
      <c r="E357" s="3">
        <f t="shared" si="47"/>
        <v>31</v>
      </c>
      <c r="F357" s="10">
        <f t="shared" si="48"/>
        <v>29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171362</v>
      </c>
      <c r="K357" s="3">
        <f t="shared" si="52"/>
        <v>0</v>
      </c>
    </row>
    <row r="358" spans="1:11" x14ac:dyDescent="0.25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171727</v>
      </c>
      <c r="B358" s="28">
        <f t="shared" si="53"/>
        <v>2370</v>
      </c>
      <c r="C358" s="9">
        <f t="shared" si="45"/>
        <v>171725</v>
      </c>
      <c r="D358" s="9">
        <f t="shared" si="46"/>
        <v>171755</v>
      </c>
      <c r="E358" s="3">
        <f t="shared" si="47"/>
        <v>31</v>
      </c>
      <c r="F358" s="10">
        <f t="shared" si="48"/>
        <v>29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171727</v>
      </c>
      <c r="K358" s="3">
        <f t="shared" si="52"/>
        <v>0</v>
      </c>
    </row>
    <row r="359" spans="1:11" x14ac:dyDescent="0.25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172092</v>
      </c>
      <c r="B359" s="28">
        <f t="shared" si="53"/>
        <v>2371</v>
      </c>
      <c r="C359" s="9">
        <f t="shared" si="45"/>
        <v>172090</v>
      </c>
      <c r="D359" s="9">
        <f t="shared" si="46"/>
        <v>172120</v>
      </c>
      <c r="E359" s="3">
        <f t="shared" si="47"/>
        <v>31</v>
      </c>
      <c r="F359" s="10">
        <f t="shared" si="48"/>
        <v>29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172092</v>
      </c>
      <c r="K359" s="3">
        <f t="shared" si="52"/>
        <v>0</v>
      </c>
    </row>
    <row r="360" spans="1:11" x14ac:dyDescent="0.25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172458</v>
      </c>
      <c r="B360" s="28">
        <f t="shared" si="53"/>
        <v>2372</v>
      </c>
      <c r="C360" s="9">
        <f t="shared" si="45"/>
        <v>172456</v>
      </c>
      <c r="D360" s="9">
        <f t="shared" si="46"/>
        <v>172486</v>
      </c>
      <c r="E360" s="3">
        <f t="shared" si="47"/>
        <v>31</v>
      </c>
      <c r="F360" s="10">
        <f t="shared" si="48"/>
        <v>29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172458</v>
      </c>
      <c r="K360" s="3">
        <f t="shared" si="52"/>
        <v>0</v>
      </c>
    </row>
    <row r="361" spans="1:11" x14ac:dyDescent="0.25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172823</v>
      </c>
      <c r="B361" s="28">
        <f t="shared" si="53"/>
        <v>2373</v>
      </c>
      <c r="C361" s="9">
        <f t="shared" si="45"/>
        <v>172821</v>
      </c>
      <c r="D361" s="9">
        <f t="shared" si="46"/>
        <v>172851</v>
      </c>
      <c r="E361" s="3">
        <f t="shared" si="47"/>
        <v>31</v>
      </c>
      <c r="F361" s="10">
        <f t="shared" si="48"/>
        <v>29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172823</v>
      </c>
      <c r="K361" s="3">
        <f t="shared" si="52"/>
        <v>0</v>
      </c>
    </row>
    <row r="362" spans="1:11" x14ac:dyDescent="0.25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173188</v>
      </c>
      <c r="B362" s="28">
        <f t="shared" si="53"/>
        <v>2374</v>
      </c>
      <c r="C362" s="9">
        <f t="shared" si="45"/>
        <v>173186</v>
      </c>
      <c r="D362" s="9">
        <f t="shared" si="46"/>
        <v>173216</v>
      </c>
      <c r="E362" s="3">
        <f t="shared" si="47"/>
        <v>31</v>
      </c>
      <c r="F362" s="10">
        <f t="shared" si="48"/>
        <v>29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173188</v>
      </c>
      <c r="K362" s="3">
        <f t="shared" si="52"/>
        <v>0</v>
      </c>
    </row>
    <row r="363" spans="1:11" x14ac:dyDescent="0.25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173553</v>
      </c>
      <c r="B363" s="28">
        <f t="shared" si="53"/>
        <v>2375</v>
      </c>
      <c r="C363" s="9">
        <f t="shared" si="45"/>
        <v>173551</v>
      </c>
      <c r="D363" s="9">
        <f t="shared" si="46"/>
        <v>173581</v>
      </c>
      <c r="E363" s="3">
        <f t="shared" si="47"/>
        <v>31</v>
      </c>
      <c r="F363" s="10">
        <f t="shared" si="48"/>
        <v>29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173553</v>
      </c>
      <c r="K363" s="3">
        <f t="shared" si="52"/>
        <v>0</v>
      </c>
    </row>
    <row r="364" spans="1:11" x14ac:dyDescent="0.25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173919</v>
      </c>
      <c r="B364" s="28">
        <f t="shared" si="53"/>
        <v>2376</v>
      </c>
      <c r="C364" s="9">
        <f t="shared" si="45"/>
        <v>173917</v>
      </c>
      <c r="D364" s="9">
        <f t="shared" si="46"/>
        <v>173947</v>
      </c>
      <c r="E364" s="3">
        <f t="shared" si="47"/>
        <v>31</v>
      </c>
      <c r="F364" s="10">
        <f t="shared" si="48"/>
        <v>29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173919</v>
      </c>
      <c r="K364" s="3">
        <f t="shared" si="52"/>
        <v>0</v>
      </c>
    </row>
    <row r="365" spans="1:11" x14ac:dyDescent="0.25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174284</v>
      </c>
      <c r="B365" s="28">
        <f t="shared" si="53"/>
        <v>2377</v>
      </c>
      <c r="C365" s="9">
        <f t="shared" si="45"/>
        <v>174282</v>
      </c>
      <c r="D365" s="9">
        <f t="shared" si="46"/>
        <v>174312</v>
      </c>
      <c r="E365" s="3">
        <f t="shared" si="47"/>
        <v>31</v>
      </c>
      <c r="F365" s="10">
        <f t="shared" si="48"/>
        <v>29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174284</v>
      </c>
      <c r="K365" s="3">
        <f t="shared" si="52"/>
        <v>0</v>
      </c>
    </row>
    <row r="366" spans="1:11" x14ac:dyDescent="0.25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174649</v>
      </c>
      <c r="B366" s="28">
        <f t="shared" si="53"/>
        <v>2378</v>
      </c>
      <c r="C366" s="9">
        <f t="shared" si="45"/>
        <v>174647</v>
      </c>
      <c r="D366" s="9">
        <f t="shared" si="46"/>
        <v>174677</v>
      </c>
      <c r="E366" s="3">
        <f t="shared" si="47"/>
        <v>31</v>
      </c>
      <c r="F366" s="10">
        <f t="shared" si="48"/>
        <v>29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174649</v>
      </c>
      <c r="K366" s="3">
        <f t="shared" si="52"/>
        <v>0</v>
      </c>
    </row>
    <row r="367" spans="1:11" x14ac:dyDescent="0.25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175014</v>
      </c>
      <c r="B367" s="28">
        <f t="shared" si="53"/>
        <v>2379</v>
      </c>
      <c r="C367" s="9">
        <f t="shared" si="45"/>
        <v>175012</v>
      </c>
      <c r="D367" s="9">
        <f t="shared" si="46"/>
        <v>175042</v>
      </c>
      <c r="E367" s="3">
        <f t="shared" si="47"/>
        <v>31</v>
      </c>
      <c r="F367" s="10">
        <f t="shared" si="48"/>
        <v>29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175014</v>
      </c>
      <c r="K367" s="3">
        <f t="shared" si="52"/>
        <v>0</v>
      </c>
    </row>
    <row r="368" spans="1:11" x14ac:dyDescent="0.25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175380</v>
      </c>
      <c r="B368" s="28">
        <f t="shared" si="53"/>
        <v>2380</v>
      </c>
      <c r="C368" s="9">
        <f t="shared" si="45"/>
        <v>175378</v>
      </c>
      <c r="D368" s="9">
        <f t="shared" si="46"/>
        <v>175408</v>
      </c>
      <c r="E368" s="3">
        <f t="shared" si="47"/>
        <v>31</v>
      </c>
      <c r="F368" s="10">
        <f t="shared" si="48"/>
        <v>29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175380</v>
      </c>
      <c r="K368" s="3">
        <f t="shared" si="52"/>
        <v>0</v>
      </c>
    </row>
    <row r="369" spans="1:11" x14ac:dyDescent="0.25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175745</v>
      </c>
      <c r="B369" s="28">
        <f t="shared" si="53"/>
        <v>2381</v>
      </c>
      <c r="C369" s="9">
        <f t="shared" ref="C369:C432" si="54">EOMONTH(A369,-1)+1</f>
        <v>175743</v>
      </c>
      <c r="D369" s="9">
        <f t="shared" ref="D369:D432" si="55">EOMONTH(A369,0)</f>
        <v>175773</v>
      </c>
      <c r="E369" s="3">
        <f t="shared" ref="E369:E432" si="56">D369-C369+1</f>
        <v>31</v>
      </c>
      <c r="F369" s="10">
        <f t="shared" ref="F369:F432" si="57">D369-A369+1</f>
        <v>29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175745</v>
      </c>
      <c r="K369" s="3">
        <f t="shared" ref="K369:K432" si="61">H369+I369</f>
        <v>0</v>
      </c>
    </row>
    <row r="370" spans="1:11" x14ac:dyDescent="0.25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176110</v>
      </c>
      <c r="B370" s="28">
        <f t="shared" si="53"/>
        <v>2382</v>
      </c>
      <c r="C370" s="9">
        <f t="shared" si="54"/>
        <v>176108</v>
      </c>
      <c r="D370" s="9">
        <f t="shared" si="55"/>
        <v>176138</v>
      </c>
      <c r="E370" s="3">
        <f t="shared" si="56"/>
        <v>31</v>
      </c>
      <c r="F370" s="10">
        <f t="shared" si="57"/>
        <v>29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176110</v>
      </c>
      <c r="K370" s="3">
        <f t="shared" si="61"/>
        <v>0</v>
      </c>
    </row>
    <row r="371" spans="1:11" x14ac:dyDescent="0.25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176475</v>
      </c>
      <c r="B371" s="28">
        <f t="shared" si="53"/>
        <v>2383</v>
      </c>
      <c r="C371" s="9">
        <f t="shared" si="54"/>
        <v>176473</v>
      </c>
      <c r="D371" s="9">
        <f t="shared" si="55"/>
        <v>176503</v>
      </c>
      <c r="E371" s="3">
        <f t="shared" si="56"/>
        <v>31</v>
      </c>
      <c r="F371" s="10">
        <f t="shared" si="57"/>
        <v>29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176475</v>
      </c>
      <c r="K371" s="3">
        <f t="shared" si="61"/>
        <v>0</v>
      </c>
    </row>
    <row r="372" spans="1:11" x14ac:dyDescent="0.25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176841</v>
      </c>
      <c r="B372" s="28">
        <f t="shared" si="53"/>
        <v>2384</v>
      </c>
      <c r="C372" s="9">
        <f t="shared" si="54"/>
        <v>176839</v>
      </c>
      <c r="D372" s="9">
        <f t="shared" si="55"/>
        <v>176869</v>
      </c>
      <c r="E372" s="3">
        <f t="shared" si="56"/>
        <v>31</v>
      </c>
      <c r="F372" s="10">
        <f t="shared" si="57"/>
        <v>29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176841</v>
      </c>
      <c r="K372" s="3">
        <f t="shared" si="61"/>
        <v>0</v>
      </c>
    </row>
    <row r="373" spans="1:11" x14ac:dyDescent="0.25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177206</v>
      </c>
      <c r="B373" s="28">
        <f t="shared" si="53"/>
        <v>2385</v>
      </c>
      <c r="C373" s="9">
        <f t="shared" si="54"/>
        <v>177204</v>
      </c>
      <c r="D373" s="9">
        <f t="shared" si="55"/>
        <v>177234</v>
      </c>
      <c r="E373" s="3">
        <f t="shared" si="56"/>
        <v>31</v>
      </c>
      <c r="F373" s="10">
        <f t="shared" si="57"/>
        <v>29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177206</v>
      </c>
      <c r="K373" s="3">
        <f t="shared" si="61"/>
        <v>0</v>
      </c>
    </row>
    <row r="374" spans="1:11" x14ac:dyDescent="0.25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177571</v>
      </c>
      <c r="B374" s="28">
        <f t="shared" si="53"/>
        <v>2386</v>
      </c>
      <c r="C374" s="9">
        <f t="shared" si="54"/>
        <v>177569</v>
      </c>
      <c r="D374" s="9">
        <f t="shared" si="55"/>
        <v>177599</v>
      </c>
      <c r="E374" s="3">
        <f t="shared" si="56"/>
        <v>31</v>
      </c>
      <c r="F374" s="10">
        <f t="shared" si="57"/>
        <v>29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177571</v>
      </c>
      <c r="K374" s="3">
        <f t="shared" si="61"/>
        <v>0</v>
      </c>
    </row>
    <row r="375" spans="1:11" x14ac:dyDescent="0.25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177936</v>
      </c>
      <c r="B375" s="28">
        <f t="shared" si="53"/>
        <v>2387</v>
      </c>
      <c r="C375" s="9">
        <f t="shared" si="54"/>
        <v>177934</v>
      </c>
      <c r="D375" s="9">
        <f t="shared" si="55"/>
        <v>177964</v>
      </c>
      <c r="E375" s="3">
        <f t="shared" si="56"/>
        <v>31</v>
      </c>
      <c r="F375" s="10">
        <f t="shared" si="57"/>
        <v>29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177936</v>
      </c>
      <c r="K375" s="3">
        <f t="shared" si="61"/>
        <v>0</v>
      </c>
    </row>
    <row r="376" spans="1:11" x14ac:dyDescent="0.25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178302</v>
      </c>
      <c r="B376" s="28">
        <f t="shared" si="53"/>
        <v>2388</v>
      </c>
      <c r="C376" s="9">
        <f t="shared" si="54"/>
        <v>178300</v>
      </c>
      <c r="D376" s="9">
        <f t="shared" si="55"/>
        <v>178330</v>
      </c>
      <c r="E376" s="3">
        <f t="shared" si="56"/>
        <v>31</v>
      </c>
      <c r="F376" s="10">
        <f t="shared" si="57"/>
        <v>29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178302</v>
      </c>
      <c r="K376" s="3">
        <f t="shared" si="61"/>
        <v>0</v>
      </c>
    </row>
    <row r="377" spans="1:11" x14ac:dyDescent="0.25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178667</v>
      </c>
      <c r="B377" s="28">
        <f t="shared" si="53"/>
        <v>2389</v>
      </c>
      <c r="C377" s="9">
        <f t="shared" si="54"/>
        <v>178665</v>
      </c>
      <c r="D377" s="9">
        <f t="shared" si="55"/>
        <v>178695</v>
      </c>
      <c r="E377" s="3">
        <f t="shared" si="56"/>
        <v>31</v>
      </c>
      <c r="F377" s="10">
        <f t="shared" si="57"/>
        <v>29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178667</v>
      </c>
      <c r="K377" s="3">
        <f t="shared" si="61"/>
        <v>0</v>
      </c>
    </row>
    <row r="378" spans="1:11" x14ac:dyDescent="0.25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179032</v>
      </c>
      <c r="B378" s="28">
        <f t="shared" si="53"/>
        <v>2390</v>
      </c>
      <c r="C378" s="9">
        <f t="shared" si="54"/>
        <v>179030</v>
      </c>
      <c r="D378" s="9">
        <f t="shared" si="55"/>
        <v>179060</v>
      </c>
      <c r="E378" s="3">
        <f t="shared" si="56"/>
        <v>31</v>
      </c>
      <c r="F378" s="10">
        <f t="shared" si="57"/>
        <v>29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179032</v>
      </c>
      <c r="K378" s="3">
        <f t="shared" si="61"/>
        <v>0</v>
      </c>
    </row>
    <row r="379" spans="1:11" x14ac:dyDescent="0.25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179397</v>
      </c>
      <c r="B379" s="28">
        <f t="shared" si="53"/>
        <v>2391</v>
      </c>
      <c r="C379" s="9">
        <f t="shared" si="54"/>
        <v>179395</v>
      </c>
      <c r="D379" s="9">
        <f t="shared" si="55"/>
        <v>179425</v>
      </c>
      <c r="E379" s="3">
        <f t="shared" si="56"/>
        <v>31</v>
      </c>
      <c r="F379" s="10">
        <f t="shared" si="57"/>
        <v>29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179397</v>
      </c>
      <c r="K379" s="3">
        <f t="shared" si="61"/>
        <v>0</v>
      </c>
    </row>
    <row r="380" spans="1:11" x14ac:dyDescent="0.25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179763</v>
      </c>
      <c r="B380" s="28">
        <f t="shared" si="53"/>
        <v>2392</v>
      </c>
      <c r="C380" s="9">
        <f t="shared" si="54"/>
        <v>179761</v>
      </c>
      <c r="D380" s="9">
        <f t="shared" si="55"/>
        <v>179791</v>
      </c>
      <c r="E380" s="3">
        <f t="shared" si="56"/>
        <v>31</v>
      </c>
      <c r="F380" s="10">
        <f t="shared" si="57"/>
        <v>29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179763</v>
      </c>
      <c r="K380" s="3">
        <f t="shared" si="61"/>
        <v>0</v>
      </c>
    </row>
    <row r="381" spans="1:11" x14ac:dyDescent="0.25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180128</v>
      </c>
      <c r="B381" s="28">
        <f t="shared" si="53"/>
        <v>2393</v>
      </c>
      <c r="C381" s="9">
        <f t="shared" si="54"/>
        <v>180126</v>
      </c>
      <c r="D381" s="9">
        <f t="shared" si="55"/>
        <v>180156</v>
      </c>
      <c r="E381" s="3">
        <f t="shared" si="56"/>
        <v>31</v>
      </c>
      <c r="F381" s="10">
        <f t="shared" si="57"/>
        <v>29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180128</v>
      </c>
      <c r="K381" s="3">
        <f t="shared" si="61"/>
        <v>0</v>
      </c>
    </row>
    <row r="382" spans="1:11" x14ac:dyDescent="0.25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180493</v>
      </c>
      <c r="B382" s="28">
        <f t="shared" si="53"/>
        <v>2394</v>
      </c>
      <c r="C382" s="9">
        <f t="shared" si="54"/>
        <v>180491</v>
      </c>
      <c r="D382" s="9">
        <f t="shared" si="55"/>
        <v>180521</v>
      </c>
      <c r="E382" s="3">
        <f t="shared" si="56"/>
        <v>31</v>
      </c>
      <c r="F382" s="10">
        <f t="shared" si="57"/>
        <v>29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180493</v>
      </c>
      <c r="K382" s="3">
        <f t="shared" si="61"/>
        <v>0</v>
      </c>
    </row>
    <row r="383" spans="1:11" x14ac:dyDescent="0.25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180858</v>
      </c>
      <c r="B383" s="28">
        <f t="shared" si="53"/>
        <v>2395</v>
      </c>
      <c r="C383" s="9">
        <f t="shared" si="54"/>
        <v>180856</v>
      </c>
      <c r="D383" s="9">
        <f t="shared" si="55"/>
        <v>180886</v>
      </c>
      <c r="E383" s="3">
        <f t="shared" si="56"/>
        <v>31</v>
      </c>
      <c r="F383" s="10">
        <f t="shared" si="57"/>
        <v>29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180858</v>
      </c>
      <c r="K383" s="3">
        <f t="shared" si="61"/>
        <v>0</v>
      </c>
    </row>
    <row r="384" spans="1:11" x14ac:dyDescent="0.25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181224</v>
      </c>
      <c r="B384" s="28">
        <f t="shared" si="53"/>
        <v>2396</v>
      </c>
      <c r="C384" s="9">
        <f t="shared" si="54"/>
        <v>181222</v>
      </c>
      <c r="D384" s="9">
        <f t="shared" si="55"/>
        <v>181252</v>
      </c>
      <c r="E384" s="3">
        <f t="shared" si="56"/>
        <v>31</v>
      </c>
      <c r="F384" s="10">
        <f t="shared" si="57"/>
        <v>29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181224</v>
      </c>
      <c r="K384" s="3">
        <f t="shared" si="61"/>
        <v>0</v>
      </c>
    </row>
    <row r="385" spans="1:11" x14ac:dyDescent="0.25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181589</v>
      </c>
      <c r="B385" s="28">
        <f t="shared" si="53"/>
        <v>2397</v>
      </c>
      <c r="C385" s="9">
        <f t="shared" si="54"/>
        <v>181587</v>
      </c>
      <c r="D385" s="9">
        <f t="shared" si="55"/>
        <v>181617</v>
      </c>
      <c r="E385" s="3">
        <f t="shared" si="56"/>
        <v>31</v>
      </c>
      <c r="F385" s="10">
        <f t="shared" si="57"/>
        <v>29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181589</v>
      </c>
      <c r="K385" s="3">
        <f t="shared" si="61"/>
        <v>0</v>
      </c>
    </row>
    <row r="386" spans="1:11" x14ac:dyDescent="0.25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181954</v>
      </c>
      <c r="B386" s="28">
        <f t="shared" si="53"/>
        <v>2398</v>
      </c>
      <c r="C386" s="9">
        <f t="shared" si="54"/>
        <v>181952</v>
      </c>
      <c r="D386" s="9">
        <f t="shared" si="55"/>
        <v>181982</v>
      </c>
      <c r="E386" s="3">
        <f t="shared" si="56"/>
        <v>31</v>
      </c>
      <c r="F386" s="10">
        <f t="shared" si="57"/>
        <v>29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181954</v>
      </c>
      <c r="K386" s="3">
        <f t="shared" si="61"/>
        <v>0</v>
      </c>
    </row>
    <row r="387" spans="1:11" x14ac:dyDescent="0.25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182319</v>
      </c>
      <c r="B387" s="28">
        <f t="shared" si="53"/>
        <v>2399</v>
      </c>
      <c r="C387" s="9">
        <f t="shared" si="54"/>
        <v>182317</v>
      </c>
      <c r="D387" s="9">
        <f t="shared" si="55"/>
        <v>182347</v>
      </c>
      <c r="E387" s="3">
        <f t="shared" si="56"/>
        <v>31</v>
      </c>
      <c r="F387" s="10">
        <f t="shared" si="57"/>
        <v>29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182319</v>
      </c>
      <c r="K387" s="3">
        <f t="shared" si="61"/>
        <v>0</v>
      </c>
    </row>
    <row r="388" spans="1:11" x14ac:dyDescent="0.25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182685</v>
      </c>
      <c r="B388" s="28">
        <f t="shared" si="53"/>
        <v>2400</v>
      </c>
      <c r="C388" s="9">
        <f t="shared" si="54"/>
        <v>182683</v>
      </c>
      <c r="D388" s="9">
        <f t="shared" si="55"/>
        <v>182713</v>
      </c>
      <c r="E388" s="3">
        <f t="shared" si="56"/>
        <v>31</v>
      </c>
      <c r="F388" s="10">
        <f t="shared" si="57"/>
        <v>29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182685</v>
      </c>
      <c r="K388" s="3">
        <f t="shared" si="61"/>
        <v>0</v>
      </c>
    </row>
    <row r="389" spans="1:11" x14ac:dyDescent="0.25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183050</v>
      </c>
      <c r="B389" s="28">
        <f t="shared" ref="B389:B452" si="62">YEAR(A389)</f>
        <v>2401</v>
      </c>
      <c r="C389" s="9">
        <f t="shared" si="54"/>
        <v>183048</v>
      </c>
      <c r="D389" s="9">
        <f t="shared" si="55"/>
        <v>183078</v>
      </c>
      <c r="E389" s="3">
        <f t="shared" si="56"/>
        <v>31</v>
      </c>
      <c r="F389" s="10">
        <f t="shared" si="57"/>
        <v>29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183050</v>
      </c>
      <c r="K389" s="3">
        <f t="shared" si="61"/>
        <v>0</v>
      </c>
    </row>
    <row r="390" spans="1:11" x14ac:dyDescent="0.25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183415</v>
      </c>
      <c r="B390" s="28">
        <f t="shared" si="62"/>
        <v>2402</v>
      </c>
      <c r="C390" s="9">
        <f t="shared" si="54"/>
        <v>183413</v>
      </c>
      <c r="D390" s="9">
        <f t="shared" si="55"/>
        <v>183443</v>
      </c>
      <c r="E390" s="3">
        <f t="shared" si="56"/>
        <v>31</v>
      </c>
      <c r="F390" s="10">
        <f t="shared" si="57"/>
        <v>29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183415</v>
      </c>
      <c r="K390" s="3">
        <f t="shared" si="61"/>
        <v>0</v>
      </c>
    </row>
    <row r="391" spans="1:11" x14ac:dyDescent="0.25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183780</v>
      </c>
      <c r="B391" s="28">
        <f t="shared" si="62"/>
        <v>2403</v>
      </c>
      <c r="C391" s="9">
        <f t="shared" si="54"/>
        <v>183778</v>
      </c>
      <c r="D391" s="9">
        <f t="shared" si="55"/>
        <v>183808</v>
      </c>
      <c r="E391" s="3">
        <f t="shared" si="56"/>
        <v>31</v>
      </c>
      <c r="F391" s="10">
        <f t="shared" si="57"/>
        <v>29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183780</v>
      </c>
      <c r="K391" s="3">
        <f t="shared" si="61"/>
        <v>0</v>
      </c>
    </row>
    <row r="392" spans="1:11" x14ac:dyDescent="0.25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184146</v>
      </c>
      <c r="B392" s="28">
        <f t="shared" si="62"/>
        <v>2404</v>
      </c>
      <c r="C392" s="9">
        <f t="shared" si="54"/>
        <v>184144</v>
      </c>
      <c r="D392" s="9">
        <f t="shared" si="55"/>
        <v>184174</v>
      </c>
      <c r="E392" s="3">
        <f t="shared" si="56"/>
        <v>31</v>
      </c>
      <c r="F392" s="10">
        <f t="shared" si="57"/>
        <v>29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184146</v>
      </c>
      <c r="K392" s="3">
        <f t="shared" si="61"/>
        <v>0</v>
      </c>
    </row>
    <row r="393" spans="1:11" x14ac:dyDescent="0.25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184511</v>
      </c>
      <c r="B393" s="28">
        <f t="shared" si="62"/>
        <v>2405</v>
      </c>
      <c r="C393" s="9">
        <f t="shared" si="54"/>
        <v>184509</v>
      </c>
      <c r="D393" s="9">
        <f t="shared" si="55"/>
        <v>184539</v>
      </c>
      <c r="E393" s="3">
        <f t="shared" si="56"/>
        <v>31</v>
      </c>
      <c r="F393" s="10">
        <f t="shared" si="57"/>
        <v>29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184511</v>
      </c>
      <c r="K393" s="3">
        <f t="shared" si="61"/>
        <v>0</v>
      </c>
    </row>
    <row r="394" spans="1:11" x14ac:dyDescent="0.25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184876</v>
      </c>
      <c r="B394" s="28">
        <f t="shared" si="62"/>
        <v>2406</v>
      </c>
      <c r="C394" s="9">
        <f t="shared" si="54"/>
        <v>184874</v>
      </c>
      <c r="D394" s="9">
        <f t="shared" si="55"/>
        <v>184904</v>
      </c>
      <c r="E394" s="3">
        <f t="shared" si="56"/>
        <v>31</v>
      </c>
      <c r="F394" s="10">
        <f t="shared" si="57"/>
        <v>29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184876</v>
      </c>
      <c r="K394" s="3">
        <f t="shared" si="61"/>
        <v>0</v>
      </c>
    </row>
    <row r="395" spans="1:11" x14ac:dyDescent="0.25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185241</v>
      </c>
      <c r="B395" s="28">
        <f t="shared" si="62"/>
        <v>2407</v>
      </c>
      <c r="C395" s="9">
        <f t="shared" si="54"/>
        <v>185239</v>
      </c>
      <c r="D395" s="9">
        <f t="shared" si="55"/>
        <v>185269</v>
      </c>
      <c r="E395" s="3">
        <f t="shared" si="56"/>
        <v>31</v>
      </c>
      <c r="F395" s="10">
        <f t="shared" si="57"/>
        <v>29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185241</v>
      </c>
      <c r="K395" s="3">
        <f t="shared" si="61"/>
        <v>0</v>
      </c>
    </row>
    <row r="396" spans="1:11" x14ac:dyDescent="0.25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185607</v>
      </c>
      <c r="B396" s="28">
        <f t="shared" si="62"/>
        <v>2408</v>
      </c>
      <c r="C396" s="9">
        <f t="shared" si="54"/>
        <v>185605</v>
      </c>
      <c r="D396" s="9">
        <f t="shared" si="55"/>
        <v>185635</v>
      </c>
      <c r="E396" s="3">
        <f t="shared" si="56"/>
        <v>31</v>
      </c>
      <c r="F396" s="10">
        <f t="shared" si="57"/>
        <v>29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185607</v>
      </c>
      <c r="K396" s="3">
        <f t="shared" si="61"/>
        <v>0</v>
      </c>
    </row>
    <row r="397" spans="1:11" x14ac:dyDescent="0.25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185972</v>
      </c>
      <c r="B397" s="28">
        <f t="shared" si="62"/>
        <v>2409</v>
      </c>
      <c r="C397" s="9">
        <f t="shared" si="54"/>
        <v>185970</v>
      </c>
      <c r="D397" s="9">
        <f t="shared" si="55"/>
        <v>186000</v>
      </c>
      <c r="E397" s="3">
        <f t="shared" si="56"/>
        <v>31</v>
      </c>
      <c r="F397" s="10">
        <f t="shared" si="57"/>
        <v>29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185972</v>
      </c>
      <c r="K397" s="3">
        <f t="shared" si="61"/>
        <v>0</v>
      </c>
    </row>
    <row r="398" spans="1:11" x14ac:dyDescent="0.25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186337</v>
      </c>
      <c r="B398" s="28">
        <f t="shared" si="62"/>
        <v>2410</v>
      </c>
      <c r="C398" s="9">
        <f t="shared" si="54"/>
        <v>186335</v>
      </c>
      <c r="D398" s="9">
        <f t="shared" si="55"/>
        <v>186365</v>
      </c>
      <c r="E398" s="3">
        <f t="shared" si="56"/>
        <v>31</v>
      </c>
      <c r="F398" s="10">
        <f t="shared" si="57"/>
        <v>29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186337</v>
      </c>
      <c r="K398" s="3">
        <f t="shared" si="61"/>
        <v>0</v>
      </c>
    </row>
    <row r="399" spans="1:11" x14ac:dyDescent="0.25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186702</v>
      </c>
      <c r="B399" s="28">
        <f t="shared" si="62"/>
        <v>2411</v>
      </c>
      <c r="C399" s="9">
        <f t="shared" si="54"/>
        <v>186700</v>
      </c>
      <c r="D399" s="9">
        <f t="shared" si="55"/>
        <v>186730</v>
      </c>
      <c r="E399" s="3">
        <f t="shared" si="56"/>
        <v>31</v>
      </c>
      <c r="F399" s="10">
        <f t="shared" si="57"/>
        <v>29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186702</v>
      </c>
      <c r="K399" s="3">
        <f t="shared" si="61"/>
        <v>0</v>
      </c>
    </row>
    <row r="400" spans="1:11" x14ac:dyDescent="0.25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187068</v>
      </c>
      <c r="B400" s="28">
        <f t="shared" si="62"/>
        <v>2412</v>
      </c>
      <c r="C400" s="9">
        <f t="shared" si="54"/>
        <v>187066</v>
      </c>
      <c r="D400" s="9">
        <f t="shared" si="55"/>
        <v>187096</v>
      </c>
      <c r="E400" s="3">
        <f t="shared" si="56"/>
        <v>31</v>
      </c>
      <c r="F400" s="10">
        <f t="shared" si="57"/>
        <v>29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187068</v>
      </c>
      <c r="K400" s="3">
        <f t="shared" si="61"/>
        <v>0</v>
      </c>
    </row>
    <row r="401" spans="1:11" x14ac:dyDescent="0.25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187433</v>
      </c>
      <c r="B401" s="28">
        <f t="shared" si="62"/>
        <v>2413</v>
      </c>
      <c r="C401" s="9">
        <f t="shared" si="54"/>
        <v>187431</v>
      </c>
      <c r="D401" s="9">
        <f t="shared" si="55"/>
        <v>187461</v>
      </c>
      <c r="E401" s="3">
        <f t="shared" si="56"/>
        <v>31</v>
      </c>
      <c r="F401" s="10">
        <f t="shared" si="57"/>
        <v>29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187433</v>
      </c>
      <c r="K401" s="3">
        <f t="shared" si="61"/>
        <v>0</v>
      </c>
    </row>
    <row r="402" spans="1:11" x14ac:dyDescent="0.25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187798</v>
      </c>
      <c r="B402" s="28">
        <f t="shared" si="62"/>
        <v>2414</v>
      </c>
      <c r="C402" s="9">
        <f t="shared" si="54"/>
        <v>187796</v>
      </c>
      <c r="D402" s="9">
        <f t="shared" si="55"/>
        <v>187826</v>
      </c>
      <c r="E402" s="3">
        <f t="shared" si="56"/>
        <v>31</v>
      </c>
      <c r="F402" s="10">
        <f t="shared" si="57"/>
        <v>29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187798</v>
      </c>
      <c r="K402" s="3">
        <f t="shared" si="61"/>
        <v>0</v>
      </c>
    </row>
    <row r="403" spans="1:11" x14ac:dyDescent="0.25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188163</v>
      </c>
      <c r="B403" s="28">
        <f t="shared" si="62"/>
        <v>2415</v>
      </c>
      <c r="C403" s="9">
        <f t="shared" si="54"/>
        <v>188161</v>
      </c>
      <c r="D403" s="9">
        <f t="shared" si="55"/>
        <v>188191</v>
      </c>
      <c r="E403" s="3">
        <f t="shared" si="56"/>
        <v>31</v>
      </c>
      <c r="F403" s="10">
        <f t="shared" si="57"/>
        <v>29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188163</v>
      </c>
      <c r="K403" s="3">
        <f t="shared" si="61"/>
        <v>0</v>
      </c>
    </row>
    <row r="404" spans="1:11" x14ac:dyDescent="0.25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188529</v>
      </c>
      <c r="B404" s="28">
        <f t="shared" si="62"/>
        <v>2416</v>
      </c>
      <c r="C404" s="9">
        <f t="shared" si="54"/>
        <v>188527</v>
      </c>
      <c r="D404" s="9">
        <f t="shared" si="55"/>
        <v>188557</v>
      </c>
      <c r="E404" s="3">
        <f t="shared" si="56"/>
        <v>31</v>
      </c>
      <c r="F404" s="10">
        <f t="shared" si="57"/>
        <v>29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188529</v>
      </c>
      <c r="K404" s="3">
        <f t="shared" si="61"/>
        <v>0</v>
      </c>
    </row>
    <row r="405" spans="1:11" x14ac:dyDescent="0.25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188894</v>
      </c>
      <c r="B405" s="28">
        <f t="shared" si="62"/>
        <v>2417</v>
      </c>
      <c r="C405" s="9">
        <f t="shared" si="54"/>
        <v>188892</v>
      </c>
      <c r="D405" s="9">
        <f t="shared" si="55"/>
        <v>188922</v>
      </c>
      <c r="E405" s="3">
        <f t="shared" si="56"/>
        <v>31</v>
      </c>
      <c r="F405" s="10">
        <f t="shared" si="57"/>
        <v>29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188894</v>
      </c>
      <c r="K405" s="3">
        <f t="shared" si="61"/>
        <v>0</v>
      </c>
    </row>
    <row r="406" spans="1:11" x14ac:dyDescent="0.25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189259</v>
      </c>
      <c r="B406" s="28">
        <f t="shared" si="62"/>
        <v>2418</v>
      </c>
      <c r="C406" s="9">
        <f t="shared" si="54"/>
        <v>189257</v>
      </c>
      <c r="D406" s="9">
        <f t="shared" si="55"/>
        <v>189287</v>
      </c>
      <c r="E406" s="3">
        <f t="shared" si="56"/>
        <v>31</v>
      </c>
      <c r="F406" s="10">
        <f t="shared" si="57"/>
        <v>29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189259</v>
      </c>
      <c r="K406" s="3">
        <f t="shared" si="61"/>
        <v>0</v>
      </c>
    </row>
    <row r="407" spans="1:11" x14ac:dyDescent="0.25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189624</v>
      </c>
      <c r="B407" s="28">
        <f t="shared" si="62"/>
        <v>2419</v>
      </c>
      <c r="C407" s="9">
        <f t="shared" si="54"/>
        <v>189622</v>
      </c>
      <c r="D407" s="9">
        <f t="shared" si="55"/>
        <v>189652</v>
      </c>
      <c r="E407" s="3">
        <f t="shared" si="56"/>
        <v>31</v>
      </c>
      <c r="F407" s="10">
        <f t="shared" si="57"/>
        <v>29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189624</v>
      </c>
      <c r="K407" s="3">
        <f t="shared" si="61"/>
        <v>0</v>
      </c>
    </row>
    <row r="408" spans="1:11" x14ac:dyDescent="0.25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189990</v>
      </c>
      <c r="B408" s="28">
        <f t="shared" si="62"/>
        <v>2420</v>
      </c>
      <c r="C408" s="9">
        <f t="shared" si="54"/>
        <v>189988</v>
      </c>
      <c r="D408" s="9">
        <f t="shared" si="55"/>
        <v>190018</v>
      </c>
      <c r="E408" s="3">
        <f t="shared" si="56"/>
        <v>31</v>
      </c>
      <c r="F408" s="10">
        <f t="shared" si="57"/>
        <v>29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189990</v>
      </c>
      <c r="K408" s="3">
        <f t="shared" si="61"/>
        <v>0</v>
      </c>
    </row>
    <row r="409" spans="1:11" x14ac:dyDescent="0.25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190355</v>
      </c>
      <c r="B409" s="28">
        <f t="shared" si="62"/>
        <v>2421</v>
      </c>
      <c r="C409" s="9">
        <f t="shared" si="54"/>
        <v>190353</v>
      </c>
      <c r="D409" s="9">
        <f t="shared" si="55"/>
        <v>190383</v>
      </c>
      <c r="E409" s="3">
        <f t="shared" si="56"/>
        <v>31</v>
      </c>
      <c r="F409" s="10">
        <f t="shared" si="57"/>
        <v>29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190355</v>
      </c>
      <c r="K409" s="3">
        <f t="shared" si="61"/>
        <v>0</v>
      </c>
    </row>
    <row r="410" spans="1:11" x14ac:dyDescent="0.25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190720</v>
      </c>
      <c r="B410" s="28">
        <f t="shared" si="62"/>
        <v>2422</v>
      </c>
      <c r="C410" s="9">
        <f t="shared" si="54"/>
        <v>190718</v>
      </c>
      <c r="D410" s="9">
        <f t="shared" si="55"/>
        <v>190748</v>
      </c>
      <c r="E410" s="3">
        <f t="shared" si="56"/>
        <v>31</v>
      </c>
      <c r="F410" s="10">
        <f t="shared" si="57"/>
        <v>29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190720</v>
      </c>
      <c r="K410" s="3">
        <f t="shared" si="61"/>
        <v>0</v>
      </c>
    </row>
    <row r="411" spans="1:11" x14ac:dyDescent="0.25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191085</v>
      </c>
      <c r="B411" s="28">
        <f t="shared" si="62"/>
        <v>2423</v>
      </c>
      <c r="C411" s="9">
        <f t="shared" si="54"/>
        <v>191083</v>
      </c>
      <c r="D411" s="9">
        <f t="shared" si="55"/>
        <v>191113</v>
      </c>
      <c r="E411" s="3">
        <f t="shared" si="56"/>
        <v>31</v>
      </c>
      <c r="F411" s="10">
        <f t="shared" si="57"/>
        <v>29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191085</v>
      </c>
      <c r="K411" s="3">
        <f t="shared" si="61"/>
        <v>0</v>
      </c>
    </row>
    <row r="412" spans="1:11" x14ac:dyDescent="0.25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191451</v>
      </c>
      <c r="B412" s="28">
        <f t="shared" si="62"/>
        <v>2424</v>
      </c>
      <c r="C412" s="9">
        <f t="shared" si="54"/>
        <v>191449</v>
      </c>
      <c r="D412" s="9">
        <f t="shared" si="55"/>
        <v>191479</v>
      </c>
      <c r="E412" s="3">
        <f t="shared" si="56"/>
        <v>31</v>
      </c>
      <c r="F412" s="10">
        <f t="shared" si="57"/>
        <v>29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191451</v>
      </c>
      <c r="K412" s="3">
        <f t="shared" si="61"/>
        <v>0</v>
      </c>
    </row>
    <row r="413" spans="1:11" x14ac:dyDescent="0.25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191816</v>
      </c>
      <c r="B413" s="28">
        <f t="shared" si="62"/>
        <v>2425</v>
      </c>
      <c r="C413" s="9">
        <f t="shared" si="54"/>
        <v>191814</v>
      </c>
      <c r="D413" s="9">
        <f t="shared" si="55"/>
        <v>191844</v>
      </c>
      <c r="E413" s="3">
        <f t="shared" si="56"/>
        <v>31</v>
      </c>
      <c r="F413" s="10">
        <f t="shared" si="57"/>
        <v>29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191816</v>
      </c>
      <c r="K413" s="3">
        <f t="shared" si="61"/>
        <v>0</v>
      </c>
    </row>
    <row r="414" spans="1:11" x14ac:dyDescent="0.25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192181</v>
      </c>
      <c r="B414" s="28">
        <f t="shared" si="62"/>
        <v>2426</v>
      </c>
      <c r="C414" s="9">
        <f t="shared" si="54"/>
        <v>192179</v>
      </c>
      <c r="D414" s="9">
        <f t="shared" si="55"/>
        <v>192209</v>
      </c>
      <c r="E414" s="3">
        <f t="shared" si="56"/>
        <v>31</v>
      </c>
      <c r="F414" s="10">
        <f t="shared" si="57"/>
        <v>29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192181</v>
      </c>
      <c r="K414" s="3">
        <f t="shared" si="61"/>
        <v>0</v>
      </c>
    </row>
    <row r="415" spans="1:11" x14ac:dyDescent="0.25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192546</v>
      </c>
      <c r="B415" s="28">
        <f t="shared" si="62"/>
        <v>2427</v>
      </c>
      <c r="C415" s="9">
        <f t="shared" si="54"/>
        <v>192544</v>
      </c>
      <c r="D415" s="9">
        <f t="shared" si="55"/>
        <v>192574</v>
      </c>
      <c r="E415" s="3">
        <f t="shared" si="56"/>
        <v>31</v>
      </c>
      <c r="F415" s="10">
        <f t="shared" si="57"/>
        <v>29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192546</v>
      </c>
      <c r="K415" s="3">
        <f t="shared" si="61"/>
        <v>0</v>
      </c>
    </row>
    <row r="416" spans="1:11" x14ac:dyDescent="0.25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192912</v>
      </c>
      <c r="B416" s="28">
        <f t="shared" si="62"/>
        <v>2428</v>
      </c>
      <c r="C416" s="9">
        <f t="shared" si="54"/>
        <v>192910</v>
      </c>
      <c r="D416" s="9">
        <f t="shared" si="55"/>
        <v>192940</v>
      </c>
      <c r="E416" s="3">
        <f t="shared" si="56"/>
        <v>31</v>
      </c>
      <c r="F416" s="10">
        <f t="shared" si="57"/>
        <v>29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192912</v>
      </c>
      <c r="K416" s="3">
        <f t="shared" si="61"/>
        <v>0</v>
      </c>
    </row>
    <row r="417" spans="1:11" x14ac:dyDescent="0.25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193277</v>
      </c>
      <c r="B417" s="28">
        <f t="shared" si="62"/>
        <v>2429</v>
      </c>
      <c r="C417" s="9">
        <f t="shared" si="54"/>
        <v>193275</v>
      </c>
      <c r="D417" s="9">
        <f t="shared" si="55"/>
        <v>193305</v>
      </c>
      <c r="E417" s="3">
        <f t="shared" si="56"/>
        <v>31</v>
      </c>
      <c r="F417" s="10">
        <f t="shared" si="57"/>
        <v>29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193277</v>
      </c>
      <c r="K417" s="3">
        <f t="shared" si="61"/>
        <v>0</v>
      </c>
    </row>
    <row r="418" spans="1:11" x14ac:dyDescent="0.25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193642</v>
      </c>
      <c r="B418" s="28">
        <f t="shared" si="62"/>
        <v>2430</v>
      </c>
      <c r="C418" s="9">
        <f t="shared" si="54"/>
        <v>193640</v>
      </c>
      <c r="D418" s="9">
        <f t="shared" si="55"/>
        <v>193670</v>
      </c>
      <c r="E418" s="3">
        <f t="shared" si="56"/>
        <v>31</v>
      </c>
      <c r="F418" s="10">
        <f t="shared" si="57"/>
        <v>29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193642</v>
      </c>
      <c r="K418" s="3">
        <f t="shared" si="61"/>
        <v>0</v>
      </c>
    </row>
    <row r="419" spans="1:11" x14ac:dyDescent="0.25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194007</v>
      </c>
      <c r="B419" s="28">
        <f t="shared" si="62"/>
        <v>2431</v>
      </c>
      <c r="C419" s="9">
        <f t="shared" si="54"/>
        <v>194005</v>
      </c>
      <c r="D419" s="9">
        <f t="shared" si="55"/>
        <v>194035</v>
      </c>
      <c r="E419" s="3">
        <f t="shared" si="56"/>
        <v>31</v>
      </c>
      <c r="F419" s="10">
        <f t="shared" si="57"/>
        <v>29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194007</v>
      </c>
      <c r="K419" s="3">
        <f t="shared" si="61"/>
        <v>0</v>
      </c>
    </row>
    <row r="420" spans="1:11" x14ac:dyDescent="0.25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194373</v>
      </c>
      <c r="B420" s="28">
        <f t="shared" si="62"/>
        <v>2432</v>
      </c>
      <c r="C420" s="9">
        <f t="shared" si="54"/>
        <v>194371</v>
      </c>
      <c r="D420" s="9">
        <f t="shared" si="55"/>
        <v>194401</v>
      </c>
      <c r="E420" s="3">
        <f t="shared" si="56"/>
        <v>31</v>
      </c>
      <c r="F420" s="10">
        <f t="shared" si="57"/>
        <v>29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194373</v>
      </c>
      <c r="K420" s="3">
        <f t="shared" si="61"/>
        <v>0</v>
      </c>
    </row>
    <row r="421" spans="1:11" x14ac:dyDescent="0.25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194738</v>
      </c>
      <c r="B421" s="28">
        <f t="shared" si="62"/>
        <v>2433</v>
      </c>
      <c r="C421" s="9">
        <f t="shared" si="54"/>
        <v>194736</v>
      </c>
      <c r="D421" s="9">
        <f t="shared" si="55"/>
        <v>194766</v>
      </c>
      <c r="E421" s="3">
        <f t="shared" si="56"/>
        <v>31</v>
      </c>
      <c r="F421" s="10">
        <f t="shared" si="57"/>
        <v>29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194738</v>
      </c>
      <c r="K421" s="3">
        <f t="shared" si="61"/>
        <v>0</v>
      </c>
    </row>
    <row r="422" spans="1:11" x14ac:dyDescent="0.25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195103</v>
      </c>
      <c r="B422" s="28">
        <f t="shared" si="62"/>
        <v>2434</v>
      </c>
      <c r="C422" s="9">
        <f t="shared" si="54"/>
        <v>195101</v>
      </c>
      <c r="D422" s="9">
        <f t="shared" si="55"/>
        <v>195131</v>
      </c>
      <c r="E422" s="3">
        <f t="shared" si="56"/>
        <v>31</v>
      </c>
      <c r="F422" s="10">
        <f t="shared" si="57"/>
        <v>29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195103</v>
      </c>
      <c r="K422" s="3">
        <f t="shared" si="61"/>
        <v>0</v>
      </c>
    </row>
    <row r="423" spans="1:11" x14ac:dyDescent="0.25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195468</v>
      </c>
      <c r="B423" s="28">
        <f t="shared" si="62"/>
        <v>2435</v>
      </c>
      <c r="C423" s="9">
        <f t="shared" si="54"/>
        <v>195466</v>
      </c>
      <c r="D423" s="9">
        <f t="shared" si="55"/>
        <v>195496</v>
      </c>
      <c r="E423" s="3">
        <f t="shared" si="56"/>
        <v>31</v>
      </c>
      <c r="F423" s="10">
        <f t="shared" si="57"/>
        <v>29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195468</v>
      </c>
      <c r="K423" s="3">
        <f t="shared" si="61"/>
        <v>0</v>
      </c>
    </row>
    <row r="424" spans="1:11" x14ac:dyDescent="0.25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195834</v>
      </c>
      <c r="B424" s="28">
        <f t="shared" si="62"/>
        <v>2436</v>
      </c>
      <c r="C424" s="9">
        <f t="shared" si="54"/>
        <v>195832</v>
      </c>
      <c r="D424" s="9">
        <f t="shared" si="55"/>
        <v>195862</v>
      </c>
      <c r="E424" s="3">
        <f t="shared" si="56"/>
        <v>31</v>
      </c>
      <c r="F424" s="10">
        <f t="shared" si="57"/>
        <v>29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195834</v>
      </c>
      <c r="K424" s="3">
        <f t="shared" si="61"/>
        <v>0</v>
      </c>
    </row>
    <row r="425" spans="1:11" x14ac:dyDescent="0.25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196199</v>
      </c>
      <c r="B425" s="28">
        <f t="shared" si="62"/>
        <v>2437</v>
      </c>
      <c r="C425" s="9">
        <f t="shared" si="54"/>
        <v>196197</v>
      </c>
      <c r="D425" s="9">
        <f t="shared" si="55"/>
        <v>196227</v>
      </c>
      <c r="E425" s="3">
        <f t="shared" si="56"/>
        <v>31</v>
      </c>
      <c r="F425" s="10">
        <f t="shared" si="57"/>
        <v>29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196199</v>
      </c>
      <c r="K425" s="3">
        <f t="shared" si="61"/>
        <v>0</v>
      </c>
    </row>
    <row r="426" spans="1:11" x14ac:dyDescent="0.25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196564</v>
      </c>
      <c r="B426" s="28">
        <f t="shared" si="62"/>
        <v>2438</v>
      </c>
      <c r="C426" s="9">
        <f t="shared" si="54"/>
        <v>196562</v>
      </c>
      <c r="D426" s="9">
        <f t="shared" si="55"/>
        <v>196592</v>
      </c>
      <c r="E426" s="3">
        <f t="shared" si="56"/>
        <v>31</v>
      </c>
      <c r="F426" s="10">
        <f t="shared" si="57"/>
        <v>29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196564</v>
      </c>
      <c r="K426" s="3">
        <f t="shared" si="61"/>
        <v>0</v>
      </c>
    </row>
    <row r="427" spans="1:11" x14ac:dyDescent="0.25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196929</v>
      </c>
      <c r="B427" s="28">
        <f t="shared" si="62"/>
        <v>2439</v>
      </c>
      <c r="C427" s="9">
        <f t="shared" si="54"/>
        <v>196927</v>
      </c>
      <c r="D427" s="9">
        <f t="shared" si="55"/>
        <v>196957</v>
      </c>
      <c r="E427" s="3">
        <f t="shared" si="56"/>
        <v>31</v>
      </c>
      <c r="F427" s="10">
        <f t="shared" si="57"/>
        <v>29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196929</v>
      </c>
      <c r="K427" s="3">
        <f t="shared" si="61"/>
        <v>0</v>
      </c>
    </row>
    <row r="428" spans="1:11" x14ac:dyDescent="0.25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197295</v>
      </c>
      <c r="B428" s="28">
        <f t="shared" si="62"/>
        <v>2440</v>
      </c>
      <c r="C428" s="9">
        <f t="shared" si="54"/>
        <v>197293</v>
      </c>
      <c r="D428" s="9">
        <f t="shared" si="55"/>
        <v>197323</v>
      </c>
      <c r="E428" s="3">
        <f t="shared" si="56"/>
        <v>31</v>
      </c>
      <c r="F428" s="10">
        <f t="shared" si="57"/>
        <v>29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197295</v>
      </c>
      <c r="K428" s="3">
        <f t="shared" si="61"/>
        <v>0</v>
      </c>
    </row>
    <row r="429" spans="1:11" x14ac:dyDescent="0.25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197660</v>
      </c>
      <c r="B429" s="28">
        <f t="shared" si="62"/>
        <v>2441</v>
      </c>
      <c r="C429" s="9">
        <f t="shared" si="54"/>
        <v>197658</v>
      </c>
      <c r="D429" s="9">
        <f t="shared" si="55"/>
        <v>197688</v>
      </c>
      <c r="E429" s="3">
        <f t="shared" si="56"/>
        <v>31</v>
      </c>
      <c r="F429" s="10">
        <f t="shared" si="57"/>
        <v>29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197660</v>
      </c>
      <c r="K429" s="3">
        <f t="shared" si="61"/>
        <v>0</v>
      </c>
    </row>
    <row r="430" spans="1:11" x14ac:dyDescent="0.25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198025</v>
      </c>
      <c r="B430" s="28">
        <f t="shared" si="62"/>
        <v>2442</v>
      </c>
      <c r="C430" s="9">
        <f t="shared" si="54"/>
        <v>198023</v>
      </c>
      <c r="D430" s="9">
        <f t="shared" si="55"/>
        <v>198053</v>
      </c>
      <c r="E430" s="3">
        <f t="shared" si="56"/>
        <v>31</v>
      </c>
      <c r="F430" s="10">
        <f t="shared" si="57"/>
        <v>29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198025</v>
      </c>
      <c r="K430" s="3">
        <f t="shared" si="61"/>
        <v>0</v>
      </c>
    </row>
    <row r="431" spans="1:11" x14ac:dyDescent="0.25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198390</v>
      </c>
      <c r="B431" s="28">
        <f t="shared" si="62"/>
        <v>2443</v>
      </c>
      <c r="C431" s="9">
        <f t="shared" si="54"/>
        <v>198388</v>
      </c>
      <c r="D431" s="9">
        <f t="shared" si="55"/>
        <v>198418</v>
      </c>
      <c r="E431" s="3">
        <f t="shared" si="56"/>
        <v>31</v>
      </c>
      <c r="F431" s="10">
        <f t="shared" si="57"/>
        <v>29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198390</v>
      </c>
      <c r="K431" s="3">
        <f t="shared" si="61"/>
        <v>0</v>
      </c>
    </row>
    <row r="432" spans="1:11" x14ac:dyDescent="0.25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198756</v>
      </c>
      <c r="B432" s="28">
        <f t="shared" si="62"/>
        <v>2444</v>
      </c>
      <c r="C432" s="9">
        <f t="shared" si="54"/>
        <v>198754</v>
      </c>
      <c r="D432" s="9">
        <f t="shared" si="55"/>
        <v>198784</v>
      </c>
      <c r="E432" s="3">
        <f t="shared" si="56"/>
        <v>31</v>
      </c>
      <c r="F432" s="10">
        <f t="shared" si="57"/>
        <v>29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198756</v>
      </c>
      <c r="K432" s="3">
        <f t="shared" si="61"/>
        <v>0</v>
      </c>
    </row>
    <row r="433" spans="1:11" x14ac:dyDescent="0.25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199121</v>
      </c>
      <c r="B433" s="28">
        <f t="shared" si="62"/>
        <v>2445</v>
      </c>
      <c r="C433" s="9">
        <f t="shared" ref="C433:C496" si="63">EOMONTH(A433,-1)+1</f>
        <v>199119</v>
      </c>
      <c r="D433" s="9">
        <f t="shared" ref="D433:D496" si="64">EOMONTH(A433,0)</f>
        <v>199149</v>
      </c>
      <c r="E433" s="3">
        <f t="shared" ref="E433:E496" si="65">D433-C433+1</f>
        <v>31</v>
      </c>
      <c r="F433" s="10">
        <f t="shared" ref="F433:F496" si="66">D433-A433+1</f>
        <v>29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199121</v>
      </c>
      <c r="K433" s="3">
        <f t="shared" ref="K433:K496" si="70">H433+I433</f>
        <v>0</v>
      </c>
    </row>
    <row r="434" spans="1:11" x14ac:dyDescent="0.25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199486</v>
      </c>
      <c r="B434" s="28">
        <f t="shared" si="62"/>
        <v>2446</v>
      </c>
      <c r="C434" s="9">
        <f t="shared" si="63"/>
        <v>199484</v>
      </c>
      <c r="D434" s="9">
        <f t="shared" si="64"/>
        <v>199514</v>
      </c>
      <c r="E434" s="3">
        <f t="shared" si="65"/>
        <v>31</v>
      </c>
      <c r="F434" s="10">
        <f t="shared" si="66"/>
        <v>29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199486</v>
      </c>
      <c r="K434" s="3">
        <f t="shared" si="70"/>
        <v>0</v>
      </c>
    </row>
    <row r="435" spans="1:11" x14ac:dyDescent="0.25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199851</v>
      </c>
      <c r="B435" s="28">
        <f t="shared" si="62"/>
        <v>2447</v>
      </c>
      <c r="C435" s="9">
        <f t="shared" si="63"/>
        <v>199849</v>
      </c>
      <c r="D435" s="9">
        <f t="shared" si="64"/>
        <v>199879</v>
      </c>
      <c r="E435" s="3">
        <f t="shared" si="65"/>
        <v>31</v>
      </c>
      <c r="F435" s="10">
        <f t="shared" si="66"/>
        <v>29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199851</v>
      </c>
      <c r="K435" s="3">
        <f t="shared" si="70"/>
        <v>0</v>
      </c>
    </row>
    <row r="436" spans="1:11" x14ac:dyDescent="0.25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200217</v>
      </c>
      <c r="B436" s="28">
        <f t="shared" si="62"/>
        <v>2448</v>
      </c>
      <c r="C436" s="9">
        <f t="shared" si="63"/>
        <v>200215</v>
      </c>
      <c r="D436" s="9">
        <f t="shared" si="64"/>
        <v>200245</v>
      </c>
      <c r="E436" s="3">
        <f t="shared" si="65"/>
        <v>31</v>
      </c>
      <c r="F436" s="10">
        <f t="shared" si="66"/>
        <v>29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200217</v>
      </c>
      <c r="K436" s="3">
        <f t="shared" si="70"/>
        <v>0</v>
      </c>
    </row>
    <row r="437" spans="1:11" x14ac:dyDescent="0.25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200582</v>
      </c>
      <c r="B437" s="28">
        <f t="shared" si="62"/>
        <v>2449</v>
      </c>
      <c r="C437" s="9">
        <f t="shared" si="63"/>
        <v>200580</v>
      </c>
      <c r="D437" s="9">
        <f t="shared" si="64"/>
        <v>200610</v>
      </c>
      <c r="E437" s="3">
        <f t="shared" si="65"/>
        <v>31</v>
      </c>
      <c r="F437" s="10">
        <f t="shared" si="66"/>
        <v>29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200582</v>
      </c>
      <c r="K437" s="3">
        <f t="shared" si="70"/>
        <v>0</v>
      </c>
    </row>
    <row r="438" spans="1:11" x14ac:dyDescent="0.25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200947</v>
      </c>
      <c r="B438" s="28">
        <f t="shared" si="62"/>
        <v>2450</v>
      </c>
      <c r="C438" s="9">
        <f t="shared" si="63"/>
        <v>200945</v>
      </c>
      <c r="D438" s="9">
        <f t="shared" si="64"/>
        <v>200975</v>
      </c>
      <c r="E438" s="3">
        <f t="shared" si="65"/>
        <v>31</v>
      </c>
      <c r="F438" s="10">
        <f t="shared" si="66"/>
        <v>29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200947</v>
      </c>
      <c r="K438" s="3">
        <f t="shared" si="70"/>
        <v>0</v>
      </c>
    </row>
    <row r="439" spans="1:11" x14ac:dyDescent="0.25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201312</v>
      </c>
      <c r="B439" s="28">
        <f t="shared" si="62"/>
        <v>2451</v>
      </c>
      <c r="C439" s="9">
        <f t="shared" si="63"/>
        <v>201310</v>
      </c>
      <c r="D439" s="9">
        <f t="shared" si="64"/>
        <v>201340</v>
      </c>
      <c r="E439" s="3">
        <f t="shared" si="65"/>
        <v>31</v>
      </c>
      <c r="F439" s="10">
        <f t="shared" si="66"/>
        <v>29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201312</v>
      </c>
      <c r="K439" s="3">
        <f t="shared" si="70"/>
        <v>0</v>
      </c>
    </row>
    <row r="440" spans="1:11" x14ac:dyDescent="0.25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201678</v>
      </c>
      <c r="B440" s="28">
        <f t="shared" si="62"/>
        <v>2452</v>
      </c>
      <c r="C440" s="9">
        <f t="shared" si="63"/>
        <v>201676</v>
      </c>
      <c r="D440" s="9">
        <f t="shared" si="64"/>
        <v>201706</v>
      </c>
      <c r="E440" s="3">
        <f t="shared" si="65"/>
        <v>31</v>
      </c>
      <c r="F440" s="10">
        <f t="shared" si="66"/>
        <v>29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201678</v>
      </c>
      <c r="K440" s="3">
        <f t="shared" si="70"/>
        <v>0</v>
      </c>
    </row>
    <row r="441" spans="1:11" x14ac:dyDescent="0.25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202043</v>
      </c>
      <c r="B441" s="28">
        <f t="shared" si="62"/>
        <v>2453</v>
      </c>
      <c r="C441" s="9">
        <f t="shared" si="63"/>
        <v>202041</v>
      </c>
      <c r="D441" s="9">
        <f t="shared" si="64"/>
        <v>202071</v>
      </c>
      <c r="E441" s="3">
        <f t="shared" si="65"/>
        <v>31</v>
      </c>
      <c r="F441" s="10">
        <f t="shared" si="66"/>
        <v>29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202043</v>
      </c>
      <c r="K441" s="3">
        <f t="shared" si="70"/>
        <v>0</v>
      </c>
    </row>
    <row r="442" spans="1:11" x14ac:dyDescent="0.25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202408</v>
      </c>
      <c r="B442" s="28">
        <f t="shared" si="62"/>
        <v>2454</v>
      </c>
      <c r="C442" s="9">
        <f t="shared" si="63"/>
        <v>202406</v>
      </c>
      <c r="D442" s="9">
        <f t="shared" si="64"/>
        <v>202436</v>
      </c>
      <c r="E442" s="3">
        <f t="shared" si="65"/>
        <v>31</v>
      </c>
      <c r="F442" s="10">
        <f t="shared" si="66"/>
        <v>29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202408</v>
      </c>
      <c r="K442" s="3">
        <f t="shared" si="70"/>
        <v>0</v>
      </c>
    </row>
    <row r="443" spans="1:11" x14ac:dyDescent="0.25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202773</v>
      </c>
      <c r="B443" s="28">
        <f t="shared" si="62"/>
        <v>2455</v>
      </c>
      <c r="C443" s="9">
        <f t="shared" si="63"/>
        <v>202771</v>
      </c>
      <c r="D443" s="9">
        <f t="shared" si="64"/>
        <v>202801</v>
      </c>
      <c r="E443" s="3">
        <f t="shared" si="65"/>
        <v>31</v>
      </c>
      <c r="F443" s="10">
        <f t="shared" si="66"/>
        <v>29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202773</v>
      </c>
      <c r="K443" s="3">
        <f t="shared" si="70"/>
        <v>0</v>
      </c>
    </row>
    <row r="444" spans="1:11" x14ac:dyDescent="0.25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203139</v>
      </c>
      <c r="B444" s="28">
        <f t="shared" si="62"/>
        <v>2456</v>
      </c>
      <c r="C444" s="9">
        <f t="shared" si="63"/>
        <v>203137</v>
      </c>
      <c r="D444" s="9">
        <f t="shared" si="64"/>
        <v>203167</v>
      </c>
      <c r="E444" s="3">
        <f t="shared" si="65"/>
        <v>31</v>
      </c>
      <c r="F444" s="10">
        <f t="shared" si="66"/>
        <v>29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203139</v>
      </c>
      <c r="K444" s="3">
        <f t="shared" si="70"/>
        <v>0</v>
      </c>
    </row>
    <row r="445" spans="1:11" x14ac:dyDescent="0.25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203504</v>
      </c>
      <c r="B445" s="28">
        <f t="shared" si="62"/>
        <v>2457</v>
      </c>
      <c r="C445" s="9">
        <f t="shared" si="63"/>
        <v>203502</v>
      </c>
      <c r="D445" s="9">
        <f t="shared" si="64"/>
        <v>203532</v>
      </c>
      <c r="E445" s="3">
        <f t="shared" si="65"/>
        <v>31</v>
      </c>
      <c r="F445" s="10">
        <f t="shared" si="66"/>
        <v>29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203504</v>
      </c>
      <c r="K445" s="3">
        <f t="shared" si="70"/>
        <v>0</v>
      </c>
    </row>
    <row r="446" spans="1:11" x14ac:dyDescent="0.25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203869</v>
      </c>
      <c r="B446" s="28">
        <f t="shared" si="62"/>
        <v>2458</v>
      </c>
      <c r="C446" s="9">
        <f t="shared" si="63"/>
        <v>203867</v>
      </c>
      <c r="D446" s="9">
        <f t="shared" si="64"/>
        <v>203897</v>
      </c>
      <c r="E446" s="3">
        <f t="shared" si="65"/>
        <v>31</v>
      </c>
      <c r="F446" s="10">
        <f t="shared" si="66"/>
        <v>29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203869</v>
      </c>
      <c r="K446" s="3">
        <f t="shared" si="70"/>
        <v>0</v>
      </c>
    </row>
    <row r="447" spans="1:11" x14ac:dyDescent="0.25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204234</v>
      </c>
      <c r="B447" s="28">
        <f t="shared" si="62"/>
        <v>2459</v>
      </c>
      <c r="C447" s="9">
        <f t="shared" si="63"/>
        <v>204232</v>
      </c>
      <c r="D447" s="9">
        <f t="shared" si="64"/>
        <v>204262</v>
      </c>
      <c r="E447" s="3">
        <f t="shared" si="65"/>
        <v>31</v>
      </c>
      <c r="F447" s="10">
        <f t="shared" si="66"/>
        <v>29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204234</v>
      </c>
      <c r="K447" s="3">
        <f t="shared" si="70"/>
        <v>0</v>
      </c>
    </row>
    <row r="448" spans="1:11" x14ac:dyDescent="0.25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204600</v>
      </c>
      <c r="B448" s="28">
        <f t="shared" si="62"/>
        <v>2460</v>
      </c>
      <c r="C448" s="9">
        <f t="shared" si="63"/>
        <v>204598</v>
      </c>
      <c r="D448" s="9">
        <f t="shared" si="64"/>
        <v>204628</v>
      </c>
      <c r="E448" s="3">
        <f t="shared" si="65"/>
        <v>31</v>
      </c>
      <c r="F448" s="10">
        <f t="shared" si="66"/>
        <v>29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204600</v>
      </c>
      <c r="K448" s="3">
        <f t="shared" si="70"/>
        <v>0</v>
      </c>
    </row>
    <row r="449" spans="1:11" x14ac:dyDescent="0.25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204965</v>
      </c>
      <c r="B449" s="28">
        <f t="shared" si="62"/>
        <v>2461</v>
      </c>
      <c r="C449" s="9">
        <f t="shared" si="63"/>
        <v>204963</v>
      </c>
      <c r="D449" s="9">
        <f t="shared" si="64"/>
        <v>204993</v>
      </c>
      <c r="E449" s="3">
        <f t="shared" si="65"/>
        <v>31</v>
      </c>
      <c r="F449" s="10">
        <f t="shared" si="66"/>
        <v>29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204965</v>
      </c>
      <c r="K449" s="3">
        <f t="shared" si="70"/>
        <v>0</v>
      </c>
    </row>
    <row r="450" spans="1:11" x14ac:dyDescent="0.25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205330</v>
      </c>
      <c r="B450" s="28">
        <f t="shared" si="62"/>
        <v>2462</v>
      </c>
      <c r="C450" s="9">
        <f t="shared" si="63"/>
        <v>205328</v>
      </c>
      <c r="D450" s="9">
        <f t="shared" si="64"/>
        <v>205358</v>
      </c>
      <c r="E450" s="3">
        <f t="shared" si="65"/>
        <v>31</v>
      </c>
      <c r="F450" s="10">
        <f t="shared" si="66"/>
        <v>29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205330</v>
      </c>
      <c r="K450" s="3">
        <f t="shared" si="70"/>
        <v>0</v>
      </c>
    </row>
    <row r="451" spans="1:11" x14ac:dyDescent="0.25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205695</v>
      </c>
      <c r="B451" s="28">
        <f t="shared" si="62"/>
        <v>2463</v>
      </c>
      <c r="C451" s="9">
        <f t="shared" si="63"/>
        <v>205693</v>
      </c>
      <c r="D451" s="9">
        <f t="shared" si="64"/>
        <v>205723</v>
      </c>
      <c r="E451" s="3">
        <f t="shared" si="65"/>
        <v>31</v>
      </c>
      <c r="F451" s="10">
        <f t="shared" si="66"/>
        <v>29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205695</v>
      </c>
      <c r="K451" s="3">
        <f t="shared" si="70"/>
        <v>0</v>
      </c>
    </row>
    <row r="452" spans="1:11" x14ac:dyDescent="0.25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206061</v>
      </c>
      <c r="B452" s="28">
        <f t="shared" si="62"/>
        <v>2464</v>
      </c>
      <c r="C452" s="9">
        <f t="shared" si="63"/>
        <v>206059</v>
      </c>
      <c r="D452" s="9">
        <f t="shared" si="64"/>
        <v>206089</v>
      </c>
      <c r="E452" s="3">
        <f t="shared" si="65"/>
        <v>31</v>
      </c>
      <c r="F452" s="10">
        <f t="shared" si="66"/>
        <v>29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206061</v>
      </c>
      <c r="K452" s="3">
        <f t="shared" si="70"/>
        <v>0</v>
      </c>
    </row>
    <row r="453" spans="1:11" x14ac:dyDescent="0.25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206426</v>
      </c>
      <c r="B453" s="28">
        <f t="shared" ref="B453:B516" si="71">YEAR(A453)</f>
        <v>2465</v>
      </c>
      <c r="C453" s="9">
        <f t="shared" si="63"/>
        <v>206424</v>
      </c>
      <c r="D453" s="9">
        <f t="shared" si="64"/>
        <v>206454</v>
      </c>
      <c r="E453" s="3">
        <f t="shared" si="65"/>
        <v>31</v>
      </c>
      <c r="F453" s="10">
        <f t="shared" si="66"/>
        <v>29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206426</v>
      </c>
      <c r="K453" s="3">
        <f t="shared" si="70"/>
        <v>0</v>
      </c>
    </row>
    <row r="454" spans="1:11" x14ac:dyDescent="0.25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206791</v>
      </c>
      <c r="B454" s="28">
        <f t="shared" si="71"/>
        <v>2466</v>
      </c>
      <c r="C454" s="9">
        <f t="shared" si="63"/>
        <v>206789</v>
      </c>
      <c r="D454" s="9">
        <f t="shared" si="64"/>
        <v>206819</v>
      </c>
      <c r="E454" s="3">
        <f t="shared" si="65"/>
        <v>31</v>
      </c>
      <c r="F454" s="10">
        <f t="shared" si="66"/>
        <v>29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206791</v>
      </c>
      <c r="K454" s="3">
        <f t="shared" si="70"/>
        <v>0</v>
      </c>
    </row>
    <row r="455" spans="1:11" x14ac:dyDescent="0.25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207156</v>
      </c>
      <c r="B455" s="28">
        <f t="shared" si="71"/>
        <v>2467</v>
      </c>
      <c r="C455" s="9">
        <f t="shared" si="63"/>
        <v>207154</v>
      </c>
      <c r="D455" s="9">
        <f t="shared" si="64"/>
        <v>207184</v>
      </c>
      <c r="E455" s="3">
        <f t="shared" si="65"/>
        <v>31</v>
      </c>
      <c r="F455" s="10">
        <f t="shared" si="66"/>
        <v>29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207156</v>
      </c>
      <c r="K455" s="3">
        <f t="shared" si="70"/>
        <v>0</v>
      </c>
    </row>
    <row r="456" spans="1:11" x14ac:dyDescent="0.25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207522</v>
      </c>
      <c r="B456" s="28">
        <f t="shared" si="71"/>
        <v>2468</v>
      </c>
      <c r="C456" s="9">
        <f t="shared" si="63"/>
        <v>207520</v>
      </c>
      <c r="D456" s="9">
        <f t="shared" si="64"/>
        <v>207550</v>
      </c>
      <c r="E456" s="3">
        <f t="shared" si="65"/>
        <v>31</v>
      </c>
      <c r="F456" s="10">
        <f t="shared" si="66"/>
        <v>29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207522</v>
      </c>
      <c r="K456" s="3">
        <f t="shared" si="70"/>
        <v>0</v>
      </c>
    </row>
    <row r="457" spans="1:11" x14ac:dyDescent="0.25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207887</v>
      </c>
      <c r="B457" s="28">
        <f t="shared" si="71"/>
        <v>2469</v>
      </c>
      <c r="C457" s="9">
        <f t="shared" si="63"/>
        <v>207885</v>
      </c>
      <c r="D457" s="9">
        <f t="shared" si="64"/>
        <v>207915</v>
      </c>
      <c r="E457" s="3">
        <f t="shared" si="65"/>
        <v>31</v>
      </c>
      <c r="F457" s="10">
        <f t="shared" si="66"/>
        <v>29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207887</v>
      </c>
      <c r="K457" s="3">
        <f t="shared" si="70"/>
        <v>0</v>
      </c>
    </row>
    <row r="458" spans="1:11" x14ac:dyDescent="0.25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208252</v>
      </c>
      <c r="B458" s="28">
        <f t="shared" si="71"/>
        <v>2470</v>
      </c>
      <c r="C458" s="9">
        <f t="shared" si="63"/>
        <v>208250</v>
      </c>
      <c r="D458" s="9">
        <f t="shared" si="64"/>
        <v>208280</v>
      </c>
      <c r="E458" s="3">
        <f t="shared" si="65"/>
        <v>31</v>
      </c>
      <c r="F458" s="10">
        <f t="shared" si="66"/>
        <v>29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208252</v>
      </c>
      <c r="K458" s="3">
        <f t="shared" si="70"/>
        <v>0</v>
      </c>
    </row>
    <row r="459" spans="1:11" x14ac:dyDescent="0.25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208617</v>
      </c>
      <c r="B459" s="28">
        <f t="shared" si="71"/>
        <v>2471</v>
      </c>
      <c r="C459" s="9">
        <f t="shared" si="63"/>
        <v>208615</v>
      </c>
      <c r="D459" s="9">
        <f t="shared" si="64"/>
        <v>208645</v>
      </c>
      <c r="E459" s="3">
        <f t="shared" si="65"/>
        <v>31</v>
      </c>
      <c r="F459" s="10">
        <f t="shared" si="66"/>
        <v>29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208617</v>
      </c>
      <c r="K459" s="3">
        <f t="shared" si="70"/>
        <v>0</v>
      </c>
    </row>
    <row r="460" spans="1:11" x14ac:dyDescent="0.25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208983</v>
      </c>
      <c r="B460" s="28">
        <f t="shared" si="71"/>
        <v>2472</v>
      </c>
      <c r="C460" s="9">
        <f t="shared" si="63"/>
        <v>208981</v>
      </c>
      <c r="D460" s="9">
        <f t="shared" si="64"/>
        <v>209011</v>
      </c>
      <c r="E460" s="3">
        <f t="shared" si="65"/>
        <v>31</v>
      </c>
      <c r="F460" s="10">
        <f t="shared" si="66"/>
        <v>29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208983</v>
      </c>
      <c r="K460" s="3">
        <f t="shared" si="70"/>
        <v>0</v>
      </c>
    </row>
    <row r="461" spans="1:11" x14ac:dyDescent="0.25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209348</v>
      </c>
      <c r="B461" s="28">
        <f t="shared" si="71"/>
        <v>2473</v>
      </c>
      <c r="C461" s="9">
        <f t="shared" si="63"/>
        <v>209346</v>
      </c>
      <c r="D461" s="9">
        <f t="shared" si="64"/>
        <v>209376</v>
      </c>
      <c r="E461" s="3">
        <f t="shared" si="65"/>
        <v>31</v>
      </c>
      <c r="F461" s="10">
        <f t="shared" si="66"/>
        <v>29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209348</v>
      </c>
      <c r="K461" s="3">
        <f t="shared" si="70"/>
        <v>0</v>
      </c>
    </row>
    <row r="462" spans="1:11" x14ac:dyDescent="0.25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209713</v>
      </c>
      <c r="B462" s="28">
        <f t="shared" si="71"/>
        <v>2474</v>
      </c>
      <c r="C462" s="9">
        <f t="shared" si="63"/>
        <v>209711</v>
      </c>
      <c r="D462" s="9">
        <f t="shared" si="64"/>
        <v>209741</v>
      </c>
      <c r="E462" s="3">
        <f t="shared" si="65"/>
        <v>31</v>
      </c>
      <c r="F462" s="10">
        <f t="shared" si="66"/>
        <v>29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209713</v>
      </c>
      <c r="K462" s="3">
        <f t="shared" si="70"/>
        <v>0</v>
      </c>
    </row>
    <row r="463" spans="1:11" x14ac:dyDescent="0.25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210078</v>
      </c>
      <c r="B463" s="28">
        <f t="shared" si="71"/>
        <v>2475</v>
      </c>
      <c r="C463" s="9">
        <f t="shared" si="63"/>
        <v>210076</v>
      </c>
      <c r="D463" s="9">
        <f t="shared" si="64"/>
        <v>210106</v>
      </c>
      <c r="E463" s="3">
        <f t="shared" si="65"/>
        <v>31</v>
      </c>
      <c r="F463" s="10">
        <f t="shared" si="66"/>
        <v>29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210078</v>
      </c>
      <c r="K463" s="3">
        <f t="shared" si="70"/>
        <v>0</v>
      </c>
    </row>
    <row r="464" spans="1:11" x14ac:dyDescent="0.25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210444</v>
      </c>
      <c r="B464" s="28">
        <f t="shared" si="71"/>
        <v>2476</v>
      </c>
      <c r="C464" s="9">
        <f t="shared" si="63"/>
        <v>210442</v>
      </c>
      <c r="D464" s="9">
        <f t="shared" si="64"/>
        <v>210472</v>
      </c>
      <c r="E464" s="3">
        <f t="shared" si="65"/>
        <v>31</v>
      </c>
      <c r="F464" s="10">
        <f t="shared" si="66"/>
        <v>29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210444</v>
      </c>
      <c r="K464" s="3">
        <f t="shared" si="70"/>
        <v>0</v>
      </c>
    </row>
    <row r="465" spans="1:11" x14ac:dyDescent="0.25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210809</v>
      </c>
      <c r="B465" s="28">
        <f t="shared" si="71"/>
        <v>2477</v>
      </c>
      <c r="C465" s="9">
        <f t="shared" si="63"/>
        <v>210807</v>
      </c>
      <c r="D465" s="9">
        <f t="shared" si="64"/>
        <v>210837</v>
      </c>
      <c r="E465" s="3">
        <f t="shared" si="65"/>
        <v>31</v>
      </c>
      <c r="F465" s="10">
        <f t="shared" si="66"/>
        <v>29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210809</v>
      </c>
      <c r="K465" s="3">
        <f t="shared" si="70"/>
        <v>0</v>
      </c>
    </row>
    <row r="466" spans="1:11" x14ac:dyDescent="0.25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211174</v>
      </c>
      <c r="B466" s="28">
        <f t="shared" si="71"/>
        <v>2478</v>
      </c>
      <c r="C466" s="9">
        <f t="shared" si="63"/>
        <v>211172</v>
      </c>
      <c r="D466" s="9">
        <f t="shared" si="64"/>
        <v>211202</v>
      </c>
      <c r="E466" s="3">
        <f t="shared" si="65"/>
        <v>31</v>
      </c>
      <c r="F466" s="10">
        <f t="shared" si="66"/>
        <v>29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211174</v>
      </c>
      <c r="K466" s="3">
        <f t="shared" si="70"/>
        <v>0</v>
      </c>
    </row>
    <row r="467" spans="1:11" x14ac:dyDescent="0.25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211539</v>
      </c>
      <c r="B467" s="28">
        <f t="shared" si="71"/>
        <v>2479</v>
      </c>
      <c r="C467" s="9">
        <f t="shared" si="63"/>
        <v>211537</v>
      </c>
      <c r="D467" s="9">
        <f t="shared" si="64"/>
        <v>211567</v>
      </c>
      <c r="E467" s="3">
        <f t="shared" si="65"/>
        <v>31</v>
      </c>
      <c r="F467" s="10">
        <f t="shared" si="66"/>
        <v>29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211539</v>
      </c>
      <c r="K467" s="3">
        <f t="shared" si="70"/>
        <v>0</v>
      </c>
    </row>
    <row r="468" spans="1:11" x14ac:dyDescent="0.25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211905</v>
      </c>
      <c r="B468" s="28">
        <f t="shared" si="71"/>
        <v>2480</v>
      </c>
      <c r="C468" s="9">
        <f t="shared" si="63"/>
        <v>211903</v>
      </c>
      <c r="D468" s="9">
        <f t="shared" si="64"/>
        <v>211933</v>
      </c>
      <c r="E468" s="3">
        <f t="shared" si="65"/>
        <v>31</v>
      </c>
      <c r="F468" s="10">
        <f t="shared" si="66"/>
        <v>29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211905</v>
      </c>
      <c r="K468" s="3">
        <f t="shared" si="70"/>
        <v>0</v>
      </c>
    </row>
    <row r="469" spans="1:11" x14ac:dyDescent="0.25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212270</v>
      </c>
      <c r="B469" s="28">
        <f t="shared" si="71"/>
        <v>2481</v>
      </c>
      <c r="C469" s="9">
        <f t="shared" si="63"/>
        <v>212268</v>
      </c>
      <c r="D469" s="9">
        <f t="shared" si="64"/>
        <v>212298</v>
      </c>
      <c r="E469" s="3">
        <f t="shared" si="65"/>
        <v>31</v>
      </c>
      <c r="F469" s="10">
        <f t="shared" si="66"/>
        <v>29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212270</v>
      </c>
      <c r="K469" s="3">
        <f t="shared" si="70"/>
        <v>0</v>
      </c>
    </row>
    <row r="470" spans="1:11" x14ac:dyDescent="0.25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212635</v>
      </c>
      <c r="B470" s="28">
        <f t="shared" si="71"/>
        <v>2482</v>
      </c>
      <c r="C470" s="9">
        <f t="shared" si="63"/>
        <v>212633</v>
      </c>
      <c r="D470" s="9">
        <f t="shared" si="64"/>
        <v>212663</v>
      </c>
      <c r="E470" s="3">
        <f t="shared" si="65"/>
        <v>31</v>
      </c>
      <c r="F470" s="10">
        <f t="shared" si="66"/>
        <v>29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212635</v>
      </c>
      <c r="K470" s="3">
        <f t="shared" si="70"/>
        <v>0</v>
      </c>
    </row>
    <row r="471" spans="1:11" x14ac:dyDescent="0.25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213000</v>
      </c>
      <c r="B471" s="28">
        <f t="shared" si="71"/>
        <v>2483</v>
      </c>
      <c r="C471" s="9">
        <f t="shared" si="63"/>
        <v>212998</v>
      </c>
      <c r="D471" s="9">
        <f t="shared" si="64"/>
        <v>213028</v>
      </c>
      <c r="E471" s="3">
        <f t="shared" si="65"/>
        <v>31</v>
      </c>
      <c r="F471" s="10">
        <f t="shared" si="66"/>
        <v>29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213000</v>
      </c>
      <c r="K471" s="3">
        <f t="shared" si="70"/>
        <v>0</v>
      </c>
    </row>
    <row r="472" spans="1:11" x14ac:dyDescent="0.25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213366</v>
      </c>
      <c r="B472" s="28">
        <f t="shared" si="71"/>
        <v>2484</v>
      </c>
      <c r="C472" s="9">
        <f t="shared" si="63"/>
        <v>213364</v>
      </c>
      <c r="D472" s="9">
        <f t="shared" si="64"/>
        <v>213394</v>
      </c>
      <c r="E472" s="3">
        <f t="shared" si="65"/>
        <v>31</v>
      </c>
      <c r="F472" s="10">
        <f t="shared" si="66"/>
        <v>29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213366</v>
      </c>
      <c r="K472" s="3">
        <f t="shared" si="70"/>
        <v>0</v>
      </c>
    </row>
    <row r="473" spans="1:11" x14ac:dyDescent="0.25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213731</v>
      </c>
      <c r="B473" s="28">
        <f t="shared" si="71"/>
        <v>2485</v>
      </c>
      <c r="C473" s="9">
        <f t="shared" si="63"/>
        <v>213729</v>
      </c>
      <c r="D473" s="9">
        <f t="shared" si="64"/>
        <v>213759</v>
      </c>
      <c r="E473" s="3">
        <f t="shared" si="65"/>
        <v>31</v>
      </c>
      <c r="F473" s="10">
        <f t="shared" si="66"/>
        <v>29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213731</v>
      </c>
      <c r="K473" s="3">
        <f t="shared" si="70"/>
        <v>0</v>
      </c>
    </row>
    <row r="474" spans="1:11" x14ac:dyDescent="0.25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214096</v>
      </c>
      <c r="B474" s="28">
        <f t="shared" si="71"/>
        <v>2486</v>
      </c>
      <c r="C474" s="9">
        <f t="shared" si="63"/>
        <v>214094</v>
      </c>
      <c r="D474" s="9">
        <f t="shared" si="64"/>
        <v>214124</v>
      </c>
      <c r="E474" s="3">
        <f t="shared" si="65"/>
        <v>31</v>
      </c>
      <c r="F474" s="10">
        <f t="shared" si="66"/>
        <v>29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214096</v>
      </c>
      <c r="K474" s="3">
        <f t="shared" si="70"/>
        <v>0</v>
      </c>
    </row>
    <row r="475" spans="1:11" x14ac:dyDescent="0.25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214461</v>
      </c>
      <c r="B475" s="28">
        <f t="shared" si="71"/>
        <v>2487</v>
      </c>
      <c r="C475" s="9">
        <f t="shared" si="63"/>
        <v>214459</v>
      </c>
      <c r="D475" s="9">
        <f t="shared" si="64"/>
        <v>214489</v>
      </c>
      <c r="E475" s="3">
        <f t="shared" si="65"/>
        <v>31</v>
      </c>
      <c r="F475" s="10">
        <f t="shared" si="66"/>
        <v>29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214461</v>
      </c>
      <c r="K475" s="3">
        <f t="shared" si="70"/>
        <v>0</v>
      </c>
    </row>
    <row r="476" spans="1:11" x14ac:dyDescent="0.25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214827</v>
      </c>
      <c r="B476" s="28">
        <f t="shared" si="71"/>
        <v>2488</v>
      </c>
      <c r="C476" s="9">
        <f t="shared" si="63"/>
        <v>214825</v>
      </c>
      <c r="D476" s="9">
        <f t="shared" si="64"/>
        <v>214855</v>
      </c>
      <c r="E476" s="3">
        <f t="shared" si="65"/>
        <v>31</v>
      </c>
      <c r="F476" s="10">
        <f t="shared" si="66"/>
        <v>29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214827</v>
      </c>
      <c r="K476" s="3">
        <f t="shared" si="70"/>
        <v>0</v>
      </c>
    </row>
    <row r="477" spans="1:11" x14ac:dyDescent="0.25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215192</v>
      </c>
      <c r="B477" s="28">
        <f t="shared" si="71"/>
        <v>2489</v>
      </c>
      <c r="C477" s="9">
        <f t="shared" si="63"/>
        <v>215190</v>
      </c>
      <c r="D477" s="9">
        <f t="shared" si="64"/>
        <v>215220</v>
      </c>
      <c r="E477" s="3">
        <f t="shared" si="65"/>
        <v>31</v>
      </c>
      <c r="F477" s="10">
        <f t="shared" si="66"/>
        <v>29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215192</v>
      </c>
      <c r="K477" s="3">
        <f t="shared" si="70"/>
        <v>0</v>
      </c>
    </row>
    <row r="478" spans="1:11" x14ac:dyDescent="0.25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215557</v>
      </c>
      <c r="B478" s="28">
        <f t="shared" si="71"/>
        <v>2490</v>
      </c>
      <c r="C478" s="9">
        <f t="shared" si="63"/>
        <v>215555</v>
      </c>
      <c r="D478" s="9">
        <f t="shared" si="64"/>
        <v>215585</v>
      </c>
      <c r="E478" s="3">
        <f t="shared" si="65"/>
        <v>31</v>
      </c>
      <c r="F478" s="10">
        <f t="shared" si="66"/>
        <v>29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215557</v>
      </c>
      <c r="K478" s="3">
        <f t="shared" si="70"/>
        <v>0</v>
      </c>
    </row>
    <row r="479" spans="1:11" x14ac:dyDescent="0.25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215922</v>
      </c>
      <c r="B479" s="28">
        <f t="shared" si="71"/>
        <v>2491</v>
      </c>
      <c r="C479" s="9">
        <f t="shared" si="63"/>
        <v>215920</v>
      </c>
      <c r="D479" s="9">
        <f t="shared" si="64"/>
        <v>215950</v>
      </c>
      <c r="E479" s="3">
        <f t="shared" si="65"/>
        <v>31</v>
      </c>
      <c r="F479" s="10">
        <f t="shared" si="66"/>
        <v>29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215922</v>
      </c>
      <c r="K479" s="3">
        <f t="shared" si="70"/>
        <v>0</v>
      </c>
    </row>
    <row r="480" spans="1:11" x14ac:dyDescent="0.25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216288</v>
      </c>
      <c r="B480" s="28">
        <f t="shared" si="71"/>
        <v>2492</v>
      </c>
      <c r="C480" s="9">
        <f t="shared" si="63"/>
        <v>216286</v>
      </c>
      <c r="D480" s="9">
        <f t="shared" si="64"/>
        <v>216316</v>
      </c>
      <c r="E480" s="3">
        <f t="shared" si="65"/>
        <v>31</v>
      </c>
      <c r="F480" s="10">
        <f t="shared" si="66"/>
        <v>29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216288</v>
      </c>
      <c r="K480" s="3">
        <f t="shared" si="70"/>
        <v>0</v>
      </c>
    </row>
    <row r="481" spans="1:11" x14ac:dyDescent="0.25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216653</v>
      </c>
      <c r="B481" s="28">
        <f t="shared" si="71"/>
        <v>2493</v>
      </c>
      <c r="C481" s="9">
        <f t="shared" si="63"/>
        <v>216651</v>
      </c>
      <c r="D481" s="9">
        <f t="shared" si="64"/>
        <v>216681</v>
      </c>
      <c r="E481" s="3">
        <f t="shared" si="65"/>
        <v>31</v>
      </c>
      <c r="F481" s="10">
        <f t="shared" si="66"/>
        <v>29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216653</v>
      </c>
      <c r="K481" s="3">
        <f t="shared" si="70"/>
        <v>0</v>
      </c>
    </row>
    <row r="482" spans="1:11" x14ac:dyDescent="0.25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217018</v>
      </c>
      <c r="B482" s="28">
        <f t="shared" si="71"/>
        <v>2494</v>
      </c>
      <c r="C482" s="9">
        <f t="shared" si="63"/>
        <v>217016</v>
      </c>
      <c r="D482" s="9">
        <f t="shared" si="64"/>
        <v>217046</v>
      </c>
      <c r="E482" s="3">
        <f t="shared" si="65"/>
        <v>31</v>
      </c>
      <c r="F482" s="10">
        <f t="shared" si="66"/>
        <v>29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217018</v>
      </c>
      <c r="K482" s="3">
        <f t="shared" si="70"/>
        <v>0</v>
      </c>
    </row>
    <row r="483" spans="1:11" x14ac:dyDescent="0.25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217383</v>
      </c>
      <c r="B483" s="28">
        <f t="shared" si="71"/>
        <v>2495</v>
      </c>
      <c r="C483" s="9">
        <f t="shared" si="63"/>
        <v>217381</v>
      </c>
      <c r="D483" s="9">
        <f t="shared" si="64"/>
        <v>217411</v>
      </c>
      <c r="E483" s="3">
        <f t="shared" si="65"/>
        <v>31</v>
      </c>
      <c r="F483" s="10">
        <f t="shared" si="66"/>
        <v>29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217383</v>
      </c>
      <c r="K483" s="3">
        <f t="shared" si="70"/>
        <v>0</v>
      </c>
    </row>
    <row r="484" spans="1:11" x14ac:dyDescent="0.25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217749</v>
      </c>
      <c r="B484" s="28">
        <f t="shared" si="71"/>
        <v>2496</v>
      </c>
      <c r="C484" s="9">
        <f t="shared" si="63"/>
        <v>217747</v>
      </c>
      <c r="D484" s="9">
        <f t="shared" si="64"/>
        <v>217777</v>
      </c>
      <c r="E484" s="3">
        <f t="shared" si="65"/>
        <v>31</v>
      </c>
      <c r="F484" s="10">
        <f t="shared" si="66"/>
        <v>29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217749</v>
      </c>
      <c r="K484" s="3">
        <f t="shared" si="70"/>
        <v>0</v>
      </c>
    </row>
    <row r="485" spans="1:11" x14ac:dyDescent="0.25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218114</v>
      </c>
      <c r="B485" s="28">
        <f t="shared" si="71"/>
        <v>2497</v>
      </c>
      <c r="C485" s="9">
        <f t="shared" si="63"/>
        <v>218112</v>
      </c>
      <c r="D485" s="9">
        <f t="shared" si="64"/>
        <v>218142</v>
      </c>
      <c r="E485" s="3">
        <f t="shared" si="65"/>
        <v>31</v>
      </c>
      <c r="F485" s="10">
        <f t="shared" si="66"/>
        <v>29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218114</v>
      </c>
      <c r="K485" s="3">
        <f t="shared" si="70"/>
        <v>0</v>
      </c>
    </row>
    <row r="486" spans="1:11" x14ac:dyDescent="0.25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218479</v>
      </c>
      <c r="B486" s="28">
        <f t="shared" si="71"/>
        <v>2498</v>
      </c>
      <c r="C486" s="9">
        <f t="shared" si="63"/>
        <v>218477</v>
      </c>
      <c r="D486" s="9">
        <f t="shared" si="64"/>
        <v>218507</v>
      </c>
      <c r="E486" s="3">
        <f t="shared" si="65"/>
        <v>31</v>
      </c>
      <c r="F486" s="10">
        <f t="shared" si="66"/>
        <v>29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218479</v>
      </c>
      <c r="K486" s="3">
        <f t="shared" si="70"/>
        <v>0</v>
      </c>
    </row>
    <row r="487" spans="1:11" x14ac:dyDescent="0.25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218844</v>
      </c>
      <c r="B487" s="28">
        <f t="shared" si="71"/>
        <v>2499</v>
      </c>
      <c r="C487" s="9">
        <f t="shared" si="63"/>
        <v>218842</v>
      </c>
      <c r="D487" s="9">
        <f t="shared" si="64"/>
        <v>218872</v>
      </c>
      <c r="E487" s="3">
        <f t="shared" si="65"/>
        <v>31</v>
      </c>
      <c r="F487" s="10">
        <f t="shared" si="66"/>
        <v>29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218844</v>
      </c>
      <c r="K487" s="3">
        <f t="shared" si="70"/>
        <v>0</v>
      </c>
    </row>
    <row r="488" spans="1:11" x14ac:dyDescent="0.25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219209</v>
      </c>
      <c r="B488" s="28">
        <f t="shared" si="71"/>
        <v>2500</v>
      </c>
      <c r="C488" s="9">
        <f t="shared" si="63"/>
        <v>219207</v>
      </c>
      <c r="D488" s="9">
        <f t="shared" si="64"/>
        <v>219237</v>
      </c>
      <c r="E488" s="3">
        <f t="shared" si="65"/>
        <v>31</v>
      </c>
      <c r="F488" s="10">
        <f t="shared" si="66"/>
        <v>29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219209</v>
      </c>
      <c r="K488" s="3">
        <f t="shared" si="70"/>
        <v>0</v>
      </c>
    </row>
    <row r="489" spans="1:11" x14ac:dyDescent="0.25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219574</v>
      </c>
      <c r="B489" s="28">
        <f t="shared" si="71"/>
        <v>2501</v>
      </c>
      <c r="C489" s="9">
        <f t="shared" si="63"/>
        <v>219572</v>
      </c>
      <c r="D489" s="9">
        <f t="shared" si="64"/>
        <v>219602</v>
      </c>
      <c r="E489" s="3">
        <f t="shared" si="65"/>
        <v>31</v>
      </c>
      <c r="F489" s="10">
        <f t="shared" si="66"/>
        <v>29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219574</v>
      </c>
      <c r="K489" s="3">
        <f t="shared" si="70"/>
        <v>0</v>
      </c>
    </row>
    <row r="490" spans="1:11" x14ac:dyDescent="0.25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219939</v>
      </c>
      <c r="B490" s="28">
        <f t="shared" si="71"/>
        <v>2502</v>
      </c>
      <c r="C490" s="9">
        <f t="shared" si="63"/>
        <v>219937</v>
      </c>
      <c r="D490" s="9">
        <f t="shared" si="64"/>
        <v>219967</v>
      </c>
      <c r="E490" s="3">
        <f t="shared" si="65"/>
        <v>31</v>
      </c>
      <c r="F490" s="10">
        <f t="shared" si="66"/>
        <v>29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219939</v>
      </c>
      <c r="K490" s="3">
        <f t="shared" si="70"/>
        <v>0</v>
      </c>
    </row>
    <row r="491" spans="1:11" x14ac:dyDescent="0.25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220304</v>
      </c>
      <c r="B491" s="28">
        <f t="shared" si="71"/>
        <v>2503</v>
      </c>
      <c r="C491" s="9">
        <f t="shared" si="63"/>
        <v>220302</v>
      </c>
      <c r="D491" s="9">
        <f t="shared" si="64"/>
        <v>220332</v>
      </c>
      <c r="E491" s="3">
        <f t="shared" si="65"/>
        <v>31</v>
      </c>
      <c r="F491" s="10">
        <f t="shared" si="66"/>
        <v>29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220304</v>
      </c>
      <c r="K491" s="3">
        <f t="shared" si="70"/>
        <v>0</v>
      </c>
    </row>
    <row r="492" spans="1:11" x14ac:dyDescent="0.25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220670</v>
      </c>
      <c r="B492" s="28">
        <f t="shared" si="71"/>
        <v>2504</v>
      </c>
      <c r="C492" s="9">
        <f t="shared" si="63"/>
        <v>220668</v>
      </c>
      <c r="D492" s="9">
        <f t="shared" si="64"/>
        <v>220698</v>
      </c>
      <c r="E492" s="3">
        <f t="shared" si="65"/>
        <v>31</v>
      </c>
      <c r="F492" s="10">
        <f t="shared" si="66"/>
        <v>29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220670</v>
      </c>
      <c r="K492" s="3">
        <f t="shared" si="70"/>
        <v>0</v>
      </c>
    </row>
    <row r="493" spans="1:11" x14ac:dyDescent="0.25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221035</v>
      </c>
      <c r="B493" s="28">
        <f t="shared" si="71"/>
        <v>2505</v>
      </c>
      <c r="C493" s="9">
        <f t="shared" si="63"/>
        <v>221033</v>
      </c>
      <c r="D493" s="9">
        <f t="shared" si="64"/>
        <v>221063</v>
      </c>
      <c r="E493" s="3">
        <f t="shared" si="65"/>
        <v>31</v>
      </c>
      <c r="F493" s="10">
        <f t="shared" si="66"/>
        <v>29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221035</v>
      </c>
      <c r="K493" s="3">
        <f t="shared" si="70"/>
        <v>0</v>
      </c>
    </row>
    <row r="494" spans="1:11" x14ac:dyDescent="0.25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221400</v>
      </c>
      <c r="B494" s="28">
        <f t="shared" si="71"/>
        <v>2506</v>
      </c>
      <c r="C494" s="9">
        <f t="shared" si="63"/>
        <v>221398</v>
      </c>
      <c r="D494" s="9">
        <f t="shared" si="64"/>
        <v>221428</v>
      </c>
      <c r="E494" s="3">
        <f t="shared" si="65"/>
        <v>31</v>
      </c>
      <c r="F494" s="10">
        <f t="shared" si="66"/>
        <v>29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221400</v>
      </c>
      <c r="K494" s="3">
        <f t="shared" si="70"/>
        <v>0</v>
      </c>
    </row>
    <row r="495" spans="1:11" x14ac:dyDescent="0.25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221765</v>
      </c>
      <c r="B495" s="28">
        <f t="shared" si="71"/>
        <v>2507</v>
      </c>
      <c r="C495" s="9">
        <f t="shared" si="63"/>
        <v>221763</v>
      </c>
      <c r="D495" s="9">
        <f t="shared" si="64"/>
        <v>221793</v>
      </c>
      <c r="E495" s="3">
        <f t="shared" si="65"/>
        <v>31</v>
      </c>
      <c r="F495" s="10">
        <f t="shared" si="66"/>
        <v>29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221765</v>
      </c>
      <c r="K495" s="3">
        <f t="shared" si="70"/>
        <v>0</v>
      </c>
    </row>
    <row r="496" spans="1:11" x14ac:dyDescent="0.25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222131</v>
      </c>
      <c r="B496" s="28">
        <f t="shared" si="71"/>
        <v>2508</v>
      </c>
      <c r="C496" s="9">
        <f t="shared" si="63"/>
        <v>222129</v>
      </c>
      <c r="D496" s="9">
        <f t="shared" si="64"/>
        <v>222159</v>
      </c>
      <c r="E496" s="3">
        <f t="shared" si="65"/>
        <v>31</v>
      </c>
      <c r="F496" s="10">
        <f t="shared" si="66"/>
        <v>29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222131</v>
      </c>
      <c r="K496" s="3">
        <f t="shared" si="70"/>
        <v>0</v>
      </c>
    </row>
    <row r="497" spans="1:11" x14ac:dyDescent="0.25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222496</v>
      </c>
      <c r="B497" s="28">
        <f t="shared" si="71"/>
        <v>2509</v>
      </c>
      <c r="C497" s="9">
        <f t="shared" ref="C497:C560" si="72">EOMONTH(A497,-1)+1</f>
        <v>222494</v>
      </c>
      <c r="D497" s="9">
        <f t="shared" ref="D497:D560" si="73">EOMONTH(A497,0)</f>
        <v>222524</v>
      </c>
      <c r="E497" s="3">
        <f t="shared" ref="E497:E560" si="74">D497-C497+1</f>
        <v>31</v>
      </c>
      <c r="F497" s="10">
        <f t="shared" ref="F497:F560" si="75">D497-A497+1</f>
        <v>29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222496</v>
      </c>
      <c r="K497" s="3">
        <f t="shared" ref="K497:K560" si="79">H497+I497</f>
        <v>0</v>
      </c>
    </row>
    <row r="498" spans="1:11" x14ac:dyDescent="0.25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222861</v>
      </c>
      <c r="B498" s="28">
        <f t="shared" si="71"/>
        <v>2510</v>
      </c>
      <c r="C498" s="9">
        <f t="shared" si="72"/>
        <v>222859</v>
      </c>
      <c r="D498" s="9">
        <f t="shared" si="73"/>
        <v>222889</v>
      </c>
      <c r="E498" s="3">
        <f t="shared" si="74"/>
        <v>31</v>
      </c>
      <c r="F498" s="10">
        <f t="shared" si="75"/>
        <v>29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222861</v>
      </c>
      <c r="K498" s="3">
        <f t="shared" si="79"/>
        <v>0</v>
      </c>
    </row>
    <row r="499" spans="1:11" x14ac:dyDescent="0.25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223226</v>
      </c>
      <c r="B499" s="28">
        <f t="shared" si="71"/>
        <v>2511</v>
      </c>
      <c r="C499" s="9">
        <f t="shared" si="72"/>
        <v>223224</v>
      </c>
      <c r="D499" s="9">
        <f t="shared" si="73"/>
        <v>223254</v>
      </c>
      <c r="E499" s="3">
        <f t="shared" si="74"/>
        <v>31</v>
      </c>
      <c r="F499" s="10">
        <f t="shared" si="75"/>
        <v>29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223226</v>
      </c>
      <c r="K499" s="3">
        <f t="shared" si="79"/>
        <v>0</v>
      </c>
    </row>
    <row r="500" spans="1:11" x14ac:dyDescent="0.25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223592</v>
      </c>
      <c r="B500" s="28">
        <f t="shared" si="71"/>
        <v>2512</v>
      </c>
      <c r="C500" s="9">
        <f t="shared" si="72"/>
        <v>223590</v>
      </c>
      <c r="D500" s="9">
        <f t="shared" si="73"/>
        <v>223620</v>
      </c>
      <c r="E500" s="3">
        <f t="shared" si="74"/>
        <v>31</v>
      </c>
      <c r="F500" s="10">
        <f t="shared" si="75"/>
        <v>29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223592</v>
      </c>
      <c r="K500" s="3">
        <f t="shared" si="79"/>
        <v>0</v>
      </c>
    </row>
    <row r="501" spans="1:11" x14ac:dyDescent="0.25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223957</v>
      </c>
      <c r="B501" s="28">
        <f t="shared" si="71"/>
        <v>2513</v>
      </c>
      <c r="C501" s="9">
        <f t="shared" si="72"/>
        <v>223955</v>
      </c>
      <c r="D501" s="9">
        <f t="shared" si="73"/>
        <v>223985</v>
      </c>
      <c r="E501" s="3">
        <f t="shared" si="74"/>
        <v>31</v>
      </c>
      <c r="F501" s="10">
        <f t="shared" si="75"/>
        <v>29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223957</v>
      </c>
      <c r="K501" s="3">
        <f t="shared" si="79"/>
        <v>0</v>
      </c>
    </row>
    <row r="502" spans="1:11" x14ac:dyDescent="0.25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224322</v>
      </c>
      <c r="B502" s="28">
        <f t="shared" si="71"/>
        <v>2514</v>
      </c>
      <c r="C502" s="9">
        <f t="shared" si="72"/>
        <v>224320</v>
      </c>
      <c r="D502" s="9">
        <f t="shared" si="73"/>
        <v>224350</v>
      </c>
      <c r="E502" s="3">
        <f t="shared" si="74"/>
        <v>31</v>
      </c>
      <c r="F502" s="10">
        <f t="shared" si="75"/>
        <v>29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224322</v>
      </c>
      <c r="K502" s="3">
        <f t="shared" si="79"/>
        <v>0</v>
      </c>
    </row>
    <row r="503" spans="1:11" x14ac:dyDescent="0.25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224687</v>
      </c>
      <c r="B503" s="28">
        <f t="shared" si="71"/>
        <v>2515</v>
      </c>
      <c r="C503" s="9">
        <f t="shared" si="72"/>
        <v>224685</v>
      </c>
      <c r="D503" s="9">
        <f t="shared" si="73"/>
        <v>224715</v>
      </c>
      <c r="E503" s="3">
        <f t="shared" si="74"/>
        <v>31</v>
      </c>
      <c r="F503" s="10">
        <f t="shared" si="75"/>
        <v>29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224687</v>
      </c>
      <c r="K503" s="3">
        <f t="shared" si="79"/>
        <v>0</v>
      </c>
    </row>
    <row r="504" spans="1:11" x14ac:dyDescent="0.25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225053</v>
      </c>
      <c r="B504" s="28">
        <f t="shared" si="71"/>
        <v>2516</v>
      </c>
      <c r="C504" s="9">
        <f t="shared" si="72"/>
        <v>225051</v>
      </c>
      <c r="D504" s="9">
        <f t="shared" si="73"/>
        <v>225081</v>
      </c>
      <c r="E504" s="3">
        <f t="shared" si="74"/>
        <v>31</v>
      </c>
      <c r="F504" s="10">
        <f t="shared" si="75"/>
        <v>29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225053</v>
      </c>
      <c r="K504" s="3">
        <f t="shared" si="79"/>
        <v>0</v>
      </c>
    </row>
    <row r="505" spans="1:11" x14ac:dyDescent="0.25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225418</v>
      </c>
      <c r="B505" s="28">
        <f t="shared" si="71"/>
        <v>2517</v>
      </c>
      <c r="C505" s="9">
        <f t="shared" si="72"/>
        <v>225416</v>
      </c>
      <c r="D505" s="9">
        <f t="shared" si="73"/>
        <v>225446</v>
      </c>
      <c r="E505" s="3">
        <f t="shared" si="74"/>
        <v>31</v>
      </c>
      <c r="F505" s="10">
        <f t="shared" si="75"/>
        <v>29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225418</v>
      </c>
      <c r="K505" s="3">
        <f t="shared" si="79"/>
        <v>0</v>
      </c>
    </row>
    <row r="506" spans="1:11" x14ac:dyDescent="0.25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225783</v>
      </c>
      <c r="B506" s="28">
        <f t="shared" si="71"/>
        <v>2518</v>
      </c>
      <c r="C506" s="9">
        <f t="shared" si="72"/>
        <v>225781</v>
      </c>
      <c r="D506" s="9">
        <f t="shared" si="73"/>
        <v>225811</v>
      </c>
      <c r="E506" s="3">
        <f t="shared" si="74"/>
        <v>31</v>
      </c>
      <c r="F506" s="10">
        <f t="shared" si="75"/>
        <v>29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225783</v>
      </c>
      <c r="K506" s="3">
        <f t="shared" si="79"/>
        <v>0</v>
      </c>
    </row>
    <row r="507" spans="1:11" x14ac:dyDescent="0.25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226148</v>
      </c>
      <c r="B507" s="28">
        <f t="shared" si="71"/>
        <v>2519</v>
      </c>
      <c r="C507" s="9">
        <f t="shared" si="72"/>
        <v>226146</v>
      </c>
      <c r="D507" s="9">
        <f t="shared" si="73"/>
        <v>226176</v>
      </c>
      <c r="E507" s="3">
        <f t="shared" si="74"/>
        <v>31</v>
      </c>
      <c r="F507" s="10">
        <f t="shared" si="75"/>
        <v>29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226148</v>
      </c>
      <c r="K507" s="3">
        <f t="shared" si="79"/>
        <v>0</v>
      </c>
    </row>
    <row r="508" spans="1:11" x14ac:dyDescent="0.25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226514</v>
      </c>
      <c r="B508" s="28">
        <f t="shared" si="71"/>
        <v>2520</v>
      </c>
      <c r="C508" s="9">
        <f t="shared" si="72"/>
        <v>226512</v>
      </c>
      <c r="D508" s="9">
        <f t="shared" si="73"/>
        <v>226542</v>
      </c>
      <c r="E508" s="3">
        <f t="shared" si="74"/>
        <v>31</v>
      </c>
      <c r="F508" s="10">
        <f t="shared" si="75"/>
        <v>29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226514</v>
      </c>
      <c r="K508" s="3">
        <f t="shared" si="79"/>
        <v>0</v>
      </c>
    </row>
    <row r="509" spans="1:11" x14ac:dyDescent="0.25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226879</v>
      </c>
      <c r="B509" s="28">
        <f t="shared" si="71"/>
        <v>2521</v>
      </c>
      <c r="C509" s="9">
        <f t="shared" si="72"/>
        <v>226877</v>
      </c>
      <c r="D509" s="9">
        <f t="shared" si="73"/>
        <v>226907</v>
      </c>
      <c r="E509" s="3">
        <f t="shared" si="74"/>
        <v>31</v>
      </c>
      <c r="F509" s="10">
        <f t="shared" si="75"/>
        <v>29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226879</v>
      </c>
      <c r="K509" s="3">
        <f t="shared" si="79"/>
        <v>0</v>
      </c>
    </row>
    <row r="510" spans="1:11" x14ac:dyDescent="0.25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227244</v>
      </c>
      <c r="B510" s="28">
        <f t="shared" si="71"/>
        <v>2522</v>
      </c>
      <c r="C510" s="9">
        <f t="shared" si="72"/>
        <v>227242</v>
      </c>
      <c r="D510" s="9">
        <f t="shared" si="73"/>
        <v>227272</v>
      </c>
      <c r="E510" s="3">
        <f t="shared" si="74"/>
        <v>31</v>
      </c>
      <c r="F510" s="10">
        <f t="shared" si="75"/>
        <v>29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227244</v>
      </c>
      <c r="K510" s="3">
        <f t="shared" si="79"/>
        <v>0</v>
      </c>
    </row>
    <row r="511" spans="1:11" x14ac:dyDescent="0.25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227609</v>
      </c>
      <c r="B511" s="28">
        <f t="shared" si="71"/>
        <v>2523</v>
      </c>
      <c r="C511" s="9">
        <f t="shared" si="72"/>
        <v>227607</v>
      </c>
      <c r="D511" s="9">
        <f t="shared" si="73"/>
        <v>227637</v>
      </c>
      <c r="E511" s="3">
        <f t="shared" si="74"/>
        <v>31</v>
      </c>
      <c r="F511" s="10">
        <f t="shared" si="75"/>
        <v>29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227609</v>
      </c>
      <c r="K511" s="3">
        <f t="shared" si="79"/>
        <v>0</v>
      </c>
    </row>
    <row r="512" spans="1:11" x14ac:dyDescent="0.25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227975</v>
      </c>
      <c r="B512" s="28">
        <f t="shared" si="71"/>
        <v>2524</v>
      </c>
      <c r="C512" s="9">
        <f t="shared" si="72"/>
        <v>227973</v>
      </c>
      <c r="D512" s="9">
        <f t="shared" si="73"/>
        <v>228003</v>
      </c>
      <c r="E512" s="3">
        <f t="shared" si="74"/>
        <v>31</v>
      </c>
      <c r="F512" s="10">
        <f t="shared" si="75"/>
        <v>29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227975</v>
      </c>
      <c r="K512" s="3">
        <f t="shared" si="79"/>
        <v>0</v>
      </c>
    </row>
    <row r="513" spans="1:11" x14ac:dyDescent="0.25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228340</v>
      </c>
      <c r="B513" s="28">
        <f t="shared" si="71"/>
        <v>2525</v>
      </c>
      <c r="C513" s="9">
        <f t="shared" si="72"/>
        <v>228338</v>
      </c>
      <c r="D513" s="9">
        <f t="shared" si="73"/>
        <v>228368</v>
      </c>
      <c r="E513" s="3">
        <f t="shared" si="74"/>
        <v>31</v>
      </c>
      <c r="F513" s="10">
        <f t="shared" si="75"/>
        <v>29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228340</v>
      </c>
      <c r="K513" s="3">
        <f t="shared" si="79"/>
        <v>0</v>
      </c>
    </row>
    <row r="514" spans="1:11" x14ac:dyDescent="0.25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228705</v>
      </c>
      <c r="B514" s="28">
        <f t="shared" si="71"/>
        <v>2526</v>
      </c>
      <c r="C514" s="9">
        <f t="shared" si="72"/>
        <v>228703</v>
      </c>
      <c r="D514" s="9">
        <f t="shared" si="73"/>
        <v>228733</v>
      </c>
      <c r="E514" s="3">
        <f t="shared" si="74"/>
        <v>31</v>
      </c>
      <c r="F514" s="10">
        <f t="shared" si="75"/>
        <v>29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228705</v>
      </c>
      <c r="K514" s="3">
        <f t="shared" si="79"/>
        <v>0</v>
      </c>
    </row>
    <row r="515" spans="1:11" x14ac:dyDescent="0.25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229070</v>
      </c>
      <c r="B515" s="28">
        <f t="shared" si="71"/>
        <v>2527</v>
      </c>
      <c r="C515" s="9">
        <f t="shared" si="72"/>
        <v>229068</v>
      </c>
      <c r="D515" s="9">
        <f t="shared" si="73"/>
        <v>229098</v>
      </c>
      <c r="E515" s="3">
        <f t="shared" si="74"/>
        <v>31</v>
      </c>
      <c r="F515" s="10">
        <f t="shared" si="75"/>
        <v>29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229070</v>
      </c>
      <c r="K515" s="3">
        <f t="shared" si="79"/>
        <v>0</v>
      </c>
    </row>
    <row r="516" spans="1:11" x14ac:dyDescent="0.25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229436</v>
      </c>
      <c r="B516" s="28">
        <f t="shared" si="71"/>
        <v>2528</v>
      </c>
      <c r="C516" s="9">
        <f t="shared" si="72"/>
        <v>229434</v>
      </c>
      <c r="D516" s="9">
        <f t="shared" si="73"/>
        <v>229464</v>
      </c>
      <c r="E516" s="3">
        <f t="shared" si="74"/>
        <v>31</v>
      </c>
      <c r="F516" s="10">
        <f t="shared" si="75"/>
        <v>29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229436</v>
      </c>
      <c r="K516" s="3">
        <f t="shared" si="79"/>
        <v>0</v>
      </c>
    </row>
    <row r="517" spans="1:11" x14ac:dyDescent="0.25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229801</v>
      </c>
      <c r="B517" s="28">
        <f t="shared" ref="B517:B580" si="80">YEAR(A517)</f>
        <v>2529</v>
      </c>
      <c r="C517" s="9">
        <f t="shared" si="72"/>
        <v>229799</v>
      </c>
      <c r="D517" s="9">
        <f t="shared" si="73"/>
        <v>229829</v>
      </c>
      <c r="E517" s="3">
        <f t="shared" si="74"/>
        <v>31</v>
      </c>
      <c r="F517" s="10">
        <f t="shared" si="75"/>
        <v>29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229801</v>
      </c>
      <c r="K517" s="3">
        <f t="shared" si="79"/>
        <v>0</v>
      </c>
    </row>
    <row r="518" spans="1:11" x14ac:dyDescent="0.25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230166</v>
      </c>
      <c r="B518" s="28">
        <f t="shared" si="80"/>
        <v>2530</v>
      </c>
      <c r="C518" s="9">
        <f t="shared" si="72"/>
        <v>230164</v>
      </c>
      <c r="D518" s="9">
        <f t="shared" si="73"/>
        <v>230194</v>
      </c>
      <c r="E518" s="3">
        <f t="shared" si="74"/>
        <v>31</v>
      </c>
      <c r="F518" s="10">
        <f t="shared" si="75"/>
        <v>29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230166</v>
      </c>
      <c r="K518" s="3">
        <f t="shared" si="79"/>
        <v>0</v>
      </c>
    </row>
    <row r="519" spans="1:11" x14ac:dyDescent="0.25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230531</v>
      </c>
      <c r="B519" s="28">
        <f t="shared" si="80"/>
        <v>2531</v>
      </c>
      <c r="C519" s="9">
        <f t="shared" si="72"/>
        <v>230529</v>
      </c>
      <c r="D519" s="9">
        <f t="shared" si="73"/>
        <v>230559</v>
      </c>
      <c r="E519" s="3">
        <f t="shared" si="74"/>
        <v>31</v>
      </c>
      <c r="F519" s="10">
        <f t="shared" si="75"/>
        <v>29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230531</v>
      </c>
      <c r="K519" s="3">
        <f t="shared" si="79"/>
        <v>0</v>
      </c>
    </row>
    <row r="520" spans="1:11" x14ac:dyDescent="0.25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230897</v>
      </c>
      <c r="B520" s="28">
        <f t="shared" si="80"/>
        <v>2532</v>
      </c>
      <c r="C520" s="9">
        <f t="shared" si="72"/>
        <v>230895</v>
      </c>
      <c r="D520" s="9">
        <f t="shared" si="73"/>
        <v>230925</v>
      </c>
      <c r="E520" s="3">
        <f t="shared" si="74"/>
        <v>31</v>
      </c>
      <c r="F520" s="10">
        <f t="shared" si="75"/>
        <v>29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230897</v>
      </c>
      <c r="K520" s="3">
        <f t="shared" si="79"/>
        <v>0</v>
      </c>
    </row>
    <row r="521" spans="1:11" x14ac:dyDescent="0.25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231262</v>
      </c>
      <c r="B521" s="28">
        <f t="shared" si="80"/>
        <v>2533</v>
      </c>
      <c r="C521" s="9">
        <f t="shared" si="72"/>
        <v>231260</v>
      </c>
      <c r="D521" s="9">
        <f t="shared" si="73"/>
        <v>231290</v>
      </c>
      <c r="E521" s="3">
        <f t="shared" si="74"/>
        <v>31</v>
      </c>
      <c r="F521" s="10">
        <f t="shared" si="75"/>
        <v>29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231262</v>
      </c>
      <c r="K521" s="3">
        <f t="shared" si="79"/>
        <v>0</v>
      </c>
    </row>
    <row r="522" spans="1:11" x14ac:dyDescent="0.25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231627</v>
      </c>
      <c r="B522" s="28">
        <f t="shared" si="80"/>
        <v>2534</v>
      </c>
      <c r="C522" s="9">
        <f t="shared" si="72"/>
        <v>231625</v>
      </c>
      <c r="D522" s="9">
        <f t="shared" si="73"/>
        <v>231655</v>
      </c>
      <c r="E522" s="3">
        <f t="shared" si="74"/>
        <v>31</v>
      </c>
      <c r="F522" s="10">
        <f t="shared" si="75"/>
        <v>29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231627</v>
      </c>
      <c r="K522" s="3">
        <f t="shared" si="79"/>
        <v>0</v>
      </c>
    </row>
    <row r="523" spans="1:11" x14ac:dyDescent="0.25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231992</v>
      </c>
      <c r="B523" s="28">
        <f t="shared" si="80"/>
        <v>2535</v>
      </c>
      <c r="C523" s="9">
        <f t="shared" si="72"/>
        <v>231990</v>
      </c>
      <c r="D523" s="9">
        <f t="shared" si="73"/>
        <v>232020</v>
      </c>
      <c r="E523" s="3">
        <f t="shared" si="74"/>
        <v>31</v>
      </c>
      <c r="F523" s="10">
        <f t="shared" si="75"/>
        <v>29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231992</v>
      </c>
      <c r="K523" s="3">
        <f t="shared" si="79"/>
        <v>0</v>
      </c>
    </row>
    <row r="524" spans="1:11" x14ac:dyDescent="0.25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232358</v>
      </c>
      <c r="B524" s="28">
        <f t="shared" si="80"/>
        <v>2536</v>
      </c>
      <c r="C524" s="9">
        <f t="shared" si="72"/>
        <v>232356</v>
      </c>
      <c r="D524" s="9">
        <f t="shared" si="73"/>
        <v>232386</v>
      </c>
      <c r="E524" s="3">
        <f t="shared" si="74"/>
        <v>31</v>
      </c>
      <c r="F524" s="10">
        <f t="shared" si="75"/>
        <v>29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232358</v>
      </c>
      <c r="K524" s="3">
        <f t="shared" si="79"/>
        <v>0</v>
      </c>
    </row>
    <row r="525" spans="1:11" x14ac:dyDescent="0.25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232723</v>
      </c>
      <c r="B525" s="28">
        <f t="shared" si="80"/>
        <v>2537</v>
      </c>
      <c r="C525" s="9">
        <f t="shared" si="72"/>
        <v>232721</v>
      </c>
      <c r="D525" s="9">
        <f t="shared" si="73"/>
        <v>232751</v>
      </c>
      <c r="E525" s="3">
        <f t="shared" si="74"/>
        <v>31</v>
      </c>
      <c r="F525" s="10">
        <f t="shared" si="75"/>
        <v>29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232723</v>
      </c>
      <c r="K525" s="3">
        <f t="shared" si="79"/>
        <v>0</v>
      </c>
    </row>
    <row r="526" spans="1:11" x14ac:dyDescent="0.25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233088</v>
      </c>
      <c r="B526" s="28">
        <f t="shared" si="80"/>
        <v>2538</v>
      </c>
      <c r="C526" s="9">
        <f t="shared" si="72"/>
        <v>233086</v>
      </c>
      <c r="D526" s="9">
        <f t="shared" si="73"/>
        <v>233116</v>
      </c>
      <c r="E526" s="3">
        <f t="shared" si="74"/>
        <v>31</v>
      </c>
      <c r="F526" s="10">
        <f t="shared" si="75"/>
        <v>29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233088</v>
      </c>
      <c r="K526" s="3">
        <f t="shared" si="79"/>
        <v>0</v>
      </c>
    </row>
    <row r="527" spans="1:11" x14ac:dyDescent="0.25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233453</v>
      </c>
      <c r="B527" s="28">
        <f t="shared" si="80"/>
        <v>2539</v>
      </c>
      <c r="C527" s="9">
        <f t="shared" si="72"/>
        <v>233451</v>
      </c>
      <c r="D527" s="9">
        <f t="shared" si="73"/>
        <v>233481</v>
      </c>
      <c r="E527" s="3">
        <f t="shared" si="74"/>
        <v>31</v>
      </c>
      <c r="F527" s="10">
        <f t="shared" si="75"/>
        <v>29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233453</v>
      </c>
      <c r="K527" s="3">
        <f t="shared" si="79"/>
        <v>0</v>
      </c>
    </row>
    <row r="528" spans="1:11" x14ac:dyDescent="0.25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233819</v>
      </c>
      <c r="B528" s="28">
        <f t="shared" si="80"/>
        <v>2540</v>
      </c>
      <c r="C528" s="9">
        <f t="shared" si="72"/>
        <v>233817</v>
      </c>
      <c r="D528" s="9">
        <f t="shared" si="73"/>
        <v>233847</v>
      </c>
      <c r="E528" s="3">
        <f t="shared" si="74"/>
        <v>31</v>
      </c>
      <c r="F528" s="10">
        <f t="shared" si="75"/>
        <v>29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233819</v>
      </c>
      <c r="K528" s="3">
        <f t="shared" si="79"/>
        <v>0</v>
      </c>
    </row>
    <row r="529" spans="1:11" x14ac:dyDescent="0.25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234184</v>
      </c>
      <c r="B529" s="28">
        <f t="shared" si="80"/>
        <v>2541</v>
      </c>
      <c r="C529" s="9">
        <f t="shared" si="72"/>
        <v>234182</v>
      </c>
      <c r="D529" s="9">
        <f t="shared" si="73"/>
        <v>234212</v>
      </c>
      <c r="E529" s="3">
        <f t="shared" si="74"/>
        <v>31</v>
      </c>
      <c r="F529" s="10">
        <f t="shared" si="75"/>
        <v>29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234184</v>
      </c>
      <c r="K529" s="3">
        <f t="shared" si="79"/>
        <v>0</v>
      </c>
    </row>
    <row r="530" spans="1:11" x14ac:dyDescent="0.25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234549</v>
      </c>
      <c r="B530" s="28">
        <f t="shared" si="80"/>
        <v>2542</v>
      </c>
      <c r="C530" s="9">
        <f t="shared" si="72"/>
        <v>234547</v>
      </c>
      <c r="D530" s="9">
        <f t="shared" si="73"/>
        <v>234577</v>
      </c>
      <c r="E530" s="3">
        <f t="shared" si="74"/>
        <v>31</v>
      </c>
      <c r="F530" s="10">
        <f t="shared" si="75"/>
        <v>29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234549</v>
      </c>
      <c r="K530" s="3">
        <f t="shared" si="79"/>
        <v>0</v>
      </c>
    </row>
    <row r="531" spans="1:11" x14ac:dyDescent="0.25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234914</v>
      </c>
      <c r="B531" s="28">
        <f t="shared" si="80"/>
        <v>2543</v>
      </c>
      <c r="C531" s="9">
        <f t="shared" si="72"/>
        <v>234912</v>
      </c>
      <c r="D531" s="9">
        <f t="shared" si="73"/>
        <v>234942</v>
      </c>
      <c r="E531" s="3">
        <f t="shared" si="74"/>
        <v>31</v>
      </c>
      <c r="F531" s="10">
        <f t="shared" si="75"/>
        <v>29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234914</v>
      </c>
      <c r="K531" s="3">
        <f t="shared" si="79"/>
        <v>0</v>
      </c>
    </row>
    <row r="532" spans="1:11" x14ac:dyDescent="0.25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235280</v>
      </c>
      <c r="B532" s="28">
        <f t="shared" si="80"/>
        <v>2544</v>
      </c>
      <c r="C532" s="9">
        <f t="shared" si="72"/>
        <v>235278</v>
      </c>
      <c r="D532" s="9">
        <f t="shared" si="73"/>
        <v>235308</v>
      </c>
      <c r="E532" s="3">
        <f t="shared" si="74"/>
        <v>31</v>
      </c>
      <c r="F532" s="10">
        <f t="shared" si="75"/>
        <v>29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235280</v>
      </c>
      <c r="K532" s="3">
        <f t="shared" si="79"/>
        <v>0</v>
      </c>
    </row>
    <row r="533" spans="1:11" x14ac:dyDescent="0.25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235645</v>
      </c>
      <c r="B533" s="28">
        <f t="shared" si="80"/>
        <v>2545</v>
      </c>
      <c r="C533" s="9">
        <f t="shared" si="72"/>
        <v>235643</v>
      </c>
      <c r="D533" s="9">
        <f t="shared" si="73"/>
        <v>235673</v>
      </c>
      <c r="E533" s="3">
        <f t="shared" si="74"/>
        <v>31</v>
      </c>
      <c r="F533" s="10">
        <f t="shared" si="75"/>
        <v>29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235645</v>
      </c>
      <c r="K533" s="3">
        <f t="shared" si="79"/>
        <v>0</v>
      </c>
    </row>
    <row r="534" spans="1:11" x14ac:dyDescent="0.25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236010</v>
      </c>
      <c r="B534" s="28">
        <f t="shared" si="80"/>
        <v>2546</v>
      </c>
      <c r="C534" s="9">
        <f t="shared" si="72"/>
        <v>236008</v>
      </c>
      <c r="D534" s="9">
        <f t="shared" si="73"/>
        <v>236038</v>
      </c>
      <c r="E534" s="3">
        <f t="shared" si="74"/>
        <v>31</v>
      </c>
      <c r="F534" s="10">
        <f t="shared" si="75"/>
        <v>29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236010</v>
      </c>
      <c r="K534" s="3">
        <f t="shared" si="79"/>
        <v>0</v>
      </c>
    </row>
    <row r="535" spans="1:11" x14ac:dyDescent="0.25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236375</v>
      </c>
      <c r="B535" s="28">
        <f t="shared" si="80"/>
        <v>2547</v>
      </c>
      <c r="C535" s="9">
        <f t="shared" si="72"/>
        <v>236373</v>
      </c>
      <c r="D535" s="9">
        <f t="shared" si="73"/>
        <v>236403</v>
      </c>
      <c r="E535" s="3">
        <f t="shared" si="74"/>
        <v>31</v>
      </c>
      <c r="F535" s="10">
        <f t="shared" si="75"/>
        <v>29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236375</v>
      </c>
      <c r="K535" s="3">
        <f t="shared" si="79"/>
        <v>0</v>
      </c>
    </row>
    <row r="536" spans="1:11" x14ac:dyDescent="0.25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236741</v>
      </c>
      <c r="B536" s="28">
        <f t="shared" si="80"/>
        <v>2548</v>
      </c>
      <c r="C536" s="9">
        <f t="shared" si="72"/>
        <v>236739</v>
      </c>
      <c r="D536" s="9">
        <f t="shared" si="73"/>
        <v>236769</v>
      </c>
      <c r="E536" s="3">
        <f t="shared" si="74"/>
        <v>31</v>
      </c>
      <c r="F536" s="10">
        <f t="shared" si="75"/>
        <v>29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236741</v>
      </c>
      <c r="K536" s="3">
        <f t="shared" si="79"/>
        <v>0</v>
      </c>
    </row>
    <row r="537" spans="1:11" x14ac:dyDescent="0.25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237106</v>
      </c>
      <c r="B537" s="28">
        <f t="shared" si="80"/>
        <v>2549</v>
      </c>
      <c r="C537" s="9">
        <f t="shared" si="72"/>
        <v>237104</v>
      </c>
      <c r="D537" s="9">
        <f t="shared" si="73"/>
        <v>237134</v>
      </c>
      <c r="E537" s="3">
        <f t="shared" si="74"/>
        <v>31</v>
      </c>
      <c r="F537" s="10">
        <f t="shared" si="75"/>
        <v>29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237106</v>
      </c>
      <c r="K537" s="3">
        <f t="shared" si="79"/>
        <v>0</v>
      </c>
    </row>
    <row r="538" spans="1:11" x14ac:dyDescent="0.25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237471</v>
      </c>
      <c r="B538" s="28">
        <f t="shared" si="80"/>
        <v>2550</v>
      </c>
      <c r="C538" s="9">
        <f t="shared" si="72"/>
        <v>237469</v>
      </c>
      <c r="D538" s="9">
        <f t="shared" si="73"/>
        <v>237499</v>
      </c>
      <c r="E538" s="3">
        <f t="shared" si="74"/>
        <v>31</v>
      </c>
      <c r="F538" s="10">
        <f t="shared" si="75"/>
        <v>29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237471</v>
      </c>
      <c r="K538" s="3">
        <f t="shared" si="79"/>
        <v>0</v>
      </c>
    </row>
    <row r="539" spans="1:11" x14ac:dyDescent="0.25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237836</v>
      </c>
      <c r="B539" s="28">
        <f t="shared" si="80"/>
        <v>2551</v>
      </c>
      <c r="C539" s="9">
        <f t="shared" si="72"/>
        <v>237834</v>
      </c>
      <c r="D539" s="9">
        <f t="shared" si="73"/>
        <v>237864</v>
      </c>
      <c r="E539" s="3">
        <f t="shared" si="74"/>
        <v>31</v>
      </c>
      <c r="F539" s="10">
        <f t="shared" si="75"/>
        <v>29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237836</v>
      </c>
      <c r="K539" s="3">
        <f t="shared" si="79"/>
        <v>0</v>
      </c>
    </row>
    <row r="540" spans="1:11" x14ac:dyDescent="0.25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238202</v>
      </c>
      <c r="B540" s="28">
        <f t="shared" si="80"/>
        <v>2552</v>
      </c>
      <c r="C540" s="9">
        <f t="shared" si="72"/>
        <v>238200</v>
      </c>
      <c r="D540" s="9">
        <f t="shared" si="73"/>
        <v>238230</v>
      </c>
      <c r="E540" s="3">
        <f t="shared" si="74"/>
        <v>31</v>
      </c>
      <c r="F540" s="10">
        <f t="shared" si="75"/>
        <v>29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238202</v>
      </c>
      <c r="K540" s="3">
        <f t="shared" si="79"/>
        <v>0</v>
      </c>
    </row>
    <row r="541" spans="1:11" x14ac:dyDescent="0.25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238567</v>
      </c>
      <c r="B541" s="28">
        <f t="shared" si="80"/>
        <v>2553</v>
      </c>
      <c r="C541" s="9">
        <f t="shared" si="72"/>
        <v>238565</v>
      </c>
      <c r="D541" s="9">
        <f t="shared" si="73"/>
        <v>238595</v>
      </c>
      <c r="E541" s="3">
        <f t="shared" si="74"/>
        <v>31</v>
      </c>
      <c r="F541" s="10">
        <f t="shared" si="75"/>
        <v>29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238567</v>
      </c>
      <c r="K541" s="3">
        <f t="shared" si="79"/>
        <v>0</v>
      </c>
    </row>
    <row r="542" spans="1:11" x14ac:dyDescent="0.25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238932</v>
      </c>
      <c r="B542" s="28">
        <f t="shared" si="80"/>
        <v>2554</v>
      </c>
      <c r="C542" s="9">
        <f t="shared" si="72"/>
        <v>238930</v>
      </c>
      <c r="D542" s="9">
        <f t="shared" si="73"/>
        <v>238960</v>
      </c>
      <c r="E542" s="3">
        <f t="shared" si="74"/>
        <v>31</v>
      </c>
      <c r="F542" s="10">
        <f t="shared" si="75"/>
        <v>29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238932</v>
      </c>
      <c r="K542" s="3">
        <f t="shared" si="79"/>
        <v>0</v>
      </c>
    </row>
    <row r="543" spans="1:11" x14ac:dyDescent="0.25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239297</v>
      </c>
      <c r="B543" s="28">
        <f t="shared" si="80"/>
        <v>2555</v>
      </c>
      <c r="C543" s="9">
        <f t="shared" si="72"/>
        <v>239295</v>
      </c>
      <c r="D543" s="9">
        <f t="shared" si="73"/>
        <v>239325</v>
      </c>
      <c r="E543" s="3">
        <f t="shared" si="74"/>
        <v>31</v>
      </c>
      <c r="F543" s="10">
        <f t="shared" si="75"/>
        <v>29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239297</v>
      </c>
      <c r="K543" s="3">
        <f t="shared" si="79"/>
        <v>0</v>
      </c>
    </row>
    <row r="544" spans="1:11" x14ac:dyDescent="0.25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239663</v>
      </c>
      <c r="B544" s="28">
        <f t="shared" si="80"/>
        <v>2556</v>
      </c>
      <c r="C544" s="9">
        <f t="shared" si="72"/>
        <v>239661</v>
      </c>
      <c r="D544" s="9">
        <f t="shared" si="73"/>
        <v>239691</v>
      </c>
      <c r="E544" s="3">
        <f t="shared" si="74"/>
        <v>31</v>
      </c>
      <c r="F544" s="10">
        <f t="shared" si="75"/>
        <v>29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239663</v>
      </c>
      <c r="K544" s="3">
        <f t="shared" si="79"/>
        <v>0</v>
      </c>
    </row>
    <row r="545" spans="1:11" x14ac:dyDescent="0.25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240028</v>
      </c>
      <c r="B545" s="28">
        <f t="shared" si="80"/>
        <v>2557</v>
      </c>
      <c r="C545" s="9">
        <f t="shared" si="72"/>
        <v>240026</v>
      </c>
      <c r="D545" s="9">
        <f t="shared" si="73"/>
        <v>240056</v>
      </c>
      <c r="E545" s="3">
        <f t="shared" si="74"/>
        <v>31</v>
      </c>
      <c r="F545" s="10">
        <f t="shared" si="75"/>
        <v>29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240028</v>
      </c>
      <c r="K545" s="3">
        <f t="shared" si="79"/>
        <v>0</v>
      </c>
    </row>
    <row r="546" spans="1:11" x14ac:dyDescent="0.25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240393</v>
      </c>
      <c r="B546" s="28">
        <f t="shared" si="80"/>
        <v>2558</v>
      </c>
      <c r="C546" s="9">
        <f t="shared" si="72"/>
        <v>240391</v>
      </c>
      <c r="D546" s="9">
        <f t="shared" si="73"/>
        <v>240421</v>
      </c>
      <c r="E546" s="3">
        <f t="shared" si="74"/>
        <v>31</v>
      </c>
      <c r="F546" s="10">
        <f t="shared" si="75"/>
        <v>29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240393</v>
      </c>
      <c r="K546" s="3">
        <f t="shared" si="79"/>
        <v>0</v>
      </c>
    </row>
    <row r="547" spans="1:11" x14ac:dyDescent="0.25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240758</v>
      </c>
      <c r="B547" s="28">
        <f t="shared" si="80"/>
        <v>2559</v>
      </c>
      <c r="C547" s="9">
        <f t="shared" si="72"/>
        <v>240756</v>
      </c>
      <c r="D547" s="9">
        <f t="shared" si="73"/>
        <v>240786</v>
      </c>
      <c r="E547" s="3">
        <f t="shared" si="74"/>
        <v>31</v>
      </c>
      <c r="F547" s="10">
        <f t="shared" si="75"/>
        <v>29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240758</v>
      </c>
      <c r="K547" s="3">
        <f t="shared" si="79"/>
        <v>0</v>
      </c>
    </row>
    <row r="548" spans="1:11" x14ac:dyDescent="0.25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241124</v>
      </c>
      <c r="B548" s="28">
        <f t="shared" si="80"/>
        <v>2560</v>
      </c>
      <c r="C548" s="9">
        <f t="shared" si="72"/>
        <v>241122</v>
      </c>
      <c r="D548" s="9">
        <f t="shared" si="73"/>
        <v>241152</v>
      </c>
      <c r="E548" s="3">
        <f t="shared" si="74"/>
        <v>31</v>
      </c>
      <c r="F548" s="10">
        <f t="shared" si="75"/>
        <v>29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241124</v>
      </c>
      <c r="K548" s="3">
        <f t="shared" si="79"/>
        <v>0</v>
      </c>
    </row>
    <row r="549" spans="1:11" x14ac:dyDescent="0.25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241489</v>
      </c>
      <c r="B549" s="28">
        <f t="shared" si="80"/>
        <v>2561</v>
      </c>
      <c r="C549" s="9">
        <f t="shared" si="72"/>
        <v>241487</v>
      </c>
      <c r="D549" s="9">
        <f t="shared" si="73"/>
        <v>241517</v>
      </c>
      <c r="E549" s="3">
        <f t="shared" si="74"/>
        <v>31</v>
      </c>
      <c r="F549" s="10">
        <f t="shared" si="75"/>
        <v>29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241489</v>
      </c>
      <c r="K549" s="3">
        <f t="shared" si="79"/>
        <v>0</v>
      </c>
    </row>
    <row r="550" spans="1:11" x14ac:dyDescent="0.25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241854</v>
      </c>
      <c r="B550" s="28">
        <f t="shared" si="80"/>
        <v>2562</v>
      </c>
      <c r="C550" s="9">
        <f t="shared" si="72"/>
        <v>241852</v>
      </c>
      <c r="D550" s="9">
        <f t="shared" si="73"/>
        <v>241882</v>
      </c>
      <c r="E550" s="3">
        <f t="shared" si="74"/>
        <v>31</v>
      </c>
      <c r="F550" s="10">
        <f t="shared" si="75"/>
        <v>29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241854</v>
      </c>
      <c r="K550" s="3">
        <f t="shared" si="79"/>
        <v>0</v>
      </c>
    </row>
    <row r="551" spans="1:11" x14ac:dyDescent="0.25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242219</v>
      </c>
      <c r="B551" s="28">
        <f t="shared" si="80"/>
        <v>2563</v>
      </c>
      <c r="C551" s="9">
        <f t="shared" si="72"/>
        <v>242217</v>
      </c>
      <c r="D551" s="9">
        <f t="shared" si="73"/>
        <v>242247</v>
      </c>
      <c r="E551" s="3">
        <f t="shared" si="74"/>
        <v>31</v>
      </c>
      <c r="F551" s="10">
        <f t="shared" si="75"/>
        <v>29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242219</v>
      </c>
      <c r="K551" s="3">
        <f t="shared" si="79"/>
        <v>0</v>
      </c>
    </row>
    <row r="552" spans="1:11" x14ac:dyDescent="0.25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242585</v>
      </c>
      <c r="B552" s="28">
        <f t="shared" si="80"/>
        <v>2564</v>
      </c>
      <c r="C552" s="9">
        <f t="shared" si="72"/>
        <v>242583</v>
      </c>
      <c r="D552" s="9">
        <f t="shared" si="73"/>
        <v>242613</v>
      </c>
      <c r="E552" s="3">
        <f t="shared" si="74"/>
        <v>31</v>
      </c>
      <c r="F552" s="10">
        <f t="shared" si="75"/>
        <v>29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242585</v>
      </c>
      <c r="K552" s="3">
        <f t="shared" si="79"/>
        <v>0</v>
      </c>
    </row>
    <row r="553" spans="1:11" x14ac:dyDescent="0.25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242950</v>
      </c>
      <c r="B553" s="28">
        <f t="shared" si="80"/>
        <v>2565</v>
      </c>
      <c r="C553" s="9">
        <f t="shared" si="72"/>
        <v>242948</v>
      </c>
      <c r="D553" s="9">
        <f t="shared" si="73"/>
        <v>242978</v>
      </c>
      <c r="E553" s="3">
        <f t="shared" si="74"/>
        <v>31</v>
      </c>
      <c r="F553" s="10">
        <f t="shared" si="75"/>
        <v>29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242950</v>
      </c>
      <c r="K553" s="3">
        <f t="shared" si="79"/>
        <v>0</v>
      </c>
    </row>
    <row r="554" spans="1:11" x14ac:dyDescent="0.25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243315</v>
      </c>
      <c r="B554" s="28">
        <f t="shared" si="80"/>
        <v>2566</v>
      </c>
      <c r="C554" s="9">
        <f t="shared" si="72"/>
        <v>243313</v>
      </c>
      <c r="D554" s="9">
        <f t="shared" si="73"/>
        <v>243343</v>
      </c>
      <c r="E554" s="3">
        <f t="shared" si="74"/>
        <v>31</v>
      </c>
      <c r="F554" s="10">
        <f t="shared" si="75"/>
        <v>29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243315</v>
      </c>
      <c r="K554" s="3">
        <f t="shared" si="79"/>
        <v>0</v>
      </c>
    </row>
    <row r="555" spans="1:11" x14ac:dyDescent="0.25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243680</v>
      </c>
      <c r="B555" s="28">
        <f t="shared" si="80"/>
        <v>2567</v>
      </c>
      <c r="C555" s="9">
        <f t="shared" si="72"/>
        <v>243678</v>
      </c>
      <c r="D555" s="9">
        <f t="shared" si="73"/>
        <v>243708</v>
      </c>
      <c r="E555" s="3">
        <f t="shared" si="74"/>
        <v>31</v>
      </c>
      <c r="F555" s="10">
        <f t="shared" si="75"/>
        <v>29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243680</v>
      </c>
      <c r="K555" s="3">
        <f t="shared" si="79"/>
        <v>0</v>
      </c>
    </row>
    <row r="556" spans="1:11" x14ac:dyDescent="0.25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244046</v>
      </c>
      <c r="B556" s="28">
        <f t="shared" si="80"/>
        <v>2568</v>
      </c>
      <c r="C556" s="9">
        <f t="shared" si="72"/>
        <v>244044</v>
      </c>
      <c r="D556" s="9">
        <f t="shared" si="73"/>
        <v>244074</v>
      </c>
      <c r="E556" s="3">
        <f t="shared" si="74"/>
        <v>31</v>
      </c>
      <c r="F556" s="10">
        <f t="shared" si="75"/>
        <v>29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244046</v>
      </c>
      <c r="K556" s="3">
        <f t="shared" si="79"/>
        <v>0</v>
      </c>
    </row>
    <row r="557" spans="1:11" x14ac:dyDescent="0.25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244411</v>
      </c>
      <c r="B557" s="28">
        <f t="shared" si="80"/>
        <v>2569</v>
      </c>
      <c r="C557" s="9">
        <f t="shared" si="72"/>
        <v>244409</v>
      </c>
      <c r="D557" s="9">
        <f t="shared" si="73"/>
        <v>244439</v>
      </c>
      <c r="E557" s="3">
        <f t="shared" si="74"/>
        <v>31</v>
      </c>
      <c r="F557" s="10">
        <f t="shared" si="75"/>
        <v>29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244411</v>
      </c>
      <c r="K557" s="3">
        <f t="shared" si="79"/>
        <v>0</v>
      </c>
    </row>
    <row r="558" spans="1:11" x14ac:dyDescent="0.25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244776</v>
      </c>
      <c r="B558" s="28">
        <f t="shared" si="80"/>
        <v>2570</v>
      </c>
      <c r="C558" s="9">
        <f t="shared" si="72"/>
        <v>244774</v>
      </c>
      <c r="D558" s="9">
        <f t="shared" si="73"/>
        <v>244804</v>
      </c>
      <c r="E558" s="3">
        <f t="shared" si="74"/>
        <v>31</v>
      </c>
      <c r="F558" s="10">
        <f t="shared" si="75"/>
        <v>29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244776</v>
      </c>
      <c r="K558" s="3">
        <f t="shared" si="79"/>
        <v>0</v>
      </c>
    </row>
    <row r="559" spans="1:11" x14ac:dyDescent="0.25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245141</v>
      </c>
      <c r="B559" s="28">
        <f t="shared" si="80"/>
        <v>2571</v>
      </c>
      <c r="C559" s="9">
        <f t="shared" si="72"/>
        <v>245139</v>
      </c>
      <c r="D559" s="9">
        <f t="shared" si="73"/>
        <v>245169</v>
      </c>
      <c r="E559" s="3">
        <f t="shared" si="74"/>
        <v>31</v>
      </c>
      <c r="F559" s="10">
        <f t="shared" si="75"/>
        <v>29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245141</v>
      </c>
      <c r="K559" s="3">
        <f t="shared" si="79"/>
        <v>0</v>
      </c>
    </row>
    <row r="560" spans="1:11" x14ac:dyDescent="0.25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245507</v>
      </c>
      <c r="B560" s="28">
        <f t="shared" si="80"/>
        <v>2572</v>
      </c>
      <c r="C560" s="9">
        <f t="shared" si="72"/>
        <v>245505</v>
      </c>
      <c r="D560" s="9">
        <f t="shared" si="73"/>
        <v>245535</v>
      </c>
      <c r="E560" s="3">
        <f t="shared" si="74"/>
        <v>31</v>
      </c>
      <c r="F560" s="10">
        <f t="shared" si="75"/>
        <v>29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245507</v>
      </c>
      <c r="K560" s="3">
        <f t="shared" si="79"/>
        <v>0</v>
      </c>
    </row>
    <row r="561" spans="1:11" x14ac:dyDescent="0.25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245872</v>
      </c>
      <c r="B561" s="28">
        <f t="shared" si="80"/>
        <v>2573</v>
      </c>
      <c r="C561" s="9">
        <f t="shared" ref="C561:C624" si="81">EOMONTH(A561,-1)+1</f>
        <v>245870</v>
      </c>
      <c r="D561" s="9">
        <f t="shared" ref="D561:D624" si="82">EOMONTH(A561,0)</f>
        <v>245900</v>
      </c>
      <c r="E561" s="3">
        <f t="shared" ref="E561:E624" si="83">D561-C561+1</f>
        <v>31</v>
      </c>
      <c r="F561" s="10">
        <f t="shared" ref="F561:F624" si="84">D561-A561+1</f>
        <v>29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245872</v>
      </c>
      <c r="K561" s="3">
        <f t="shared" ref="K561:K624" si="88">H561+I561</f>
        <v>0</v>
      </c>
    </row>
    <row r="562" spans="1:11" x14ac:dyDescent="0.25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246237</v>
      </c>
      <c r="B562" s="28">
        <f t="shared" si="80"/>
        <v>2574</v>
      </c>
      <c r="C562" s="9">
        <f t="shared" si="81"/>
        <v>246235</v>
      </c>
      <c r="D562" s="9">
        <f t="shared" si="82"/>
        <v>246265</v>
      </c>
      <c r="E562" s="3">
        <f t="shared" si="83"/>
        <v>31</v>
      </c>
      <c r="F562" s="10">
        <f t="shared" si="84"/>
        <v>29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246237</v>
      </c>
      <c r="K562" s="3">
        <f t="shared" si="88"/>
        <v>0</v>
      </c>
    </row>
    <row r="563" spans="1:11" x14ac:dyDescent="0.25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246602</v>
      </c>
      <c r="B563" s="28">
        <f t="shared" si="80"/>
        <v>2575</v>
      </c>
      <c r="C563" s="9">
        <f t="shared" si="81"/>
        <v>246600</v>
      </c>
      <c r="D563" s="9">
        <f t="shared" si="82"/>
        <v>246630</v>
      </c>
      <c r="E563" s="3">
        <f t="shared" si="83"/>
        <v>31</v>
      </c>
      <c r="F563" s="10">
        <f t="shared" si="84"/>
        <v>29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246602</v>
      </c>
      <c r="K563" s="3">
        <f t="shared" si="88"/>
        <v>0</v>
      </c>
    </row>
    <row r="564" spans="1:11" x14ac:dyDescent="0.25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246968</v>
      </c>
      <c r="B564" s="28">
        <f t="shared" si="80"/>
        <v>2576</v>
      </c>
      <c r="C564" s="9">
        <f t="shared" si="81"/>
        <v>246966</v>
      </c>
      <c r="D564" s="9">
        <f t="shared" si="82"/>
        <v>246996</v>
      </c>
      <c r="E564" s="3">
        <f t="shared" si="83"/>
        <v>31</v>
      </c>
      <c r="F564" s="10">
        <f t="shared" si="84"/>
        <v>29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246968</v>
      </c>
      <c r="K564" s="3">
        <f t="shared" si="88"/>
        <v>0</v>
      </c>
    </row>
    <row r="565" spans="1:11" x14ac:dyDescent="0.25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247333</v>
      </c>
      <c r="B565" s="28">
        <f t="shared" si="80"/>
        <v>2577</v>
      </c>
      <c r="C565" s="9">
        <f t="shared" si="81"/>
        <v>247331</v>
      </c>
      <c r="D565" s="9">
        <f t="shared" si="82"/>
        <v>247361</v>
      </c>
      <c r="E565" s="3">
        <f t="shared" si="83"/>
        <v>31</v>
      </c>
      <c r="F565" s="10">
        <f t="shared" si="84"/>
        <v>29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247333</v>
      </c>
      <c r="K565" s="3">
        <f t="shared" si="88"/>
        <v>0</v>
      </c>
    </row>
    <row r="566" spans="1:11" x14ac:dyDescent="0.25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247698</v>
      </c>
      <c r="B566" s="28">
        <f t="shared" si="80"/>
        <v>2578</v>
      </c>
      <c r="C566" s="9">
        <f t="shared" si="81"/>
        <v>247696</v>
      </c>
      <c r="D566" s="9">
        <f t="shared" si="82"/>
        <v>247726</v>
      </c>
      <c r="E566" s="3">
        <f t="shared" si="83"/>
        <v>31</v>
      </c>
      <c r="F566" s="10">
        <f t="shared" si="84"/>
        <v>29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247698</v>
      </c>
      <c r="K566" s="3">
        <f t="shared" si="88"/>
        <v>0</v>
      </c>
    </row>
    <row r="567" spans="1:11" x14ac:dyDescent="0.25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248063</v>
      </c>
      <c r="B567" s="28">
        <f t="shared" si="80"/>
        <v>2579</v>
      </c>
      <c r="C567" s="9">
        <f t="shared" si="81"/>
        <v>248061</v>
      </c>
      <c r="D567" s="9">
        <f t="shared" si="82"/>
        <v>248091</v>
      </c>
      <c r="E567" s="3">
        <f t="shared" si="83"/>
        <v>31</v>
      </c>
      <c r="F567" s="10">
        <f t="shared" si="84"/>
        <v>29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248063</v>
      </c>
      <c r="K567" s="3">
        <f t="shared" si="88"/>
        <v>0</v>
      </c>
    </row>
    <row r="568" spans="1:11" x14ac:dyDescent="0.25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248429</v>
      </c>
      <c r="B568" s="28">
        <f t="shared" si="80"/>
        <v>2580</v>
      </c>
      <c r="C568" s="9">
        <f t="shared" si="81"/>
        <v>248427</v>
      </c>
      <c r="D568" s="9">
        <f t="shared" si="82"/>
        <v>248457</v>
      </c>
      <c r="E568" s="3">
        <f t="shared" si="83"/>
        <v>31</v>
      </c>
      <c r="F568" s="10">
        <f t="shared" si="84"/>
        <v>29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248429</v>
      </c>
      <c r="K568" s="3">
        <f t="shared" si="88"/>
        <v>0</v>
      </c>
    </row>
    <row r="569" spans="1:11" x14ac:dyDescent="0.25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248794</v>
      </c>
      <c r="B569" s="28">
        <f t="shared" si="80"/>
        <v>2581</v>
      </c>
      <c r="C569" s="9">
        <f t="shared" si="81"/>
        <v>248792</v>
      </c>
      <c r="D569" s="9">
        <f t="shared" si="82"/>
        <v>248822</v>
      </c>
      <c r="E569" s="3">
        <f t="shared" si="83"/>
        <v>31</v>
      </c>
      <c r="F569" s="10">
        <f t="shared" si="84"/>
        <v>29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248794</v>
      </c>
      <c r="K569" s="3">
        <f t="shared" si="88"/>
        <v>0</v>
      </c>
    </row>
    <row r="570" spans="1:11" x14ac:dyDescent="0.25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249159</v>
      </c>
      <c r="B570" s="28">
        <f t="shared" si="80"/>
        <v>2582</v>
      </c>
      <c r="C570" s="9">
        <f t="shared" si="81"/>
        <v>249157</v>
      </c>
      <c r="D570" s="9">
        <f t="shared" si="82"/>
        <v>249187</v>
      </c>
      <c r="E570" s="3">
        <f t="shared" si="83"/>
        <v>31</v>
      </c>
      <c r="F570" s="10">
        <f t="shared" si="84"/>
        <v>29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249159</v>
      </c>
      <c r="K570" s="3">
        <f t="shared" si="88"/>
        <v>0</v>
      </c>
    </row>
    <row r="571" spans="1:11" x14ac:dyDescent="0.25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249524</v>
      </c>
      <c r="B571" s="28">
        <f t="shared" si="80"/>
        <v>2583</v>
      </c>
      <c r="C571" s="9">
        <f t="shared" si="81"/>
        <v>249522</v>
      </c>
      <c r="D571" s="9">
        <f t="shared" si="82"/>
        <v>249552</v>
      </c>
      <c r="E571" s="3">
        <f t="shared" si="83"/>
        <v>31</v>
      </c>
      <c r="F571" s="10">
        <f t="shared" si="84"/>
        <v>29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249524</v>
      </c>
      <c r="K571" s="3">
        <f t="shared" si="88"/>
        <v>0</v>
      </c>
    </row>
    <row r="572" spans="1:11" x14ac:dyDescent="0.25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249890</v>
      </c>
      <c r="B572" s="28">
        <f t="shared" si="80"/>
        <v>2584</v>
      </c>
      <c r="C572" s="9">
        <f t="shared" si="81"/>
        <v>249888</v>
      </c>
      <c r="D572" s="9">
        <f t="shared" si="82"/>
        <v>249918</v>
      </c>
      <c r="E572" s="3">
        <f t="shared" si="83"/>
        <v>31</v>
      </c>
      <c r="F572" s="10">
        <f t="shared" si="84"/>
        <v>29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249890</v>
      </c>
      <c r="K572" s="3">
        <f t="shared" si="88"/>
        <v>0</v>
      </c>
    </row>
    <row r="573" spans="1:11" x14ac:dyDescent="0.25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250255</v>
      </c>
      <c r="B573" s="28">
        <f t="shared" si="80"/>
        <v>2585</v>
      </c>
      <c r="C573" s="9">
        <f t="shared" si="81"/>
        <v>250253</v>
      </c>
      <c r="D573" s="9">
        <f t="shared" si="82"/>
        <v>250283</v>
      </c>
      <c r="E573" s="3">
        <f t="shared" si="83"/>
        <v>31</v>
      </c>
      <c r="F573" s="10">
        <f t="shared" si="84"/>
        <v>29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250255</v>
      </c>
      <c r="K573" s="3">
        <f t="shared" si="88"/>
        <v>0</v>
      </c>
    </row>
    <row r="574" spans="1:11" x14ac:dyDescent="0.25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250620</v>
      </c>
      <c r="B574" s="28">
        <f t="shared" si="80"/>
        <v>2586</v>
      </c>
      <c r="C574" s="9">
        <f t="shared" si="81"/>
        <v>250618</v>
      </c>
      <c r="D574" s="9">
        <f t="shared" si="82"/>
        <v>250648</v>
      </c>
      <c r="E574" s="3">
        <f t="shared" si="83"/>
        <v>31</v>
      </c>
      <c r="F574" s="10">
        <f t="shared" si="84"/>
        <v>29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250620</v>
      </c>
      <c r="K574" s="3">
        <f t="shared" si="88"/>
        <v>0</v>
      </c>
    </row>
    <row r="575" spans="1:11" x14ac:dyDescent="0.25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250985</v>
      </c>
      <c r="B575" s="28">
        <f t="shared" si="80"/>
        <v>2587</v>
      </c>
      <c r="C575" s="9">
        <f t="shared" si="81"/>
        <v>250983</v>
      </c>
      <c r="D575" s="9">
        <f t="shared" si="82"/>
        <v>251013</v>
      </c>
      <c r="E575" s="3">
        <f t="shared" si="83"/>
        <v>31</v>
      </c>
      <c r="F575" s="10">
        <f t="shared" si="84"/>
        <v>29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250985</v>
      </c>
      <c r="K575" s="3">
        <f t="shared" si="88"/>
        <v>0</v>
      </c>
    </row>
    <row r="576" spans="1:11" x14ac:dyDescent="0.25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251351</v>
      </c>
      <c r="B576" s="28">
        <f t="shared" si="80"/>
        <v>2588</v>
      </c>
      <c r="C576" s="9">
        <f t="shared" si="81"/>
        <v>251349</v>
      </c>
      <c r="D576" s="9">
        <f t="shared" si="82"/>
        <v>251379</v>
      </c>
      <c r="E576" s="3">
        <f t="shared" si="83"/>
        <v>31</v>
      </c>
      <c r="F576" s="10">
        <f t="shared" si="84"/>
        <v>29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251351</v>
      </c>
      <c r="K576" s="3">
        <f t="shared" si="88"/>
        <v>0</v>
      </c>
    </row>
    <row r="577" spans="1:11" x14ac:dyDescent="0.25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251716</v>
      </c>
      <c r="B577" s="28">
        <f t="shared" si="80"/>
        <v>2589</v>
      </c>
      <c r="C577" s="9">
        <f t="shared" si="81"/>
        <v>251714</v>
      </c>
      <c r="D577" s="9">
        <f t="shared" si="82"/>
        <v>251744</v>
      </c>
      <c r="E577" s="3">
        <f t="shared" si="83"/>
        <v>31</v>
      </c>
      <c r="F577" s="10">
        <f t="shared" si="84"/>
        <v>29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251716</v>
      </c>
      <c r="K577" s="3">
        <f t="shared" si="88"/>
        <v>0</v>
      </c>
    </row>
    <row r="578" spans="1:11" x14ac:dyDescent="0.25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252081</v>
      </c>
      <c r="B578" s="28">
        <f t="shared" si="80"/>
        <v>2590</v>
      </c>
      <c r="C578" s="9">
        <f t="shared" si="81"/>
        <v>252079</v>
      </c>
      <c r="D578" s="9">
        <f t="shared" si="82"/>
        <v>252109</v>
      </c>
      <c r="E578" s="3">
        <f t="shared" si="83"/>
        <v>31</v>
      </c>
      <c r="F578" s="10">
        <f t="shared" si="84"/>
        <v>29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252081</v>
      </c>
      <c r="K578" s="3">
        <f t="shared" si="88"/>
        <v>0</v>
      </c>
    </row>
    <row r="579" spans="1:11" x14ac:dyDescent="0.25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252446</v>
      </c>
      <c r="B579" s="28">
        <f t="shared" si="80"/>
        <v>2591</v>
      </c>
      <c r="C579" s="9">
        <f t="shared" si="81"/>
        <v>252444</v>
      </c>
      <c r="D579" s="9">
        <f t="shared" si="82"/>
        <v>252474</v>
      </c>
      <c r="E579" s="3">
        <f t="shared" si="83"/>
        <v>31</v>
      </c>
      <c r="F579" s="10">
        <f t="shared" si="84"/>
        <v>29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252446</v>
      </c>
      <c r="K579" s="3">
        <f t="shared" si="88"/>
        <v>0</v>
      </c>
    </row>
    <row r="580" spans="1:11" x14ac:dyDescent="0.25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252812</v>
      </c>
      <c r="B580" s="28">
        <f t="shared" si="80"/>
        <v>2592</v>
      </c>
      <c r="C580" s="9">
        <f t="shared" si="81"/>
        <v>252810</v>
      </c>
      <c r="D580" s="9">
        <f t="shared" si="82"/>
        <v>252840</v>
      </c>
      <c r="E580" s="3">
        <f t="shared" si="83"/>
        <v>31</v>
      </c>
      <c r="F580" s="10">
        <f t="shared" si="84"/>
        <v>29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252812</v>
      </c>
      <c r="K580" s="3">
        <f t="shared" si="88"/>
        <v>0</v>
      </c>
    </row>
    <row r="581" spans="1:11" x14ac:dyDescent="0.25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253177</v>
      </c>
      <c r="B581" s="28">
        <f t="shared" ref="B581:B644" si="89">YEAR(A581)</f>
        <v>2593</v>
      </c>
      <c r="C581" s="9">
        <f t="shared" si="81"/>
        <v>253175</v>
      </c>
      <c r="D581" s="9">
        <f t="shared" si="82"/>
        <v>253205</v>
      </c>
      <c r="E581" s="3">
        <f t="shared" si="83"/>
        <v>31</v>
      </c>
      <c r="F581" s="10">
        <f t="shared" si="84"/>
        <v>29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253177</v>
      </c>
      <c r="K581" s="3">
        <f t="shared" si="88"/>
        <v>0</v>
      </c>
    </row>
    <row r="582" spans="1:11" x14ac:dyDescent="0.25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253542</v>
      </c>
      <c r="B582" s="28">
        <f t="shared" si="89"/>
        <v>2594</v>
      </c>
      <c r="C582" s="9">
        <f t="shared" si="81"/>
        <v>253540</v>
      </c>
      <c r="D582" s="9">
        <f t="shared" si="82"/>
        <v>253570</v>
      </c>
      <c r="E582" s="3">
        <f t="shared" si="83"/>
        <v>31</v>
      </c>
      <c r="F582" s="10">
        <f t="shared" si="84"/>
        <v>29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253542</v>
      </c>
      <c r="K582" s="3">
        <f t="shared" si="88"/>
        <v>0</v>
      </c>
    </row>
    <row r="583" spans="1:11" x14ac:dyDescent="0.25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253907</v>
      </c>
      <c r="B583" s="28">
        <f t="shared" si="89"/>
        <v>2595</v>
      </c>
      <c r="C583" s="9">
        <f t="shared" si="81"/>
        <v>253905</v>
      </c>
      <c r="D583" s="9">
        <f t="shared" si="82"/>
        <v>253935</v>
      </c>
      <c r="E583" s="3">
        <f t="shared" si="83"/>
        <v>31</v>
      </c>
      <c r="F583" s="10">
        <f t="shared" si="84"/>
        <v>29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253907</v>
      </c>
      <c r="K583" s="3">
        <f t="shared" si="88"/>
        <v>0</v>
      </c>
    </row>
    <row r="584" spans="1:11" x14ac:dyDescent="0.25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254273</v>
      </c>
      <c r="B584" s="28">
        <f t="shared" si="89"/>
        <v>2596</v>
      </c>
      <c r="C584" s="9">
        <f t="shared" si="81"/>
        <v>254271</v>
      </c>
      <c r="D584" s="9">
        <f t="shared" si="82"/>
        <v>254301</v>
      </c>
      <c r="E584" s="3">
        <f t="shared" si="83"/>
        <v>31</v>
      </c>
      <c r="F584" s="10">
        <f t="shared" si="84"/>
        <v>29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254273</v>
      </c>
      <c r="K584" s="3">
        <f t="shared" si="88"/>
        <v>0</v>
      </c>
    </row>
    <row r="585" spans="1:11" x14ac:dyDescent="0.25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254638</v>
      </c>
      <c r="B585" s="28">
        <f t="shared" si="89"/>
        <v>2597</v>
      </c>
      <c r="C585" s="9">
        <f t="shared" si="81"/>
        <v>254636</v>
      </c>
      <c r="D585" s="9">
        <f t="shared" si="82"/>
        <v>254666</v>
      </c>
      <c r="E585" s="3">
        <f t="shared" si="83"/>
        <v>31</v>
      </c>
      <c r="F585" s="10">
        <f t="shared" si="84"/>
        <v>29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254638</v>
      </c>
      <c r="K585" s="3">
        <f t="shared" si="88"/>
        <v>0</v>
      </c>
    </row>
    <row r="586" spans="1:11" x14ac:dyDescent="0.25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255003</v>
      </c>
      <c r="B586" s="28">
        <f t="shared" si="89"/>
        <v>2598</v>
      </c>
      <c r="C586" s="9">
        <f t="shared" si="81"/>
        <v>255001</v>
      </c>
      <c r="D586" s="9">
        <f t="shared" si="82"/>
        <v>255031</v>
      </c>
      <c r="E586" s="3">
        <f t="shared" si="83"/>
        <v>31</v>
      </c>
      <c r="F586" s="10">
        <f t="shared" si="84"/>
        <v>29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255003</v>
      </c>
      <c r="K586" s="3">
        <f t="shared" si="88"/>
        <v>0</v>
      </c>
    </row>
    <row r="587" spans="1:11" x14ac:dyDescent="0.25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255368</v>
      </c>
      <c r="B587" s="28">
        <f t="shared" si="89"/>
        <v>2599</v>
      </c>
      <c r="C587" s="9">
        <f t="shared" si="81"/>
        <v>255366</v>
      </c>
      <c r="D587" s="9">
        <f t="shared" si="82"/>
        <v>255396</v>
      </c>
      <c r="E587" s="3">
        <f t="shared" si="83"/>
        <v>31</v>
      </c>
      <c r="F587" s="10">
        <f t="shared" si="84"/>
        <v>29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255368</v>
      </c>
      <c r="K587" s="3">
        <f t="shared" si="88"/>
        <v>0</v>
      </c>
    </row>
    <row r="588" spans="1:11" x14ac:dyDescent="0.25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255733</v>
      </c>
      <c r="B588" s="28">
        <f t="shared" si="89"/>
        <v>2600</v>
      </c>
      <c r="C588" s="9">
        <f t="shared" si="81"/>
        <v>255731</v>
      </c>
      <c r="D588" s="9">
        <f t="shared" si="82"/>
        <v>255761</v>
      </c>
      <c r="E588" s="3">
        <f t="shared" si="83"/>
        <v>31</v>
      </c>
      <c r="F588" s="10">
        <f t="shared" si="84"/>
        <v>29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255733</v>
      </c>
      <c r="K588" s="3">
        <f t="shared" si="88"/>
        <v>0</v>
      </c>
    </row>
    <row r="589" spans="1:11" x14ac:dyDescent="0.25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256098</v>
      </c>
      <c r="B589" s="28">
        <f t="shared" si="89"/>
        <v>2601</v>
      </c>
      <c r="C589" s="9">
        <f t="shared" si="81"/>
        <v>256096</v>
      </c>
      <c r="D589" s="9">
        <f t="shared" si="82"/>
        <v>256126</v>
      </c>
      <c r="E589" s="3">
        <f t="shared" si="83"/>
        <v>31</v>
      </c>
      <c r="F589" s="10">
        <f t="shared" si="84"/>
        <v>29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256098</v>
      </c>
      <c r="K589" s="3">
        <f t="shared" si="88"/>
        <v>0</v>
      </c>
    </row>
    <row r="590" spans="1:11" x14ac:dyDescent="0.25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256463</v>
      </c>
      <c r="B590" s="28">
        <f t="shared" si="89"/>
        <v>2602</v>
      </c>
      <c r="C590" s="9">
        <f t="shared" si="81"/>
        <v>256461</v>
      </c>
      <c r="D590" s="9">
        <f t="shared" si="82"/>
        <v>256491</v>
      </c>
      <c r="E590" s="3">
        <f t="shared" si="83"/>
        <v>31</v>
      </c>
      <c r="F590" s="10">
        <f t="shared" si="84"/>
        <v>29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256463</v>
      </c>
      <c r="K590" s="3">
        <f t="shared" si="88"/>
        <v>0</v>
      </c>
    </row>
    <row r="591" spans="1:11" x14ac:dyDescent="0.25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256828</v>
      </c>
      <c r="B591" s="28">
        <f t="shared" si="89"/>
        <v>2603</v>
      </c>
      <c r="C591" s="9">
        <f t="shared" si="81"/>
        <v>256826</v>
      </c>
      <c r="D591" s="9">
        <f t="shared" si="82"/>
        <v>256856</v>
      </c>
      <c r="E591" s="3">
        <f t="shared" si="83"/>
        <v>31</v>
      </c>
      <c r="F591" s="10">
        <f t="shared" si="84"/>
        <v>29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256828</v>
      </c>
      <c r="K591" s="3">
        <f t="shared" si="88"/>
        <v>0</v>
      </c>
    </row>
    <row r="592" spans="1:11" x14ac:dyDescent="0.25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257194</v>
      </c>
      <c r="B592" s="28">
        <f t="shared" si="89"/>
        <v>2604</v>
      </c>
      <c r="C592" s="9">
        <f t="shared" si="81"/>
        <v>257192</v>
      </c>
      <c r="D592" s="9">
        <f t="shared" si="82"/>
        <v>257222</v>
      </c>
      <c r="E592" s="3">
        <f t="shared" si="83"/>
        <v>31</v>
      </c>
      <c r="F592" s="10">
        <f t="shared" si="84"/>
        <v>29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257194</v>
      </c>
      <c r="K592" s="3">
        <f t="shared" si="88"/>
        <v>0</v>
      </c>
    </row>
    <row r="593" spans="1:11" x14ac:dyDescent="0.25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257559</v>
      </c>
      <c r="B593" s="28">
        <f t="shared" si="89"/>
        <v>2605</v>
      </c>
      <c r="C593" s="9">
        <f t="shared" si="81"/>
        <v>257557</v>
      </c>
      <c r="D593" s="9">
        <f t="shared" si="82"/>
        <v>257587</v>
      </c>
      <c r="E593" s="3">
        <f t="shared" si="83"/>
        <v>31</v>
      </c>
      <c r="F593" s="10">
        <f t="shared" si="84"/>
        <v>29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257559</v>
      </c>
      <c r="K593" s="3">
        <f t="shared" si="88"/>
        <v>0</v>
      </c>
    </row>
    <row r="594" spans="1:11" x14ac:dyDescent="0.25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257924</v>
      </c>
      <c r="B594" s="28">
        <f t="shared" si="89"/>
        <v>2606</v>
      </c>
      <c r="C594" s="9">
        <f t="shared" si="81"/>
        <v>257922</v>
      </c>
      <c r="D594" s="9">
        <f t="shared" si="82"/>
        <v>257952</v>
      </c>
      <c r="E594" s="3">
        <f t="shared" si="83"/>
        <v>31</v>
      </c>
      <c r="F594" s="10">
        <f t="shared" si="84"/>
        <v>29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257924</v>
      </c>
      <c r="K594" s="3">
        <f t="shared" si="88"/>
        <v>0</v>
      </c>
    </row>
    <row r="595" spans="1:11" x14ac:dyDescent="0.25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258289</v>
      </c>
      <c r="B595" s="28">
        <f t="shared" si="89"/>
        <v>2607</v>
      </c>
      <c r="C595" s="9">
        <f t="shared" si="81"/>
        <v>258287</v>
      </c>
      <c r="D595" s="9">
        <f t="shared" si="82"/>
        <v>258317</v>
      </c>
      <c r="E595" s="3">
        <f t="shared" si="83"/>
        <v>31</v>
      </c>
      <c r="F595" s="10">
        <f t="shared" si="84"/>
        <v>29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258289</v>
      </c>
      <c r="K595" s="3">
        <f t="shared" si="88"/>
        <v>0</v>
      </c>
    </row>
    <row r="596" spans="1:11" x14ac:dyDescent="0.25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258655</v>
      </c>
      <c r="B596" s="28">
        <f t="shared" si="89"/>
        <v>2608</v>
      </c>
      <c r="C596" s="9">
        <f t="shared" si="81"/>
        <v>258653</v>
      </c>
      <c r="D596" s="9">
        <f t="shared" si="82"/>
        <v>258683</v>
      </c>
      <c r="E596" s="3">
        <f t="shared" si="83"/>
        <v>31</v>
      </c>
      <c r="F596" s="10">
        <f t="shared" si="84"/>
        <v>29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258655</v>
      </c>
      <c r="K596" s="3">
        <f t="shared" si="88"/>
        <v>0</v>
      </c>
    </row>
    <row r="597" spans="1:11" x14ac:dyDescent="0.25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259020</v>
      </c>
      <c r="B597" s="28">
        <f t="shared" si="89"/>
        <v>2609</v>
      </c>
      <c r="C597" s="9">
        <f t="shared" si="81"/>
        <v>259018</v>
      </c>
      <c r="D597" s="9">
        <f t="shared" si="82"/>
        <v>259048</v>
      </c>
      <c r="E597" s="3">
        <f t="shared" si="83"/>
        <v>31</v>
      </c>
      <c r="F597" s="10">
        <f t="shared" si="84"/>
        <v>29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259020</v>
      </c>
      <c r="K597" s="3">
        <f t="shared" si="88"/>
        <v>0</v>
      </c>
    </row>
    <row r="598" spans="1:11" x14ac:dyDescent="0.25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259385</v>
      </c>
      <c r="B598" s="28">
        <f t="shared" si="89"/>
        <v>2610</v>
      </c>
      <c r="C598" s="9">
        <f t="shared" si="81"/>
        <v>259383</v>
      </c>
      <c r="D598" s="9">
        <f t="shared" si="82"/>
        <v>259413</v>
      </c>
      <c r="E598" s="3">
        <f t="shared" si="83"/>
        <v>31</v>
      </c>
      <c r="F598" s="10">
        <f t="shared" si="84"/>
        <v>29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259385</v>
      </c>
      <c r="K598" s="3">
        <f t="shared" si="88"/>
        <v>0</v>
      </c>
    </row>
    <row r="599" spans="1:11" x14ac:dyDescent="0.25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259750</v>
      </c>
      <c r="B599" s="28">
        <f t="shared" si="89"/>
        <v>2611</v>
      </c>
      <c r="C599" s="9">
        <f t="shared" si="81"/>
        <v>259748</v>
      </c>
      <c r="D599" s="9">
        <f t="shared" si="82"/>
        <v>259778</v>
      </c>
      <c r="E599" s="3">
        <f t="shared" si="83"/>
        <v>31</v>
      </c>
      <c r="F599" s="10">
        <f t="shared" si="84"/>
        <v>29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259750</v>
      </c>
      <c r="K599" s="3">
        <f t="shared" si="88"/>
        <v>0</v>
      </c>
    </row>
    <row r="600" spans="1:11" x14ac:dyDescent="0.25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260116</v>
      </c>
      <c r="B600" s="28">
        <f t="shared" si="89"/>
        <v>2612</v>
      </c>
      <c r="C600" s="9">
        <f t="shared" si="81"/>
        <v>260114</v>
      </c>
      <c r="D600" s="9">
        <f t="shared" si="82"/>
        <v>260144</v>
      </c>
      <c r="E600" s="3">
        <f t="shared" si="83"/>
        <v>31</v>
      </c>
      <c r="F600" s="10">
        <f t="shared" si="84"/>
        <v>29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260116</v>
      </c>
      <c r="K600" s="3">
        <f t="shared" si="88"/>
        <v>0</v>
      </c>
    </row>
    <row r="601" spans="1:11" x14ac:dyDescent="0.25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260481</v>
      </c>
      <c r="B601" s="28">
        <f t="shared" si="89"/>
        <v>2613</v>
      </c>
      <c r="C601" s="9">
        <f t="shared" si="81"/>
        <v>260479</v>
      </c>
      <c r="D601" s="9">
        <f t="shared" si="82"/>
        <v>260509</v>
      </c>
      <c r="E601" s="3">
        <f t="shared" si="83"/>
        <v>31</v>
      </c>
      <c r="F601" s="10">
        <f t="shared" si="84"/>
        <v>29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260481</v>
      </c>
      <c r="K601" s="3">
        <f t="shared" si="88"/>
        <v>0</v>
      </c>
    </row>
    <row r="602" spans="1:11" x14ac:dyDescent="0.25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260846</v>
      </c>
      <c r="B602" s="28">
        <f t="shared" si="89"/>
        <v>2614</v>
      </c>
      <c r="C602" s="9">
        <f t="shared" si="81"/>
        <v>260844</v>
      </c>
      <c r="D602" s="9">
        <f t="shared" si="82"/>
        <v>260874</v>
      </c>
      <c r="E602" s="3">
        <f t="shared" si="83"/>
        <v>31</v>
      </c>
      <c r="F602" s="10">
        <f t="shared" si="84"/>
        <v>29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260846</v>
      </c>
      <c r="K602" s="3">
        <f t="shared" si="88"/>
        <v>0</v>
      </c>
    </row>
    <row r="603" spans="1:11" x14ac:dyDescent="0.25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261211</v>
      </c>
      <c r="B603" s="28">
        <f t="shared" si="89"/>
        <v>2615</v>
      </c>
      <c r="C603" s="9">
        <f t="shared" si="81"/>
        <v>261209</v>
      </c>
      <c r="D603" s="9">
        <f t="shared" si="82"/>
        <v>261239</v>
      </c>
      <c r="E603" s="3">
        <f t="shared" si="83"/>
        <v>31</v>
      </c>
      <c r="F603" s="10">
        <f t="shared" si="84"/>
        <v>29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261211</v>
      </c>
      <c r="K603" s="3">
        <f t="shared" si="88"/>
        <v>0</v>
      </c>
    </row>
    <row r="604" spans="1:11" x14ac:dyDescent="0.25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261577</v>
      </c>
      <c r="B604" s="28">
        <f t="shared" si="89"/>
        <v>2616</v>
      </c>
      <c r="C604" s="9">
        <f t="shared" si="81"/>
        <v>261575</v>
      </c>
      <c r="D604" s="9">
        <f t="shared" si="82"/>
        <v>261605</v>
      </c>
      <c r="E604" s="3">
        <f t="shared" si="83"/>
        <v>31</v>
      </c>
      <c r="F604" s="10">
        <f t="shared" si="84"/>
        <v>29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261577</v>
      </c>
      <c r="K604" s="3">
        <f t="shared" si="88"/>
        <v>0</v>
      </c>
    </row>
    <row r="605" spans="1:11" x14ac:dyDescent="0.25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261942</v>
      </c>
      <c r="B605" s="28">
        <f t="shared" si="89"/>
        <v>2617</v>
      </c>
      <c r="C605" s="9">
        <f t="shared" si="81"/>
        <v>261940</v>
      </c>
      <c r="D605" s="9">
        <f t="shared" si="82"/>
        <v>261970</v>
      </c>
      <c r="E605" s="3">
        <f t="shared" si="83"/>
        <v>31</v>
      </c>
      <c r="F605" s="10">
        <f t="shared" si="84"/>
        <v>29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261942</v>
      </c>
      <c r="K605" s="3">
        <f t="shared" si="88"/>
        <v>0</v>
      </c>
    </row>
    <row r="606" spans="1:11" x14ac:dyDescent="0.25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262307</v>
      </c>
      <c r="B606" s="28">
        <f t="shared" si="89"/>
        <v>2618</v>
      </c>
      <c r="C606" s="9">
        <f t="shared" si="81"/>
        <v>262305</v>
      </c>
      <c r="D606" s="9">
        <f t="shared" si="82"/>
        <v>262335</v>
      </c>
      <c r="E606" s="3">
        <f t="shared" si="83"/>
        <v>31</v>
      </c>
      <c r="F606" s="10">
        <f t="shared" si="84"/>
        <v>29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262307</v>
      </c>
      <c r="K606" s="3">
        <f t="shared" si="88"/>
        <v>0</v>
      </c>
    </row>
    <row r="607" spans="1:11" x14ac:dyDescent="0.25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262672</v>
      </c>
      <c r="B607" s="28">
        <f t="shared" si="89"/>
        <v>2619</v>
      </c>
      <c r="C607" s="9">
        <f t="shared" si="81"/>
        <v>262670</v>
      </c>
      <c r="D607" s="9">
        <f t="shared" si="82"/>
        <v>262700</v>
      </c>
      <c r="E607" s="3">
        <f t="shared" si="83"/>
        <v>31</v>
      </c>
      <c r="F607" s="10">
        <f t="shared" si="84"/>
        <v>29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262672</v>
      </c>
      <c r="K607" s="3">
        <f t="shared" si="88"/>
        <v>0</v>
      </c>
    </row>
    <row r="608" spans="1:11" x14ac:dyDescent="0.25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263038</v>
      </c>
      <c r="B608" s="28">
        <f t="shared" si="89"/>
        <v>2620</v>
      </c>
      <c r="C608" s="9">
        <f t="shared" si="81"/>
        <v>263036</v>
      </c>
      <c r="D608" s="9">
        <f t="shared" si="82"/>
        <v>263066</v>
      </c>
      <c r="E608" s="3">
        <f t="shared" si="83"/>
        <v>31</v>
      </c>
      <c r="F608" s="10">
        <f t="shared" si="84"/>
        <v>29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263038</v>
      </c>
      <c r="K608" s="3">
        <f t="shared" si="88"/>
        <v>0</v>
      </c>
    </row>
    <row r="609" spans="1:11" x14ac:dyDescent="0.25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263403</v>
      </c>
      <c r="B609" s="28">
        <f t="shared" si="89"/>
        <v>2621</v>
      </c>
      <c r="C609" s="9">
        <f t="shared" si="81"/>
        <v>263401</v>
      </c>
      <c r="D609" s="9">
        <f t="shared" si="82"/>
        <v>263431</v>
      </c>
      <c r="E609" s="3">
        <f t="shared" si="83"/>
        <v>31</v>
      </c>
      <c r="F609" s="10">
        <f t="shared" si="84"/>
        <v>29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263403</v>
      </c>
      <c r="K609" s="3">
        <f t="shared" si="88"/>
        <v>0</v>
      </c>
    </row>
    <row r="610" spans="1:11" x14ac:dyDescent="0.25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263768</v>
      </c>
      <c r="B610" s="28">
        <f t="shared" si="89"/>
        <v>2622</v>
      </c>
      <c r="C610" s="9">
        <f t="shared" si="81"/>
        <v>263766</v>
      </c>
      <c r="D610" s="9">
        <f t="shared" si="82"/>
        <v>263796</v>
      </c>
      <c r="E610" s="3">
        <f t="shared" si="83"/>
        <v>31</v>
      </c>
      <c r="F610" s="10">
        <f t="shared" si="84"/>
        <v>29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263768</v>
      </c>
      <c r="K610" s="3">
        <f t="shared" si="88"/>
        <v>0</v>
      </c>
    </row>
    <row r="611" spans="1:11" x14ac:dyDescent="0.25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264133</v>
      </c>
      <c r="B611" s="28">
        <f t="shared" si="89"/>
        <v>2623</v>
      </c>
      <c r="C611" s="9">
        <f t="shared" si="81"/>
        <v>264131</v>
      </c>
      <c r="D611" s="9">
        <f t="shared" si="82"/>
        <v>264161</v>
      </c>
      <c r="E611" s="3">
        <f t="shared" si="83"/>
        <v>31</v>
      </c>
      <c r="F611" s="10">
        <f t="shared" si="84"/>
        <v>29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264133</v>
      </c>
      <c r="K611" s="3">
        <f t="shared" si="88"/>
        <v>0</v>
      </c>
    </row>
    <row r="612" spans="1:11" x14ac:dyDescent="0.25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264499</v>
      </c>
      <c r="B612" s="28">
        <f t="shared" si="89"/>
        <v>2624</v>
      </c>
      <c r="C612" s="9">
        <f t="shared" si="81"/>
        <v>264497</v>
      </c>
      <c r="D612" s="9">
        <f t="shared" si="82"/>
        <v>264527</v>
      </c>
      <c r="E612" s="3">
        <f t="shared" si="83"/>
        <v>31</v>
      </c>
      <c r="F612" s="10">
        <f t="shared" si="84"/>
        <v>29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264499</v>
      </c>
      <c r="K612" s="3">
        <f t="shared" si="88"/>
        <v>0</v>
      </c>
    </row>
    <row r="613" spans="1:11" x14ac:dyDescent="0.25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264864</v>
      </c>
      <c r="B613" s="28">
        <f t="shared" si="89"/>
        <v>2625</v>
      </c>
      <c r="C613" s="9">
        <f t="shared" si="81"/>
        <v>264862</v>
      </c>
      <c r="D613" s="9">
        <f t="shared" si="82"/>
        <v>264892</v>
      </c>
      <c r="E613" s="3">
        <f t="shared" si="83"/>
        <v>31</v>
      </c>
      <c r="F613" s="10">
        <f t="shared" si="84"/>
        <v>29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264864</v>
      </c>
      <c r="K613" s="3">
        <f t="shared" si="88"/>
        <v>0</v>
      </c>
    </row>
    <row r="614" spans="1:11" x14ac:dyDescent="0.25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265229</v>
      </c>
      <c r="B614" s="28">
        <f t="shared" si="89"/>
        <v>2626</v>
      </c>
      <c r="C614" s="9">
        <f t="shared" si="81"/>
        <v>265227</v>
      </c>
      <c r="D614" s="9">
        <f t="shared" si="82"/>
        <v>265257</v>
      </c>
      <c r="E614" s="3">
        <f t="shared" si="83"/>
        <v>31</v>
      </c>
      <c r="F614" s="10">
        <f t="shared" si="84"/>
        <v>29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265229</v>
      </c>
      <c r="K614" s="3">
        <f t="shared" si="88"/>
        <v>0</v>
      </c>
    </row>
    <row r="615" spans="1:11" x14ac:dyDescent="0.25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265594</v>
      </c>
      <c r="B615" s="28">
        <f t="shared" si="89"/>
        <v>2627</v>
      </c>
      <c r="C615" s="9">
        <f t="shared" si="81"/>
        <v>265592</v>
      </c>
      <c r="D615" s="9">
        <f t="shared" si="82"/>
        <v>265622</v>
      </c>
      <c r="E615" s="3">
        <f t="shared" si="83"/>
        <v>31</v>
      </c>
      <c r="F615" s="10">
        <f t="shared" si="84"/>
        <v>29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265594</v>
      </c>
      <c r="K615" s="3">
        <f t="shared" si="88"/>
        <v>0</v>
      </c>
    </row>
    <row r="616" spans="1:11" x14ac:dyDescent="0.25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265960</v>
      </c>
      <c r="B616" s="28">
        <f t="shared" si="89"/>
        <v>2628</v>
      </c>
      <c r="C616" s="9">
        <f t="shared" si="81"/>
        <v>265958</v>
      </c>
      <c r="D616" s="9">
        <f t="shared" si="82"/>
        <v>265988</v>
      </c>
      <c r="E616" s="3">
        <f t="shared" si="83"/>
        <v>31</v>
      </c>
      <c r="F616" s="10">
        <f t="shared" si="84"/>
        <v>29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265960</v>
      </c>
      <c r="K616" s="3">
        <f t="shared" si="88"/>
        <v>0</v>
      </c>
    </row>
    <row r="617" spans="1:11" x14ac:dyDescent="0.25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266325</v>
      </c>
      <c r="B617" s="28">
        <f t="shared" si="89"/>
        <v>2629</v>
      </c>
      <c r="C617" s="9">
        <f t="shared" si="81"/>
        <v>266323</v>
      </c>
      <c r="D617" s="9">
        <f t="shared" si="82"/>
        <v>266353</v>
      </c>
      <c r="E617" s="3">
        <f t="shared" si="83"/>
        <v>31</v>
      </c>
      <c r="F617" s="10">
        <f t="shared" si="84"/>
        <v>29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266325</v>
      </c>
      <c r="K617" s="3">
        <f t="shared" si="88"/>
        <v>0</v>
      </c>
    </row>
    <row r="618" spans="1:11" x14ac:dyDescent="0.25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266690</v>
      </c>
      <c r="B618" s="28">
        <f t="shared" si="89"/>
        <v>2630</v>
      </c>
      <c r="C618" s="9">
        <f t="shared" si="81"/>
        <v>266688</v>
      </c>
      <c r="D618" s="9">
        <f t="shared" si="82"/>
        <v>266718</v>
      </c>
      <c r="E618" s="3">
        <f t="shared" si="83"/>
        <v>31</v>
      </c>
      <c r="F618" s="10">
        <f t="shared" si="84"/>
        <v>29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266690</v>
      </c>
      <c r="K618" s="3">
        <f t="shared" si="88"/>
        <v>0</v>
      </c>
    </row>
    <row r="619" spans="1:11" x14ac:dyDescent="0.25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267055</v>
      </c>
      <c r="B619" s="28">
        <f t="shared" si="89"/>
        <v>2631</v>
      </c>
      <c r="C619" s="9">
        <f t="shared" si="81"/>
        <v>267053</v>
      </c>
      <c r="D619" s="9">
        <f t="shared" si="82"/>
        <v>267083</v>
      </c>
      <c r="E619" s="3">
        <f t="shared" si="83"/>
        <v>31</v>
      </c>
      <c r="F619" s="10">
        <f t="shared" si="84"/>
        <v>29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267055</v>
      </c>
      <c r="K619" s="3">
        <f t="shared" si="88"/>
        <v>0</v>
      </c>
    </row>
    <row r="620" spans="1:11" x14ac:dyDescent="0.25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267421</v>
      </c>
      <c r="B620" s="28">
        <f t="shared" si="89"/>
        <v>2632</v>
      </c>
      <c r="C620" s="9">
        <f t="shared" si="81"/>
        <v>267419</v>
      </c>
      <c r="D620" s="9">
        <f t="shared" si="82"/>
        <v>267449</v>
      </c>
      <c r="E620" s="3">
        <f t="shared" si="83"/>
        <v>31</v>
      </c>
      <c r="F620" s="10">
        <f t="shared" si="84"/>
        <v>29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267421</v>
      </c>
      <c r="K620" s="3">
        <f t="shared" si="88"/>
        <v>0</v>
      </c>
    </row>
    <row r="621" spans="1:11" x14ac:dyDescent="0.25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267786</v>
      </c>
      <c r="B621" s="28">
        <f t="shared" si="89"/>
        <v>2633</v>
      </c>
      <c r="C621" s="9">
        <f t="shared" si="81"/>
        <v>267784</v>
      </c>
      <c r="D621" s="9">
        <f t="shared" si="82"/>
        <v>267814</v>
      </c>
      <c r="E621" s="3">
        <f t="shared" si="83"/>
        <v>31</v>
      </c>
      <c r="F621" s="10">
        <f t="shared" si="84"/>
        <v>29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267786</v>
      </c>
      <c r="K621" s="3">
        <f t="shared" si="88"/>
        <v>0</v>
      </c>
    </row>
    <row r="622" spans="1:11" x14ac:dyDescent="0.25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268151</v>
      </c>
      <c r="B622" s="28">
        <f t="shared" si="89"/>
        <v>2634</v>
      </c>
      <c r="C622" s="9">
        <f t="shared" si="81"/>
        <v>268149</v>
      </c>
      <c r="D622" s="9">
        <f t="shared" si="82"/>
        <v>268179</v>
      </c>
      <c r="E622" s="3">
        <f t="shared" si="83"/>
        <v>31</v>
      </c>
      <c r="F622" s="10">
        <f t="shared" si="84"/>
        <v>29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268151</v>
      </c>
      <c r="K622" s="3">
        <f t="shared" si="88"/>
        <v>0</v>
      </c>
    </row>
    <row r="623" spans="1:11" x14ac:dyDescent="0.25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268516</v>
      </c>
      <c r="B623" s="28">
        <f t="shared" si="89"/>
        <v>2635</v>
      </c>
      <c r="C623" s="9">
        <f t="shared" si="81"/>
        <v>268514</v>
      </c>
      <c r="D623" s="9">
        <f t="shared" si="82"/>
        <v>268544</v>
      </c>
      <c r="E623" s="3">
        <f t="shared" si="83"/>
        <v>31</v>
      </c>
      <c r="F623" s="10">
        <f t="shared" si="84"/>
        <v>29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268516</v>
      </c>
      <c r="K623" s="3">
        <f t="shared" si="88"/>
        <v>0</v>
      </c>
    </row>
    <row r="624" spans="1:11" x14ac:dyDescent="0.25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268882</v>
      </c>
      <c r="B624" s="28">
        <f t="shared" si="89"/>
        <v>2636</v>
      </c>
      <c r="C624" s="9">
        <f t="shared" si="81"/>
        <v>268880</v>
      </c>
      <c r="D624" s="9">
        <f t="shared" si="82"/>
        <v>268910</v>
      </c>
      <c r="E624" s="3">
        <f t="shared" si="83"/>
        <v>31</v>
      </c>
      <c r="F624" s="10">
        <f t="shared" si="84"/>
        <v>29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268882</v>
      </c>
      <c r="K624" s="3">
        <f t="shared" si="88"/>
        <v>0</v>
      </c>
    </row>
    <row r="625" spans="1:11" x14ac:dyDescent="0.25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269247</v>
      </c>
      <c r="B625" s="28">
        <f t="shared" si="89"/>
        <v>2637</v>
      </c>
      <c r="C625" s="9">
        <f t="shared" ref="C625:C688" si="90">EOMONTH(A625,-1)+1</f>
        <v>269245</v>
      </c>
      <c r="D625" s="9">
        <f t="shared" ref="D625:D688" si="91">EOMONTH(A625,0)</f>
        <v>269275</v>
      </c>
      <c r="E625" s="3">
        <f t="shared" ref="E625:E688" si="92">D625-C625+1</f>
        <v>31</v>
      </c>
      <c r="F625" s="10">
        <f t="shared" ref="F625:F688" si="93">D625-A625+1</f>
        <v>29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269247</v>
      </c>
      <c r="K625" s="3">
        <f t="shared" ref="K625:K688" si="97">H625+I625</f>
        <v>0</v>
      </c>
    </row>
    <row r="626" spans="1:11" x14ac:dyDescent="0.25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269612</v>
      </c>
      <c r="B626" s="28">
        <f t="shared" si="89"/>
        <v>2638</v>
      </c>
      <c r="C626" s="9">
        <f t="shared" si="90"/>
        <v>269610</v>
      </c>
      <c r="D626" s="9">
        <f t="shared" si="91"/>
        <v>269640</v>
      </c>
      <c r="E626" s="3">
        <f t="shared" si="92"/>
        <v>31</v>
      </c>
      <c r="F626" s="10">
        <f t="shared" si="93"/>
        <v>29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269612</v>
      </c>
      <c r="K626" s="3">
        <f t="shared" si="97"/>
        <v>0</v>
      </c>
    </row>
    <row r="627" spans="1:11" x14ac:dyDescent="0.25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269977</v>
      </c>
      <c r="B627" s="28">
        <f t="shared" si="89"/>
        <v>2639</v>
      </c>
      <c r="C627" s="9">
        <f t="shared" si="90"/>
        <v>269975</v>
      </c>
      <c r="D627" s="9">
        <f t="shared" si="91"/>
        <v>270005</v>
      </c>
      <c r="E627" s="3">
        <f t="shared" si="92"/>
        <v>31</v>
      </c>
      <c r="F627" s="10">
        <f t="shared" si="93"/>
        <v>29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269977</v>
      </c>
      <c r="K627" s="3">
        <f t="shared" si="97"/>
        <v>0</v>
      </c>
    </row>
    <row r="628" spans="1:11" x14ac:dyDescent="0.25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270343</v>
      </c>
      <c r="B628" s="28">
        <f t="shared" si="89"/>
        <v>2640</v>
      </c>
      <c r="C628" s="9">
        <f t="shared" si="90"/>
        <v>270341</v>
      </c>
      <c r="D628" s="9">
        <f t="shared" si="91"/>
        <v>270371</v>
      </c>
      <c r="E628" s="3">
        <f t="shared" si="92"/>
        <v>31</v>
      </c>
      <c r="F628" s="10">
        <f t="shared" si="93"/>
        <v>29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270343</v>
      </c>
      <c r="K628" s="3">
        <f t="shared" si="97"/>
        <v>0</v>
      </c>
    </row>
    <row r="629" spans="1:11" x14ac:dyDescent="0.25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270708</v>
      </c>
      <c r="B629" s="28">
        <f t="shared" si="89"/>
        <v>2641</v>
      </c>
      <c r="C629" s="9">
        <f t="shared" si="90"/>
        <v>270706</v>
      </c>
      <c r="D629" s="9">
        <f t="shared" si="91"/>
        <v>270736</v>
      </c>
      <c r="E629" s="3">
        <f t="shared" si="92"/>
        <v>31</v>
      </c>
      <c r="F629" s="10">
        <f t="shared" si="93"/>
        <v>29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270708</v>
      </c>
      <c r="K629" s="3">
        <f t="shared" si="97"/>
        <v>0</v>
      </c>
    </row>
    <row r="630" spans="1:11" x14ac:dyDescent="0.25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271073</v>
      </c>
      <c r="B630" s="28">
        <f t="shared" si="89"/>
        <v>2642</v>
      </c>
      <c r="C630" s="9">
        <f t="shared" si="90"/>
        <v>271071</v>
      </c>
      <c r="D630" s="9">
        <f t="shared" si="91"/>
        <v>271101</v>
      </c>
      <c r="E630" s="3">
        <f t="shared" si="92"/>
        <v>31</v>
      </c>
      <c r="F630" s="10">
        <f t="shared" si="93"/>
        <v>29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271073</v>
      </c>
      <c r="K630" s="3">
        <f t="shared" si="97"/>
        <v>0</v>
      </c>
    </row>
    <row r="631" spans="1:11" x14ac:dyDescent="0.25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271438</v>
      </c>
      <c r="B631" s="28">
        <f t="shared" si="89"/>
        <v>2643</v>
      </c>
      <c r="C631" s="9">
        <f t="shared" si="90"/>
        <v>271436</v>
      </c>
      <c r="D631" s="9">
        <f t="shared" si="91"/>
        <v>271466</v>
      </c>
      <c r="E631" s="3">
        <f t="shared" si="92"/>
        <v>31</v>
      </c>
      <c r="F631" s="10">
        <f t="shared" si="93"/>
        <v>29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271438</v>
      </c>
      <c r="K631" s="3">
        <f t="shared" si="97"/>
        <v>0</v>
      </c>
    </row>
    <row r="632" spans="1:11" x14ac:dyDescent="0.25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271804</v>
      </c>
      <c r="B632" s="28">
        <f t="shared" si="89"/>
        <v>2644</v>
      </c>
      <c r="C632" s="9">
        <f t="shared" si="90"/>
        <v>271802</v>
      </c>
      <c r="D632" s="9">
        <f t="shared" si="91"/>
        <v>271832</v>
      </c>
      <c r="E632" s="3">
        <f t="shared" si="92"/>
        <v>31</v>
      </c>
      <c r="F632" s="10">
        <f t="shared" si="93"/>
        <v>29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271804</v>
      </c>
      <c r="K632" s="3">
        <f t="shared" si="97"/>
        <v>0</v>
      </c>
    </row>
    <row r="633" spans="1:11" x14ac:dyDescent="0.25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272169</v>
      </c>
      <c r="B633" s="28">
        <f t="shared" si="89"/>
        <v>2645</v>
      </c>
      <c r="C633" s="9">
        <f t="shared" si="90"/>
        <v>272167</v>
      </c>
      <c r="D633" s="9">
        <f t="shared" si="91"/>
        <v>272197</v>
      </c>
      <c r="E633" s="3">
        <f t="shared" si="92"/>
        <v>31</v>
      </c>
      <c r="F633" s="10">
        <f t="shared" si="93"/>
        <v>29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272169</v>
      </c>
      <c r="K633" s="3">
        <f t="shared" si="97"/>
        <v>0</v>
      </c>
    </row>
    <row r="634" spans="1:11" x14ac:dyDescent="0.25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272534</v>
      </c>
      <c r="B634" s="28">
        <f t="shared" si="89"/>
        <v>2646</v>
      </c>
      <c r="C634" s="9">
        <f t="shared" si="90"/>
        <v>272532</v>
      </c>
      <c r="D634" s="9">
        <f t="shared" si="91"/>
        <v>272562</v>
      </c>
      <c r="E634" s="3">
        <f t="shared" si="92"/>
        <v>31</v>
      </c>
      <c r="F634" s="10">
        <f t="shared" si="93"/>
        <v>29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272534</v>
      </c>
      <c r="K634" s="3">
        <f t="shared" si="97"/>
        <v>0</v>
      </c>
    </row>
    <row r="635" spans="1:11" x14ac:dyDescent="0.25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272899</v>
      </c>
      <c r="B635" s="28">
        <f t="shared" si="89"/>
        <v>2647</v>
      </c>
      <c r="C635" s="9">
        <f t="shared" si="90"/>
        <v>272897</v>
      </c>
      <c r="D635" s="9">
        <f t="shared" si="91"/>
        <v>272927</v>
      </c>
      <c r="E635" s="3">
        <f t="shared" si="92"/>
        <v>31</v>
      </c>
      <c r="F635" s="10">
        <f t="shared" si="93"/>
        <v>29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272899</v>
      </c>
      <c r="K635" s="3">
        <f t="shared" si="97"/>
        <v>0</v>
      </c>
    </row>
    <row r="636" spans="1:11" x14ac:dyDescent="0.25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273265</v>
      </c>
      <c r="B636" s="28">
        <f t="shared" si="89"/>
        <v>2648</v>
      </c>
      <c r="C636" s="9">
        <f t="shared" si="90"/>
        <v>273263</v>
      </c>
      <c r="D636" s="9">
        <f t="shared" si="91"/>
        <v>273293</v>
      </c>
      <c r="E636" s="3">
        <f t="shared" si="92"/>
        <v>31</v>
      </c>
      <c r="F636" s="10">
        <f t="shared" si="93"/>
        <v>29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273265</v>
      </c>
      <c r="K636" s="3">
        <f t="shared" si="97"/>
        <v>0</v>
      </c>
    </row>
    <row r="637" spans="1:11" x14ac:dyDescent="0.25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273630</v>
      </c>
      <c r="B637" s="28">
        <f t="shared" si="89"/>
        <v>2649</v>
      </c>
      <c r="C637" s="9">
        <f t="shared" si="90"/>
        <v>273628</v>
      </c>
      <c r="D637" s="9">
        <f t="shared" si="91"/>
        <v>273658</v>
      </c>
      <c r="E637" s="3">
        <f t="shared" si="92"/>
        <v>31</v>
      </c>
      <c r="F637" s="10">
        <f t="shared" si="93"/>
        <v>29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273630</v>
      </c>
      <c r="K637" s="3">
        <f t="shared" si="97"/>
        <v>0</v>
      </c>
    </row>
    <row r="638" spans="1:11" x14ac:dyDescent="0.25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273995</v>
      </c>
      <c r="B638" s="28">
        <f t="shared" si="89"/>
        <v>2650</v>
      </c>
      <c r="C638" s="9">
        <f t="shared" si="90"/>
        <v>273993</v>
      </c>
      <c r="D638" s="9">
        <f t="shared" si="91"/>
        <v>274023</v>
      </c>
      <c r="E638" s="3">
        <f t="shared" si="92"/>
        <v>31</v>
      </c>
      <c r="F638" s="10">
        <f t="shared" si="93"/>
        <v>29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273995</v>
      </c>
      <c r="K638" s="3">
        <f t="shared" si="97"/>
        <v>0</v>
      </c>
    </row>
    <row r="639" spans="1:11" x14ac:dyDescent="0.25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274360</v>
      </c>
      <c r="B639" s="28">
        <f t="shared" si="89"/>
        <v>2651</v>
      </c>
      <c r="C639" s="9">
        <f t="shared" si="90"/>
        <v>274358</v>
      </c>
      <c r="D639" s="9">
        <f t="shared" si="91"/>
        <v>274388</v>
      </c>
      <c r="E639" s="3">
        <f t="shared" si="92"/>
        <v>31</v>
      </c>
      <c r="F639" s="10">
        <f t="shared" si="93"/>
        <v>29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274360</v>
      </c>
      <c r="K639" s="3">
        <f t="shared" si="97"/>
        <v>0</v>
      </c>
    </row>
    <row r="640" spans="1:11" x14ac:dyDescent="0.25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274726</v>
      </c>
      <c r="B640" s="28">
        <f t="shared" si="89"/>
        <v>2652</v>
      </c>
      <c r="C640" s="9">
        <f t="shared" si="90"/>
        <v>274724</v>
      </c>
      <c r="D640" s="9">
        <f t="shared" si="91"/>
        <v>274754</v>
      </c>
      <c r="E640" s="3">
        <f t="shared" si="92"/>
        <v>31</v>
      </c>
      <c r="F640" s="10">
        <f t="shared" si="93"/>
        <v>29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274726</v>
      </c>
      <c r="K640" s="3">
        <f t="shared" si="97"/>
        <v>0</v>
      </c>
    </row>
    <row r="641" spans="1:11" x14ac:dyDescent="0.25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275091</v>
      </c>
      <c r="B641" s="28">
        <f t="shared" si="89"/>
        <v>2653</v>
      </c>
      <c r="C641" s="9">
        <f t="shared" si="90"/>
        <v>275089</v>
      </c>
      <c r="D641" s="9">
        <f t="shared" si="91"/>
        <v>275119</v>
      </c>
      <c r="E641" s="3">
        <f t="shared" si="92"/>
        <v>31</v>
      </c>
      <c r="F641" s="10">
        <f t="shared" si="93"/>
        <v>29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275091</v>
      </c>
      <c r="K641" s="3">
        <f t="shared" si="97"/>
        <v>0</v>
      </c>
    </row>
    <row r="642" spans="1:11" x14ac:dyDescent="0.25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275456</v>
      </c>
      <c r="B642" s="28">
        <f t="shared" si="89"/>
        <v>2654</v>
      </c>
      <c r="C642" s="9">
        <f t="shared" si="90"/>
        <v>275454</v>
      </c>
      <c r="D642" s="9">
        <f t="shared" si="91"/>
        <v>275484</v>
      </c>
      <c r="E642" s="3">
        <f t="shared" si="92"/>
        <v>31</v>
      </c>
      <c r="F642" s="10">
        <f t="shared" si="93"/>
        <v>29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275456</v>
      </c>
      <c r="K642" s="3">
        <f t="shared" si="97"/>
        <v>0</v>
      </c>
    </row>
    <row r="643" spans="1:11" x14ac:dyDescent="0.25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275821</v>
      </c>
      <c r="B643" s="28">
        <f t="shared" si="89"/>
        <v>2655</v>
      </c>
      <c r="C643" s="9">
        <f t="shared" si="90"/>
        <v>275819</v>
      </c>
      <c r="D643" s="9">
        <f t="shared" si="91"/>
        <v>275849</v>
      </c>
      <c r="E643" s="3">
        <f t="shared" si="92"/>
        <v>31</v>
      </c>
      <c r="F643" s="10">
        <f t="shared" si="93"/>
        <v>29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275821</v>
      </c>
      <c r="K643" s="3">
        <f t="shared" si="97"/>
        <v>0</v>
      </c>
    </row>
    <row r="644" spans="1:11" x14ac:dyDescent="0.25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276187</v>
      </c>
      <c r="B644" s="28">
        <f t="shared" si="89"/>
        <v>2656</v>
      </c>
      <c r="C644" s="9">
        <f t="shared" si="90"/>
        <v>276185</v>
      </c>
      <c r="D644" s="9">
        <f t="shared" si="91"/>
        <v>276215</v>
      </c>
      <c r="E644" s="3">
        <f t="shared" si="92"/>
        <v>31</v>
      </c>
      <c r="F644" s="10">
        <f t="shared" si="93"/>
        <v>29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276187</v>
      </c>
      <c r="K644" s="3">
        <f t="shared" si="97"/>
        <v>0</v>
      </c>
    </row>
    <row r="645" spans="1:11" x14ac:dyDescent="0.25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276552</v>
      </c>
      <c r="B645" s="28">
        <f t="shared" ref="B645:B708" si="98">YEAR(A645)</f>
        <v>2657</v>
      </c>
      <c r="C645" s="9">
        <f t="shared" si="90"/>
        <v>276550</v>
      </c>
      <c r="D645" s="9">
        <f t="shared" si="91"/>
        <v>276580</v>
      </c>
      <c r="E645" s="3">
        <f t="shared" si="92"/>
        <v>31</v>
      </c>
      <c r="F645" s="10">
        <f t="shared" si="93"/>
        <v>29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276552</v>
      </c>
      <c r="K645" s="3">
        <f t="shared" si="97"/>
        <v>0</v>
      </c>
    </row>
    <row r="646" spans="1:11" x14ac:dyDescent="0.25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276917</v>
      </c>
      <c r="B646" s="28">
        <f t="shared" si="98"/>
        <v>2658</v>
      </c>
      <c r="C646" s="9">
        <f t="shared" si="90"/>
        <v>276915</v>
      </c>
      <c r="D646" s="9">
        <f t="shared" si="91"/>
        <v>276945</v>
      </c>
      <c r="E646" s="3">
        <f t="shared" si="92"/>
        <v>31</v>
      </c>
      <c r="F646" s="10">
        <f t="shared" si="93"/>
        <v>29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276917</v>
      </c>
      <c r="K646" s="3">
        <f t="shared" si="97"/>
        <v>0</v>
      </c>
    </row>
    <row r="647" spans="1:11" x14ac:dyDescent="0.25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277282</v>
      </c>
      <c r="B647" s="28">
        <f t="shared" si="98"/>
        <v>2659</v>
      </c>
      <c r="C647" s="9">
        <f t="shared" si="90"/>
        <v>277280</v>
      </c>
      <c r="D647" s="9">
        <f t="shared" si="91"/>
        <v>277310</v>
      </c>
      <c r="E647" s="3">
        <f t="shared" si="92"/>
        <v>31</v>
      </c>
      <c r="F647" s="10">
        <f t="shared" si="93"/>
        <v>29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277282</v>
      </c>
      <c r="K647" s="3">
        <f t="shared" si="97"/>
        <v>0</v>
      </c>
    </row>
    <row r="648" spans="1:11" x14ac:dyDescent="0.25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277648</v>
      </c>
      <c r="B648" s="28">
        <f t="shared" si="98"/>
        <v>2660</v>
      </c>
      <c r="C648" s="9">
        <f t="shared" si="90"/>
        <v>277646</v>
      </c>
      <c r="D648" s="9">
        <f t="shared" si="91"/>
        <v>277676</v>
      </c>
      <c r="E648" s="3">
        <f t="shared" si="92"/>
        <v>31</v>
      </c>
      <c r="F648" s="10">
        <f t="shared" si="93"/>
        <v>29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277648</v>
      </c>
      <c r="K648" s="3">
        <f t="shared" si="97"/>
        <v>0</v>
      </c>
    </row>
    <row r="649" spans="1:11" x14ac:dyDescent="0.25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278013</v>
      </c>
      <c r="B649" s="28">
        <f t="shared" si="98"/>
        <v>2661</v>
      </c>
      <c r="C649" s="9">
        <f t="shared" si="90"/>
        <v>278011</v>
      </c>
      <c r="D649" s="9">
        <f t="shared" si="91"/>
        <v>278041</v>
      </c>
      <c r="E649" s="3">
        <f t="shared" si="92"/>
        <v>31</v>
      </c>
      <c r="F649" s="10">
        <f t="shared" si="93"/>
        <v>29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278013</v>
      </c>
      <c r="K649" s="3">
        <f t="shared" si="97"/>
        <v>0</v>
      </c>
    </row>
    <row r="650" spans="1:11" x14ac:dyDescent="0.25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278378</v>
      </c>
      <c r="B650" s="28">
        <f t="shared" si="98"/>
        <v>2662</v>
      </c>
      <c r="C650" s="9">
        <f t="shared" si="90"/>
        <v>278376</v>
      </c>
      <c r="D650" s="9">
        <f t="shared" si="91"/>
        <v>278406</v>
      </c>
      <c r="E650" s="3">
        <f t="shared" si="92"/>
        <v>31</v>
      </c>
      <c r="F650" s="10">
        <f t="shared" si="93"/>
        <v>29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278378</v>
      </c>
      <c r="K650" s="3">
        <f t="shared" si="97"/>
        <v>0</v>
      </c>
    </row>
    <row r="651" spans="1:11" x14ac:dyDescent="0.25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278743</v>
      </c>
      <c r="B651" s="28">
        <f t="shared" si="98"/>
        <v>2663</v>
      </c>
      <c r="C651" s="9">
        <f t="shared" si="90"/>
        <v>278741</v>
      </c>
      <c r="D651" s="9">
        <f t="shared" si="91"/>
        <v>278771</v>
      </c>
      <c r="E651" s="3">
        <f t="shared" si="92"/>
        <v>31</v>
      </c>
      <c r="F651" s="10">
        <f t="shared" si="93"/>
        <v>29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278743</v>
      </c>
      <c r="K651" s="3">
        <f t="shared" si="97"/>
        <v>0</v>
      </c>
    </row>
    <row r="652" spans="1:11" x14ac:dyDescent="0.25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279109</v>
      </c>
      <c r="B652" s="28">
        <f t="shared" si="98"/>
        <v>2664</v>
      </c>
      <c r="C652" s="9">
        <f t="shared" si="90"/>
        <v>279107</v>
      </c>
      <c r="D652" s="9">
        <f t="shared" si="91"/>
        <v>279137</v>
      </c>
      <c r="E652" s="3">
        <f t="shared" si="92"/>
        <v>31</v>
      </c>
      <c r="F652" s="10">
        <f t="shared" si="93"/>
        <v>29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279109</v>
      </c>
      <c r="K652" s="3">
        <f t="shared" si="97"/>
        <v>0</v>
      </c>
    </row>
    <row r="653" spans="1:11" x14ac:dyDescent="0.25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279474</v>
      </c>
      <c r="B653" s="28">
        <f t="shared" si="98"/>
        <v>2665</v>
      </c>
      <c r="C653" s="9">
        <f t="shared" si="90"/>
        <v>279472</v>
      </c>
      <c r="D653" s="9">
        <f t="shared" si="91"/>
        <v>279502</v>
      </c>
      <c r="E653" s="3">
        <f t="shared" si="92"/>
        <v>31</v>
      </c>
      <c r="F653" s="10">
        <f t="shared" si="93"/>
        <v>29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279474</v>
      </c>
      <c r="K653" s="3">
        <f t="shared" si="97"/>
        <v>0</v>
      </c>
    </row>
    <row r="654" spans="1:11" x14ac:dyDescent="0.25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279839</v>
      </c>
      <c r="B654" s="28">
        <f t="shared" si="98"/>
        <v>2666</v>
      </c>
      <c r="C654" s="9">
        <f t="shared" si="90"/>
        <v>279837</v>
      </c>
      <c r="D654" s="9">
        <f t="shared" si="91"/>
        <v>279867</v>
      </c>
      <c r="E654" s="3">
        <f t="shared" si="92"/>
        <v>31</v>
      </c>
      <c r="F654" s="10">
        <f t="shared" si="93"/>
        <v>29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279839</v>
      </c>
      <c r="K654" s="3">
        <f t="shared" si="97"/>
        <v>0</v>
      </c>
    </row>
    <row r="655" spans="1:11" x14ac:dyDescent="0.25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280204</v>
      </c>
      <c r="B655" s="28">
        <f t="shared" si="98"/>
        <v>2667</v>
      </c>
      <c r="C655" s="9">
        <f t="shared" si="90"/>
        <v>280202</v>
      </c>
      <c r="D655" s="9">
        <f t="shared" si="91"/>
        <v>280232</v>
      </c>
      <c r="E655" s="3">
        <f t="shared" si="92"/>
        <v>31</v>
      </c>
      <c r="F655" s="10">
        <f t="shared" si="93"/>
        <v>29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280204</v>
      </c>
      <c r="K655" s="3">
        <f t="shared" si="97"/>
        <v>0</v>
      </c>
    </row>
    <row r="656" spans="1:11" x14ac:dyDescent="0.25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280570</v>
      </c>
      <c r="B656" s="28">
        <f t="shared" si="98"/>
        <v>2668</v>
      </c>
      <c r="C656" s="9">
        <f t="shared" si="90"/>
        <v>280568</v>
      </c>
      <c r="D656" s="9">
        <f t="shared" si="91"/>
        <v>280598</v>
      </c>
      <c r="E656" s="3">
        <f t="shared" si="92"/>
        <v>31</v>
      </c>
      <c r="F656" s="10">
        <f t="shared" si="93"/>
        <v>29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280570</v>
      </c>
      <c r="K656" s="3">
        <f t="shared" si="97"/>
        <v>0</v>
      </c>
    </row>
    <row r="657" spans="1:11" x14ac:dyDescent="0.25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280935</v>
      </c>
      <c r="B657" s="28">
        <f t="shared" si="98"/>
        <v>2669</v>
      </c>
      <c r="C657" s="9">
        <f t="shared" si="90"/>
        <v>280933</v>
      </c>
      <c r="D657" s="9">
        <f t="shared" si="91"/>
        <v>280963</v>
      </c>
      <c r="E657" s="3">
        <f t="shared" si="92"/>
        <v>31</v>
      </c>
      <c r="F657" s="10">
        <f t="shared" si="93"/>
        <v>29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280935</v>
      </c>
      <c r="K657" s="3">
        <f t="shared" si="97"/>
        <v>0</v>
      </c>
    </row>
    <row r="658" spans="1:11" x14ac:dyDescent="0.25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281300</v>
      </c>
      <c r="B658" s="28">
        <f t="shared" si="98"/>
        <v>2670</v>
      </c>
      <c r="C658" s="9">
        <f t="shared" si="90"/>
        <v>281298</v>
      </c>
      <c r="D658" s="9">
        <f t="shared" si="91"/>
        <v>281328</v>
      </c>
      <c r="E658" s="3">
        <f t="shared" si="92"/>
        <v>31</v>
      </c>
      <c r="F658" s="10">
        <f t="shared" si="93"/>
        <v>29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281300</v>
      </c>
      <c r="K658" s="3">
        <f t="shared" si="97"/>
        <v>0</v>
      </c>
    </row>
    <row r="659" spans="1:11" x14ac:dyDescent="0.25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281665</v>
      </c>
      <c r="B659" s="28">
        <f t="shared" si="98"/>
        <v>2671</v>
      </c>
      <c r="C659" s="9">
        <f t="shared" si="90"/>
        <v>281663</v>
      </c>
      <c r="D659" s="9">
        <f t="shared" si="91"/>
        <v>281693</v>
      </c>
      <c r="E659" s="3">
        <f t="shared" si="92"/>
        <v>31</v>
      </c>
      <c r="F659" s="10">
        <f t="shared" si="93"/>
        <v>29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281665</v>
      </c>
      <c r="K659" s="3">
        <f t="shared" si="97"/>
        <v>0</v>
      </c>
    </row>
    <row r="660" spans="1:11" x14ac:dyDescent="0.25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282031</v>
      </c>
      <c r="B660" s="28">
        <f t="shared" si="98"/>
        <v>2672</v>
      </c>
      <c r="C660" s="9">
        <f t="shared" si="90"/>
        <v>282029</v>
      </c>
      <c r="D660" s="9">
        <f t="shared" si="91"/>
        <v>282059</v>
      </c>
      <c r="E660" s="3">
        <f t="shared" si="92"/>
        <v>31</v>
      </c>
      <c r="F660" s="10">
        <f t="shared" si="93"/>
        <v>29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282031</v>
      </c>
      <c r="K660" s="3">
        <f t="shared" si="97"/>
        <v>0</v>
      </c>
    </row>
    <row r="661" spans="1:11" x14ac:dyDescent="0.25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282396</v>
      </c>
      <c r="B661" s="28">
        <f t="shared" si="98"/>
        <v>2673</v>
      </c>
      <c r="C661" s="9">
        <f t="shared" si="90"/>
        <v>282394</v>
      </c>
      <c r="D661" s="9">
        <f t="shared" si="91"/>
        <v>282424</v>
      </c>
      <c r="E661" s="3">
        <f t="shared" si="92"/>
        <v>31</v>
      </c>
      <c r="F661" s="10">
        <f t="shared" si="93"/>
        <v>29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282396</v>
      </c>
      <c r="K661" s="3">
        <f t="shared" si="97"/>
        <v>0</v>
      </c>
    </row>
    <row r="662" spans="1:11" x14ac:dyDescent="0.25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282761</v>
      </c>
      <c r="B662" s="28">
        <f t="shared" si="98"/>
        <v>2674</v>
      </c>
      <c r="C662" s="9">
        <f t="shared" si="90"/>
        <v>282759</v>
      </c>
      <c r="D662" s="9">
        <f t="shared" si="91"/>
        <v>282789</v>
      </c>
      <c r="E662" s="3">
        <f t="shared" si="92"/>
        <v>31</v>
      </c>
      <c r="F662" s="10">
        <f t="shared" si="93"/>
        <v>29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282761</v>
      </c>
      <c r="K662" s="3">
        <f t="shared" si="97"/>
        <v>0</v>
      </c>
    </row>
    <row r="663" spans="1:11" x14ac:dyDescent="0.25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283126</v>
      </c>
      <c r="B663" s="28">
        <f t="shared" si="98"/>
        <v>2675</v>
      </c>
      <c r="C663" s="9">
        <f t="shared" si="90"/>
        <v>283124</v>
      </c>
      <c r="D663" s="9">
        <f t="shared" si="91"/>
        <v>283154</v>
      </c>
      <c r="E663" s="3">
        <f t="shared" si="92"/>
        <v>31</v>
      </c>
      <c r="F663" s="10">
        <f t="shared" si="93"/>
        <v>29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283126</v>
      </c>
      <c r="K663" s="3">
        <f t="shared" si="97"/>
        <v>0</v>
      </c>
    </row>
    <row r="664" spans="1:11" x14ac:dyDescent="0.25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283492</v>
      </c>
      <c r="B664" s="28">
        <f t="shared" si="98"/>
        <v>2676</v>
      </c>
      <c r="C664" s="9">
        <f t="shared" si="90"/>
        <v>283490</v>
      </c>
      <c r="D664" s="9">
        <f t="shared" si="91"/>
        <v>283520</v>
      </c>
      <c r="E664" s="3">
        <f t="shared" si="92"/>
        <v>31</v>
      </c>
      <c r="F664" s="10">
        <f t="shared" si="93"/>
        <v>29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283492</v>
      </c>
      <c r="K664" s="3">
        <f t="shared" si="97"/>
        <v>0</v>
      </c>
    </row>
    <row r="665" spans="1:11" x14ac:dyDescent="0.25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283857</v>
      </c>
      <c r="B665" s="28">
        <f t="shared" si="98"/>
        <v>2677</v>
      </c>
      <c r="C665" s="9">
        <f t="shared" si="90"/>
        <v>283855</v>
      </c>
      <c r="D665" s="9">
        <f t="shared" si="91"/>
        <v>283885</v>
      </c>
      <c r="E665" s="3">
        <f t="shared" si="92"/>
        <v>31</v>
      </c>
      <c r="F665" s="10">
        <f t="shared" si="93"/>
        <v>29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283857</v>
      </c>
      <c r="K665" s="3">
        <f t="shared" si="97"/>
        <v>0</v>
      </c>
    </row>
    <row r="666" spans="1:11" x14ac:dyDescent="0.25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284222</v>
      </c>
      <c r="B666" s="28">
        <f t="shared" si="98"/>
        <v>2678</v>
      </c>
      <c r="C666" s="9">
        <f t="shared" si="90"/>
        <v>284220</v>
      </c>
      <c r="D666" s="9">
        <f t="shared" si="91"/>
        <v>284250</v>
      </c>
      <c r="E666" s="3">
        <f t="shared" si="92"/>
        <v>31</v>
      </c>
      <c r="F666" s="10">
        <f t="shared" si="93"/>
        <v>29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284222</v>
      </c>
      <c r="K666" s="3">
        <f t="shared" si="97"/>
        <v>0</v>
      </c>
    </row>
    <row r="667" spans="1:11" x14ac:dyDescent="0.25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284587</v>
      </c>
      <c r="B667" s="28">
        <f t="shared" si="98"/>
        <v>2679</v>
      </c>
      <c r="C667" s="9">
        <f t="shared" si="90"/>
        <v>284585</v>
      </c>
      <c r="D667" s="9">
        <f t="shared" si="91"/>
        <v>284615</v>
      </c>
      <c r="E667" s="3">
        <f t="shared" si="92"/>
        <v>31</v>
      </c>
      <c r="F667" s="10">
        <f t="shared" si="93"/>
        <v>29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284587</v>
      </c>
      <c r="K667" s="3">
        <f t="shared" si="97"/>
        <v>0</v>
      </c>
    </row>
    <row r="668" spans="1:11" x14ac:dyDescent="0.25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284953</v>
      </c>
      <c r="B668" s="28">
        <f t="shared" si="98"/>
        <v>2680</v>
      </c>
      <c r="C668" s="9">
        <f t="shared" si="90"/>
        <v>284951</v>
      </c>
      <c r="D668" s="9">
        <f t="shared" si="91"/>
        <v>284981</v>
      </c>
      <c r="E668" s="3">
        <f t="shared" si="92"/>
        <v>31</v>
      </c>
      <c r="F668" s="10">
        <f t="shared" si="93"/>
        <v>29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284953</v>
      </c>
      <c r="K668" s="3">
        <f t="shared" si="97"/>
        <v>0</v>
      </c>
    </row>
    <row r="669" spans="1:11" x14ac:dyDescent="0.25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285318</v>
      </c>
      <c r="B669" s="28">
        <f t="shared" si="98"/>
        <v>2681</v>
      </c>
      <c r="C669" s="9">
        <f t="shared" si="90"/>
        <v>285316</v>
      </c>
      <c r="D669" s="9">
        <f t="shared" si="91"/>
        <v>285346</v>
      </c>
      <c r="E669" s="3">
        <f t="shared" si="92"/>
        <v>31</v>
      </c>
      <c r="F669" s="10">
        <f t="shared" si="93"/>
        <v>29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285318</v>
      </c>
      <c r="K669" s="3">
        <f t="shared" si="97"/>
        <v>0</v>
      </c>
    </row>
    <row r="670" spans="1:11" x14ac:dyDescent="0.25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285683</v>
      </c>
      <c r="B670" s="28">
        <f t="shared" si="98"/>
        <v>2682</v>
      </c>
      <c r="C670" s="9">
        <f t="shared" si="90"/>
        <v>285681</v>
      </c>
      <c r="D670" s="9">
        <f t="shared" si="91"/>
        <v>285711</v>
      </c>
      <c r="E670" s="3">
        <f t="shared" si="92"/>
        <v>31</v>
      </c>
      <c r="F670" s="10">
        <f t="shared" si="93"/>
        <v>29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285683</v>
      </c>
      <c r="K670" s="3">
        <f t="shared" si="97"/>
        <v>0</v>
      </c>
    </row>
    <row r="671" spans="1:11" x14ac:dyDescent="0.25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286048</v>
      </c>
      <c r="B671" s="28">
        <f t="shared" si="98"/>
        <v>2683</v>
      </c>
      <c r="C671" s="9">
        <f t="shared" si="90"/>
        <v>286046</v>
      </c>
      <c r="D671" s="9">
        <f t="shared" si="91"/>
        <v>286076</v>
      </c>
      <c r="E671" s="3">
        <f t="shared" si="92"/>
        <v>31</v>
      </c>
      <c r="F671" s="10">
        <f t="shared" si="93"/>
        <v>29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286048</v>
      </c>
      <c r="K671" s="3">
        <f t="shared" si="97"/>
        <v>0</v>
      </c>
    </row>
    <row r="672" spans="1:11" x14ac:dyDescent="0.25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286414</v>
      </c>
      <c r="B672" s="28">
        <f t="shared" si="98"/>
        <v>2684</v>
      </c>
      <c r="C672" s="9">
        <f t="shared" si="90"/>
        <v>286412</v>
      </c>
      <c r="D672" s="9">
        <f t="shared" si="91"/>
        <v>286442</v>
      </c>
      <c r="E672" s="3">
        <f t="shared" si="92"/>
        <v>31</v>
      </c>
      <c r="F672" s="10">
        <f t="shared" si="93"/>
        <v>29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286414</v>
      </c>
      <c r="K672" s="3">
        <f t="shared" si="97"/>
        <v>0</v>
      </c>
    </row>
    <row r="673" spans="1:11" x14ac:dyDescent="0.25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286779</v>
      </c>
      <c r="B673" s="28">
        <f t="shared" si="98"/>
        <v>2685</v>
      </c>
      <c r="C673" s="9">
        <f t="shared" si="90"/>
        <v>286777</v>
      </c>
      <c r="D673" s="9">
        <f t="shared" si="91"/>
        <v>286807</v>
      </c>
      <c r="E673" s="3">
        <f t="shared" si="92"/>
        <v>31</v>
      </c>
      <c r="F673" s="10">
        <f t="shared" si="93"/>
        <v>29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286779</v>
      </c>
      <c r="K673" s="3">
        <f t="shared" si="97"/>
        <v>0</v>
      </c>
    </row>
    <row r="674" spans="1:11" x14ac:dyDescent="0.25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287144</v>
      </c>
      <c r="B674" s="28">
        <f t="shared" si="98"/>
        <v>2686</v>
      </c>
      <c r="C674" s="9">
        <f t="shared" si="90"/>
        <v>287142</v>
      </c>
      <c r="D674" s="9">
        <f t="shared" si="91"/>
        <v>287172</v>
      </c>
      <c r="E674" s="3">
        <f t="shared" si="92"/>
        <v>31</v>
      </c>
      <c r="F674" s="10">
        <f t="shared" si="93"/>
        <v>29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287144</v>
      </c>
      <c r="K674" s="3">
        <f t="shared" si="97"/>
        <v>0</v>
      </c>
    </row>
    <row r="675" spans="1:11" x14ac:dyDescent="0.25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287509</v>
      </c>
      <c r="B675" s="28">
        <f t="shared" si="98"/>
        <v>2687</v>
      </c>
      <c r="C675" s="9">
        <f t="shared" si="90"/>
        <v>287507</v>
      </c>
      <c r="D675" s="9">
        <f t="shared" si="91"/>
        <v>287537</v>
      </c>
      <c r="E675" s="3">
        <f t="shared" si="92"/>
        <v>31</v>
      </c>
      <c r="F675" s="10">
        <f t="shared" si="93"/>
        <v>29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287509</v>
      </c>
      <c r="K675" s="3">
        <f t="shared" si="97"/>
        <v>0</v>
      </c>
    </row>
    <row r="676" spans="1:11" x14ac:dyDescent="0.25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287875</v>
      </c>
      <c r="B676" s="28">
        <f t="shared" si="98"/>
        <v>2688</v>
      </c>
      <c r="C676" s="9">
        <f t="shared" si="90"/>
        <v>287873</v>
      </c>
      <c r="D676" s="9">
        <f t="shared" si="91"/>
        <v>287903</v>
      </c>
      <c r="E676" s="3">
        <f t="shared" si="92"/>
        <v>31</v>
      </c>
      <c r="F676" s="10">
        <f t="shared" si="93"/>
        <v>29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287875</v>
      </c>
      <c r="K676" s="3">
        <f t="shared" si="97"/>
        <v>0</v>
      </c>
    </row>
    <row r="677" spans="1:11" x14ac:dyDescent="0.25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288240</v>
      </c>
      <c r="B677" s="28">
        <f t="shared" si="98"/>
        <v>2689</v>
      </c>
      <c r="C677" s="9">
        <f t="shared" si="90"/>
        <v>288238</v>
      </c>
      <c r="D677" s="9">
        <f t="shared" si="91"/>
        <v>288268</v>
      </c>
      <c r="E677" s="3">
        <f t="shared" si="92"/>
        <v>31</v>
      </c>
      <c r="F677" s="10">
        <f t="shared" si="93"/>
        <v>29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288240</v>
      </c>
      <c r="K677" s="3">
        <f t="shared" si="97"/>
        <v>0</v>
      </c>
    </row>
    <row r="678" spans="1:11" x14ac:dyDescent="0.25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288605</v>
      </c>
      <c r="B678" s="28">
        <f t="shared" si="98"/>
        <v>2690</v>
      </c>
      <c r="C678" s="9">
        <f t="shared" si="90"/>
        <v>288603</v>
      </c>
      <c r="D678" s="9">
        <f t="shared" si="91"/>
        <v>288633</v>
      </c>
      <c r="E678" s="3">
        <f t="shared" si="92"/>
        <v>31</v>
      </c>
      <c r="F678" s="10">
        <f t="shared" si="93"/>
        <v>29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288605</v>
      </c>
      <c r="K678" s="3">
        <f t="shared" si="97"/>
        <v>0</v>
      </c>
    </row>
    <row r="679" spans="1:11" x14ac:dyDescent="0.25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288970</v>
      </c>
      <c r="B679" s="28">
        <f t="shared" si="98"/>
        <v>2691</v>
      </c>
      <c r="C679" s="9">
        <f t="shared" si="90"/>
        <v>288968</v>
      </c>
      <c r="D679" s="9">
        <f t="shared" si="91"/>
        <v>288998</v>
      </c>
      <c r="E679" s="3">
        <f t="shared" si="92"/>
        <v>31</v>
      </c>
      <c r="F679" s="10">
        <f t="shared" si="93"/>
        <v>29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288970</v>
      </c>
      <c r="K679" s="3">
        <f t="shared" si="97"/>
        <v>0</v>
      </c>
    </row>
    <row r="680" spans="1:11" x14ac:dyDescent="0.25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289336</v>
      </c>
      <c r="B680" s="28">
        <f t="shared" si="98"/>
        <v>2692</v>
      </c>
      <c r="C680" s="9">
        <f t="shared" si="90"/>
        <v>289334</v>
      </c>
      <c r="D680" s="9">
        <f t="shared" si="91"/>
        <v>289364</v>
      </c>
      <c r="E680" s="3">
        <f t="shared" si="92"/>
        <v>31</v>
      </c>
      <c r="F680" s="10">
        <f t="shared" si="93"/>
        <v>29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289336</v>
      </c>
      <c r="K680" s="3">
        <f t="shared" si="97"/>
        <v>0</v>
      </c>
    </row>
    <row r="681" spans="1:11" x14ac:dyDescent="0.25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289701</v>
      </c>
      <c r="B681" s="28">
        <f t="shared" si="98"/>
        <v>2693</v>
      </c>
      <c r="C681" s="9">
        <f t="shared" si="90"/>
        <v>289699</v>
      </c>
      <c r="D681" s="9">
        <f t="shared" si="91"/>
        <v>289729</v>
      </c>
      <c r="E681" s="3">
        <f t="shared" si="92"/>
        <v>31</v>
      </c>
      <c r="F681" s="10">
        <f t="shared" si="93"/>
        <v>29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289701</v>
      </c>
      <c r="K681" s="3">
        <f t="shared" si="97"/>
        <v>0</v>
      </c>
    </row>
    <row r="682" spans="1:11" x14ac:dyDescent="0.25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290066</v>
      </c>
      <c r="B682" s="28">
        <f t="shared" si="98"/>
        <v>2694</v>
      </c>
      <c r="C682" s="9">
        <f t="shared" si="90"/>
        <v>290064</v>
      </c>
      <c r="D682" s="9">
        <f t="shared" si="91"/>
        <v>290094</v>
      </c>
      <c r="E682" s="3">
        <f t="shared" si="92"/>
        <v>31</v>
      </c>
      <c r="F682" s="10">
        <f t="shared" si="93"/>
        <v>29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290066</v>
      </c>
      <c r="K682" s="3">
        <f t="shared" si="97"/>
        <v>0</v>
      </c>
    </row>
    <row r="683" spans="1:11" x14ac:dyDescent="0.25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290431</v>
      </c>
      <c r="B683" s="28">
        <f t="shared" si="98"/>
        <v>2695</v>
      </c>
      <c r="C683" s="9">
        <f t="shared" si="90"/>
        <v>290429</v>
      </c>
      <c r="D683" s="9">
        <f t="shared" si="91"/>
        <v>290459</v>
      </c>
      <c r="E683" s="3">
        <f t="shared" si="92"/>
        <v>31</v>
      </c>
      <c r="F683" s="10">
        <f t="shared" si="93"/>
        <v>29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290431</v>
      </c>
      <c r="K683" s="3">
        <f t="shared" si="97"/>
        <v>0</v>
      </c>
    </row>
    <row r="684" spans="1:11" x14ac:dyDescent="0.25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290797</v>
      </c>
      <c r="B684" s="28">
        <f t="shared" si="98"/>
        <v>2696</v>
      </c>
      <c r="C684" s="9">
        <f t="shared" si="90"/>
        <v>290795</v>
      </c>
      <c r="D684" s="9">
        <f t="shared" si="91"/>
        <v>290825</v>
      </c>
      <c r="E684" s="3">
        <f t="shared" si="92"/>
        <v>31</v>
      </c>
      <c r="F684" s="10">
        <f t="shared" si="93"/>
        <v>29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290797</v>
      </c>
      <c r="K684" s="3">
        <f t="shared" si="97"/>
        <v>0</v>
      </c>
    </row>
    <row r="685" spans="1:11" x14ac:dyDescent="0.25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291162</v>
      </c>
      <c r="B685" s="28">
        <f t="shared" si="98"/>
        <v>2697</v>
      </c>
      <c r="C685" s="9">
        <f t="shared" si="90"/>
        <v>291160</v>
      </c>
      <c r="D685" s="9">
        <f t="shared" si="91"/>
        <v>291190</v>
      </c>
      <c r="E685" s="3">
        <f t="shared" si="92"/>
        <v>31</v>
      </c>
      <c r="F685" s="10">
        <f t="shared" si="93"/>
        <v>29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291162</v>
      </c>
      <c r="K685" s="3">
        <f t="shared" si="97"/>
        <v>0</v>
      </c>
    </row>
    <row r="686" spans="1:11" x14ac:dyDescent="0.25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291527</v>
      </c>
      <c r="B686" s="28">
        <f t="shared" si="98"/>
        <v>2698</v>
      </c>
      <c r="C686" s="9">
        <f t="shared" si="90"/>
        <v>291525</v>
      </c>
      <c r="D686" s="9">
        <f t="shared" si="91"/>
        <v>291555</v>
      </c>
      <c r="E686" s="3">
        <f t="shared" si="92"/>
        <v>31</v>
      </c>
      <c r="F686" s="10">
        <f t="shared" si="93"/>
        <v>29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291527</v>
      </c>
      <c r="K686" s="3">
        <f t="shared" si="97"/>
        <v>0</v>
      </c>
    </row>
    <row r="687" spans="1:11" x14ac:dyDescent="0.25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291892</v>
      </c>
      <c r="B687" s="28">
        <f t="shared" si="98"/>
        <v>2699</v>
      </c>
      <c r="C687" s="9">
        <f t="shared" si="90"/>
        <v>291890</v>
      </c>
      <c r="D687" s="9">
        <f t="shared" si="91"/>
        <v>291920</v>
      </c>
      <c r="E687" s="3">
        <f t="shared" si="92"/>
        <v>31</v>
      </c>
      <c r="F687" s="10">
        <f t="shared" si="93"/>
        <v>29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291892</v>
      </c>
      <c r="K687" s="3">
        <f t="shared" si="97"/>
        <v>0</v>
      </c>
    </row>
    <row r="688" spans="1:11" x14ac:dyDescent="0.25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292257</v>
      </c>
      <c r="B688" s="28">
        <f t="shared" si="98"/>
        <v>2700</v>
      </c>
      <c r="C688" s="9">
        <f t="shared" si="90"/>
        <v>292255</v>
      </c>
      <c r="D688" s="9">
        <f t="shared" si="91"/>
        <v>292285</v>
      </c>
      <c r="E688" s="3">
        <f t="shared" si="92"/>
        <v>31</v>
      </c>
      <c r="F688" s="10">
        <f t="shared" si="93"/>
        <v>29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292257</v>
      </c>
      <c r="K688" s="3">
        <f t="shared" si="97"/>
        <v>0</v>
      </c>
    </row>
    <row r="689" spans="1:11" x14ac:dyDescent="0.25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292622</v>
      </c>
      <c r="B689" s="28">
        <f t="shared" si="98"/>
        <v>2701</v>
      </c>
      <c r="C689" s="9">
        <f t="shared" ref="C689:C752" si="99">EOMONTH(A689,-1)+1</f>
        <v>292620</v>
      </c>
      <c r="D689" s="9">
        <f t="shared" ref="D689:D752" si="100">EOMONTH(A689,0)</f>
        <v>292650</v>
      </c>
      <c r="E689" s="3">
        <f t="shared" ref="E689:E752" si="101">D689-C689+1</f>
        <v>31</v>
      </c>
      <c r="F689" s="10">
        <f t="shared" ref="F689:F752" si="102">D689-A689+1</f>
        <v>29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292622</v>
      </c>
      <c r="K689" s="3">
        <f t="shared" ref="K689:K752" si="106">H689+I689</f>
        <v>0</v>
      </c>
    </row>
    <row r="690" spans="1:11" x14ac:dyDescent="0.25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292987</v>
      </c>
      <c r="B690" s="28">
        <f t="shared" si="98"/>
        <v>2702</v>
      </c>
      <c r="C690" s="9">
        <f t="shared" si="99"/>
        <v>292985</v>
      </c>
      <c r="D690" s="9">
        <f t="shared" si="100"/>
        <v>293015</v>
      </c>
      <c r="E690" s="3">
        <f t="shared" si="101"/>
        <v>31</v>
      </c>
      <c r="F690" s="10">
        <f t="shared" si="102"/>
        <v>29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292987</v>
      </c>
      <c r="K690" s="3">
        <f t="shared" si="106"/>
        <v>0</v>
      </c>
    </row>
    <row r="691" spans="1:11" x14ac:dyDescent="0.25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293352</v>
      </c>
      <c r="B691" s="28">
        <f t="shared" si="98"/>
        <v>2703</v>
      </c>
      <c r="C691" s="9">
        <f t="shared" si="99"/>
        <v>293350</v>
      </c>
      <c r="D691" s="9">
        <f t="shared" si="100"/>
        <v>293380</v>
      </c>
      <c r="E691" s="3">
        <f t="shared" si="101"/>
        <v>31</v>
      </c>
      <c r="F691" s="10">
        <f t="shared" si="102"/>
        <v>29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293352</v>
      </c>
      <c r="K691" s="3">
        <f t="shared" si="106"/>
        <v>0</v>
      </c>
    </row>
    <row r="692" spans="1:11" x14ac:dyDescent="0.25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293718</v>
      </c>
      <c r="B692" s="28">
        <f t="shared" si="98"/>
        <v>2704</v>
      </c>
      <c r="C692" s="9">
        <f t="shared" si="99"/>
        <v>293716</v>
      </c>
      <c r="D692" s="9">
        <f t="shared" si="100"/>
        <v>293746</v>
      </c>
      <c r="E692" s="3">
        <f t="shared" si="101"/>
        <v>31</v>
      </c>
      <c r="F692" s="10">
        <f t="shared" si="102"/>
        <v>29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293718</v>
      </c>
      <c r="K692" s="3">
        <f t="shared" si="106"/>
        <v>0</v>
      </c>
    </row>
    <row r="693" spans="1:11" x14ac:dyDescent="0.25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294083</v>
      </c>
      <c r="B693" s="28">
        <f t="shared" si="98"/>
        <v>2705</v>
      </c>
      <c r="C693" s="9">
        <f t="shared" si="99"/>
        <v>294081</v>
      </c>
      <c r="D693" s="9">
        <f t="shared" si="100"/>
        <v>294111</v>
      </c>
      <c r="E693" s="3">
        <f t="shared" si="101"/>
        <v>31</v>
      </c>
      <c r="F693" s="10">
        <f t="shared" si="102"/>
        <v>29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294083</v>
      </c>
      <c r="K693" s="3">
        <f t="shared" si="106"/>
        <v>0</v>
      </c>
    </row>
    <row r="694" spans="1:11" x14ac:dyDescent="0.25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294448</v>
      </c>
      <c r="B694" s="28">
        <f t="shared" si="98"/>
        <v>2706</v>
      </c>
      <c r="C694" s="9">
        <f t="shared" si="99"/>
        <v>294446</v>
      </c>
      <c r="D694" s="9">
        <f t="shared" si="100"/>
        <v>294476</v>
      </c>
      <c r="E694" s="3">
        <f t="shared" si="101"/>
        <v>31</v>
      </c>
      <c r="F694" s="10">
        <f t="shared" si="102"/>
        <v>29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294448</v>
      </c>
      <c r="K694" s="3">
        <f t="shared" si="106"/>
        <v>0</v>
      </c>
    </row>
    <row r="695" spans="1:11" x14ac:dyDescent="0.25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294813</v>
      </c>
      <c r="B695" s="28">
        <f t="shared" si="98"/>
        <v>2707</v>
      </c>
      <c r="C695" s="9">
        <f t="shared" si="99"/>
        <v>294811</v>
      </c>
      <c r="D695" s="9">
        <f t="shared" si="100"/>
        <v>294841</v>
      </c>
      <c r="E695" s="3">
        <f t="shared" si="101"/>
        <v>31</v>
      </c>
      <c r="F695" s="10">
        <f t="shared" si="102"/>
        <v>29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294813</v>
      </c>
      <c r="K695" s="3">
        <f t="shared" si="106"/>
        <v>0</v>
      </c>
    </row>
    <row r="696" spans="1:11" x14ac:dyDescent="0.25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295179</v>
      </c>
      <c r="B696" s="28">
        <f t="shared" si="98"/>
        <v>2708</v>
      </c>
      <c r="C696" s="9">
        <f t="shared" si="99"/>
        <v>295177</v>
      </c>
      <c r="D696" s="9">
        <f t="shared" si="100"/>
        <v>295207</v>
      </c>
      <c r="E696" s="3">
        <f t="shared" si="101"/>
        <v>31</v>
      </c>
      <c r="F696" s="10">
        <f t="shared" si="102"/>
        <v>29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295179</v>
      </c>
      <c r="K696" s="3">
        <f t="shared" si="106"/>
        <v>0</v>
      </c>
    </row>
    <row r="697" spans="1:11" x14ac:dyDescent="0.25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295544</v>
      </c>
      <c r="B697" s="28">
        <f t="shared" si="98"/>
        <v>2709</v>
      </c>
      <c r="C697" s="9">
        <f t="shared" si="99"/>
        <v>295542</v>
      </c>
      <c r="D697" s="9">
        <f t="shared" si="100"/>
        <v>295572</v>
      </c>
      <c r="E697" s="3">
        <f t="shared" si="101"/>
        <v>31</v>
      </c>
      <c r="F697" s="10">
        <f t="shared" si="102"/>
        <v>29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295544</v>
      </c>
      <c r="K697" s="3">
        <f t="shared" si="106"/>
        <v>0</v>
      </c>
    </row>
    <row r="698" spans="1:11" x14ac:dyDescent="0.25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295909</v>
      </c>
      <c r="B698" s="28">
        <f t="shared" si="98"/>
        <v>2710</v>
      </c>
      <c r="C698" s="9">
        <f t="shared" si="99"/>
        <v>295907</v>
      </c>
      <c r="D698" s="9">
        <f t="shared" si="100"/>
        <v>295937</v>
      </c>
      <c r="E698" s="3">
        <f t="shared" si="101"/>
        <v>31</v>
      </c>
      <c r="F698" s="10">
        <f t="shared" si="102"/>
        <v>29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295909</v>
      </c>
      <c r="K698" s="3">
        <f t="shared" si="106"/>
        <v>0</v>
      </c>
    </row>
    <row r="699" spans="1:11" x14ac:dyDescent="0.25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296274</v>
      </c>
      <c r="B699" s="28">
        <f t="shared" si="98"/>
        <v>2711</v>
      </c>
      <c r="C699" s="9">
        <f t="shared" si="99"/>
        <v>296272</v>
      </c>
      <c r="D699" s="9">
        <f t="shared" si="100"/>
        <v>296302</v>
      </c>
      <c r="E699" s="3">
        <f t="shared" si="101"/>
        <v>31</v>
      </c>
      <c r="F699" s="10">
        <f t="shared" si="102"/>
        <v>29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296274</v>
      </c>
      <c r="K699" s="3">
        <f t="shared" si="106"/>
        <v>0</v>
      </c>
    </row>
    <row r="700" spans="1:11" x14ac:dyDescent="0.25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296640</v>
      </c>
      <c r="B700" s="28">
        <f t="shared" si="98"/>
        <v>2712</v>
      </c>
      <c r="C700" s="9">
        <f t="shared" si="99"/>
        <v>296638</v>
      </c>
      <c r="D700" s="9">
        <f t="shared" si="100"/>
        <v>296668</v>
      </c>
      <c r="E700" s="3">
        <f t="shared" si="101"/>
        <v>31</v>
      </c>
      <c r="F700" s="10">
        <f t="shared" si="102"/>
        <v>29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296640</v>
      </c>
      <c r="K700" s="3">
        <f t="shared" si="106"/>
        <v>0</v>
      </c>
    </row>
    <row r="701" spans="1:11" x14ac:dyDescent="0.25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297005</v>
      </c>
      <c r="B701" s="28">
        <f t="shared" si="98"/>
        <v>2713</v>
      </c>
      <c r="C701" s="9">
        <f t="shared" si="99"/>
        <v>297003</v>
      </c>
      <c r="D701" s="9">
        <f t="shared" si="100"/>
        <v>297033</v>
      </c>
      <c r="E701" s="3">
        <f t="shared" si="101"/>
        <v>31</v>
      </c>
      <c r="F701" s="10">
        <f t="shared" si="102"/>
        <v>29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297005</v>
      </c>
      <c r="K701" s="3">
        <f t="shared" si="106"/>
        <v>0</v>
      </c>
    </row>
    <row r="702" spans="1:11" x14ac:dyDescent="0.25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297370</v>
      </c>
      <c r="B702" s="28">
        <f t="shared" si="98"/>
        <v>2714</v>
      </c>
      <c r="C702" s="9">
        <f t="shared" si="99"/>
        <v>297368</v>
      </c>
      <c r="D702" s="9">
        <f t="shared" si="100"/>
        <v>297398</v>
      </c>
      <c r="E702" s="3">
        <f t="shared" si="101"/>
        <v>31</v>
      </c>
      <c r="F702" s="10">
        <f t="shared" si="102"/>
        <v>29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297370</v>
      </c>
      <c r="K702" s="3">
        <f t="shared" si="106"/>
        <v>0</v>
      </c>
    </row>
    <row r="703" spans="1:11" x14ac:dyDescent="0.25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297735</v>
      </c>
      <c r="B703" s="28">
        <f t="shared" si="98"/>
        <v>2715</v>
      </c>
      <c r="C703" s="9">
        <f t="shared" si="99"/>
        <v>297733</v>
      </c>
      <c r="D703" s="9">
        <f t="shared" si="100"/>
        <v>297763</v>
      </c>
      <c r="E703" s="3">
        <f t="shared" si="101"/>
        <v>31</v>
      </c>
      <c r="F703" s="10">
        <f t="shared" si="102"/>
        <v>29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297735</v>
      </c>
      <c r="K703" s="3">
        <f t="shared" si="106"/>
        <v>0</v>
      </c>
    </row>
    <row r="704" spans="1:11" x14ac:dyDescent="0.25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298101</v>
      </c>
      <c r="B704" s="28">
        <f t="shared" si="98"/>
        <v>2716</v>
      </c>
      <c r="C704" s="9">
        <f t="shared" si="99"/>
        <v>298099</v>
      </c>
      <c r="D704" s="9">
        <f t="shared" si="100"/>
        <v>298129</v>
      </c>
      <c r="E704" s="3">
        <f t="shared" si="101"/>
        <v>31</v>
      </c>
      <c r="F704" s="10">
        <f t="shared" si="102"/>
        <v>29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298101</v>
      </c>
      <c r="K704" s="3">
        <f t="shared" si="106"/>
        <v>0</v>
      </c>
    </row>
    <row r="705" spans="1:11" x14ac:dyDescent="0.25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298466</v>
      </c>
      <c r="B705" s="28">
        <f t="shared" si="98"/>
        <v>2717</v>
      </c>
      <c r="C705" s="9">
        <f t="shared" si="99"/>
        <v>298464</v>
      </c>
      <c r="D705" s="9">
        <f t="shared" si="100"/>
        <v>298494</v>
      </c>
      <c r="E705" s="3">
        <f t="shared" si="101"/>
        <v>31</v>
      </c>
      <c r="F705" s="10">
        <f t="shared" si="102"/>
        <v>29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298466</v>
      </c>
      <c r="K705" s="3">
        <f t="shared" si="106"/>
        <v>0</v>
      </c>
    </row>
    <row r="706" spans="1:11" x14ac:dyDescent="0.25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298831</v>
      </c>
      <c r="B706" s="28">
        <f t="shared" si="98"/>
        <v>2718</v>
      </c>
      <c r="C706" s="9">
        <f t="shared" si="99"/>
        <v>298829</v>
      </c>
      <c r="D706" s="9">
        <f t="shared" si="100"/>
        <v>298859</v>
      </c>
      <c r="E706" s="3">
        <f t="shared" si="101"/>
        <v>31</v>
      </c>
      <c r="F706" s="10">
        <f t="shared" si="102"/>
        <v>29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298831</v>
      </c>
      <c r="K706" s="3">
        <f t="shared" si="106"/>
        <v>0</v>
      </c>
    </row>
    <row r="707" spans="1:11" x14ac:dyDescent="0.25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299196</v>
      </c>
      <c r="B707" s="28">
        <f t="shared" si="98"/>
        <v>2719</v>
      </c>
      <c r="C707" s="9">
        <f t="shared" si="99"/>
        <v>299194</v>
      </c>
      <c r="D707" s="9">
        <f t="shared" si="100"/>
        <v>299224</v>
      </c>
      <c r="E707" s="3">
        <f t="shared" si="101"/>
        <v>31</v>
      </c>
      <c r="F707" s="10">
        <f t="shared" si="102"/>
        <v>29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299196</v>
      </c>
      <c r="K707" s="3">
        <f t="shared" si="106"/>
        <v>0</v>
      </c>
    </row>
    <row r="708" spans="1:11" x14ac:dyDescent="0.25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299562</v>
      </c>
      <c r="B708" s="28">
        <f t="shared" si="98"/>
        <v>2720</v>
      </c>
      <c r="C708" s="9">
        <f t="shared" si="99"/>
        <v>299560</v>
      </c>
      <c r="D708" s="9">
        <f t="shared" si="100"/>
        <v>299590</v>
      </c>
      <c r="E708" s="3">
        <f t="shared" si="101"/>
        <v>31</v>
      </c>
      <c r="F708" s="10">
        <f t="shared" si="102"/>
        <v>29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299562</v>
      </c>
      <c r="K708" s="3">
        <f t="shared" si="106"/>
        <v>0</v>
      </c>
    </row>
    <row r="709" spans="1:11" x14ac:dyDescent="0.25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299927</v>
      </c>
      <c r="B709" s="28">
        <f t="shared" ref="B709:B772" si="107">YEAR(A709)</f>
        <v>2721</v>
      </c>
      <c r="C709" s="9">
        <f t="shared" si="99"/>
        <v>299925</v>
      </c>
      <c r="D709" s="9">
        <f t="shared" si="100"/>
        <v>299955</v>
      </c>
      <c r="E709" s="3">
        <f t="shared" si="101"/>
        <v>31</v>
      </c>
      <c r="F709" s="10">
        <f t="shared" si="102"/>
        <v>29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299927</v>
      </c>
      <c r="K709" s="3">
        <f t="shared" si="106"/>
        <v>0</v>
      </c>
    </row>
    <row r="710" spans="1:11" x14ac:dyDescent="0.25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300292</v>
      </c>
      <c r="B710" s="28">
        <f t="shared" si="107"/>
        <v>2722</v>
      </c>
      <c r="C710" s="9">
        <f t="shared" si="99"/>
        <v>300290</v>
      </c>
      <c r="D710" s="9">
        <f t="shared" si="100"/>
        <v>300320</v>
      </c>
      <c r="E710" s="3">
        <f t="shared" si="101"/>
        <v>31</v>
      </c>
      <c r="F710" s="10">
        <f t="shared" si="102"/>
        <v>29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300292</v>
      </c>
      <c r="K710" s="3">
        <f t="shared" si="106"/>
        <v>0</v>
      </c>
    </row>
    <row r="711" spans="1:11" x14ac:dyDescent="0.25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300657</v>
      </c>
      <c r="B711" s="28">
        <f t="shared" si="107"/>
        <v>2723</v>
      </c>
      <c r="C711" s="9">
        <f t="shared" si="99"/>
        <v>300655</v>
      </c>
      <c r="D711" s="9">
        <f t="shared" si="100"/>
        <v>300685</v>
      </c>
      <c r="E711" s="3">
        <f t="shared" si="101"/>
        <v>31</v>
      </c>
      <c r="F711" s="10">
        <f t="shared" si="102"/>
        <v>29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300657</v>
      </c>
      <c r="K711" s="3">
        <f t="shared" si="106"/>
        <v>0</v>
      </c>
    </row>
    <row r="712" spans="1:11" x14ac:dyDescent="0.25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301023</v>
      </c>
      <c r="B712" s="28">
        <f t="shared" si="107"/>
        <v>2724</v>
      </c>
      <c r="C712" s="9">
        <f t="shared" si="99"/>
        <v>301021</v>
      </c>
      <c r="D712" s="9">
        <f t="shared" si="100"/>
        <v>301051</v>
      </c>
      <c r="E712" s="3">
        <f t="shared" si="101"/>
        <v>31</v>
      </c>
      <c r="F712" s="10">
        <f t="shared" si="102"/>
        <v>29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301023</v>
      </c>
      <c r="K712" s="3">
        <f t="shared" si="106"/>
        <v>0</v>
      </c>
    </row>
    <row r="713" spans="1:11" x14ac:dyDescent="0.25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301388</v>
      </c>
      <c r="B713" s="28">
        <f t="shared" si="107"/>
        <v>2725</v>
      </c>
      <c r="C713" s="9">
        <f t="shared" si="99"/>
        <v>301386</v>
      </c>
      <c r="D713" s="9">
        <f t="shared" si="100"/>
        <v>301416</v>
      </c>
      <c r="E713" s="3">
        <f t="shared" si="101"/>
        <v>31</v>
      </c>
      <c r="F713" s="10">
        <f t="shared" si="102"/>
        <v>29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301388</v>
      </c>
      <c r="K713" s="3">
        <f t="shared" si="106"/>
        <v>0</v>
      </c>
    </row>
    <row r="714" spans="1:11" x14ac:dyDescent="0.25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301753</v>
      </c>
      <c r="B714" s="28">
        <f t="shared" si="107"/>
        <v>2726</v>
      </c>
      <c r="C714" s="9">
        <f t="shared" si="99"/>
        <v>301751</v>
      </c>
      <c r="D714" s="9">
        <f t="shared" si="100"/>
        <v>301781</v>
      </c>
      <c r="E714" s="3">
        <f t="shared" si="101"/>
        <v>31</v>
      </c>
      <c r="F714" s="10">
        <f t="shared" si="102"/>
        <v>29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301753</v>
      </c>
      <c r="K714" s="3">
        <f t="shared" si="106"/>
        <v>0</v>
      </c>
    </row>
    <row r="715" spans="1:11" x14ac:dyDescent="0.25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302118</v>
      </c>
      <c r="B715" s="28">
        <f t="shared" si="107"/>
        <v>2727</v>
      </c>
      <c r="C715" s="9">
        <f t="shared" si="99"/>
        <v>302116</v>
      </c>
      <c r="D715" s="9">
        <f t="shared" si="100"/>
        <v>302146</v>
      </c>
      <c r="E715" s="3">
        <f t="shared" si="101"/>
        <v>31</v>
      </c>
      <c r="F715" s="10">
        <f t="shared" si="102"/>
        <v>29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302118</v>
      </c>
      <c r="K715" s="3">
        <f t="shared" si="106"/>
        <v>0</v>
      </c>
    </row>
    <row r="716" spans="1:11" x14ac:dyDescent="0.25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302484</v>
      </c>
      <c r="B716" s="28">
        <f t="shared" si="107"/>
        <v>2728</v>
      </c>
      <c r="C716" s="9">
        <f t="shared" si="99"/>
        <v>302482</v>
      </c>
      <c r="D716" s="9">
        <f t="shared" si="100"/>
        <v>302512</v>
      </c>
      <c r="E716" s="3">
        <f t="shared" si="101"/>
        <v>31</v>
      </c>
      <c r="F716" s="10">
        <f t="shared" si="102"/>
        <v>29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302484</v>
      </c>
      <c r="K716" s="3">
        <f t="shared" si="106"/>
        <v>0</v>
      </c>
    </row>
    <row r="717" spans="1:11" x14ac:dyDescent="0.25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302849</v>
      </c>
      <c r="B717" s="28">
        <f t="shared" si="107"/>
        <v>2729</v>
      </c>
      <c r="C717" s="9">
        <f t="shared" si="99"/>
        <v>302847</v>
      </c>
      <c r="D717" s="9">
        <f t="shared" si="100"/>
        <v>302877</v>
      </c>
      <c r="E717" s="3">
        <f t="shared" si="101"/>
        <v>31</v>
      </c>
      <c r="F717" s="10">
        <f t="shared" si="102"/>
        <v>29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302849</v>
      </c>
      <c r="K717" s="3">
        <f t="shared" si="106"/>
        <v>0</v>
      </c>
    </row>
    <row r="718" spans="1:11" x14ac:dyDescent="0.25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303214</v>
      </c>
      <c r="B718" s="28">
        <f t="shared" si="107"/>
        <v>2730</v>
      </c>
      <c r="C718" s="9">
        <f t="shared" si="99"/>
        <v>303212</v>
      </c>
      <c r="D718" s="9">
        <f t="shared" si="100"/>
        <v>303242</v>
      </c>
      <c r="E718" s="3">
        <f t="shared" si="101"/>
        <v>31</v>
      </c>
      <c r="F718" s="10">
        <f t="shared" si="102"/>
        <v>29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303214</v>
      </c>
      <c r="K718" s="3">
        <f t="shared" si="106"/>
        <v>0</v>
      </c>
    </row>
    <row r="719" spans="1:11" x14ac:dyDescent="0.25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303579</v>
      </c>
      <c r="B719" s="28">
        <f t="shared" si="107"/>
        <v>2731</v>
      </c>
      <c r="C719" s="9">
        <f t="shared" si="99"/>
        <v>303577</v>
      </c>
      <c r="D719" s="9">
        <f t="shared" si="100"/>
        <v>303607</v>
      </c>
      <c r="E719" s="3">
        <f t="shared" si="101"/>
        <v>31</v>
      </c>
      <c r="F719" s="10">
        <f t="shared" si="102"/>
        <v>29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303579</v>
      </c>
      <c r="K719" s="3">
        <f t="shared" si="106"/>
        <v>0</v>
      </c>
    </row>
    <row r="720" spans="1:11" x14ac:dyDescent="0.25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303945</v>
      </c>
      <c r="B720" s="28">
        <f t="shared" si="107"/>
        <v>2732</v>
      </c>
      <c r="C720" s="9">
        <f t="shared" si="99"/>
        <v>303943</v>
      </c>
      <c r="D720" s="9">
        <f t="shared" si="100"/>
        <v>303973</v>
      </c>
      <c r="E720" s="3">
        <f t="shared" si="101"/>
        <v>31</v>
      </c>
      <c r="F720" s="10">
        <f t="shared" si="102"/>
        <v>29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303945</v>
      </c>
      <c r="K720" s="3">
        <f t="shared" si="106"/>
        <v>0</v>
      </c>
    </row>
    <row r="721" spans="1:11" x14ac:dyDescent="0.25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304310</v>
      </c>
      <c r="B721" s="28">
        <f t="shared" si="107"/>
        <v>2733</v>
      </c>
      <c r="C721" s="9">
        <f t="shared" si="99"/>
        <v>304308</v>
      </c>
      <c r="D721" s="9">
        <f t="shared" si="100"/>
        <v>304338</v>
      </c>
      <c r="E721" s="3">
        <f t="shared" si="101"/>
        <v>31</v>
      </c>
      <c r="F721" s="10">
        <f t="shared" si="102"/>
        <v>29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304310</v>
      </c>
      <c r="K721" s="3">
        <f t="shared" si="106"/>
        <v>0</v>
      </c>
    </row>
    <row r="722" spans="1:11" x14ac:dyDescent="0.25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304675</v>
      </c>
      <c r="B722" s="28">
        <f t="shared" si="107"/>
        <v>2734</v>
      </c>
      <c r="C722" s="9">
        <f t="shared" si="99"/>
        <v>304673</v>
      </c>
      <c r="D722" s="9">
        <f t="shared" si="100"/>
        <v>304703</v>
      </c>
      <c r="E722" s="3">
        <f t="shared" si="101"/>
        <v>31</v>
      </c>
      <c r="F722" s="10">
        <f t="shared" si="102"/>
        <v>29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304675</v>
      </c>
      <c r="K722" s="3">
        <f t="shared" si="106"/>
        <v>0</v>
      </c>
    </row>
    <row r="723" spans="1:11" x14ac:dyDescent="0.25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305040</v>
      </c>
      <c r="B723" s="28">
        <f t="shared" si="107"/>
        <v>2735</v>
      </c>
      <c r="C723" s="9">
        <f t="shared" si="99"/>
        <v>305038</v>
      </c>
      <c r="D723" s="9">
        <f t="shared" si="100"/>
        <v>305068</v>
      </c>
      <c r="E723" s="3">
        <f t="shared" si="101"/>
        <v>31</v>
      </c>
      <c r="F723" s="10">
        <f t="shared" si="102"/>
        <v>29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305040</v>
      </c>
      <c r="K723" s="3">
        <f t="shared" si="106"/>
        <v>0</v>
      </c>
    </row>
    <row r="724" spans="1:11" x14ac:dyDescent="0.25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305406</v>
      </c>
      <c r="B724" s="28">
        <f t="shared" si="107"/>
        <v>2736</v>
      </c>
      <c r="C724" s="9">
        <f t="shared" si="99"/>
        <v>305404</v>
      </c>
      <c r="D724" s="9">
        <f t="shared" si="100"/>
        <v>305434</v>
      </c>
      <c r="E724" s="3">
        <f t="shared" si="101"/>
        <v>31</v>
      </c>
      <c r="F724" s="10">
        <f t="shared" si="102"/>
        <v>29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305406</v>
      </c>
      <c r="K724" s="3">
        <f t="shared" si="106"/>
        <v>0</v>
      </c>
    </row>
    <row r="725" spans="1:11" x14ac:dyDescent="0.25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305771</v>
      </c>
      <c r="B725" s="28">
        <f t="shared" si="107"/>
        <v>2737</v>
      </c>
      <c r="C725" s="9">
        <f t="shared" si="99"/>
        <v>305769</v>
      </c>
      <c r="D725" s="9">
        <f t="shared" si="100"/>
        <v>305799</v>
      </c>
      <c r="E725" s="3">
        <f t="shared" si="101"/>
        <v>31</v>
      </c>
      <c r="F725" s="10">
        <f t="shared" si="102"/>
        <v>29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305771</v>
      </c>
      <c r="K725" s="3">
        <f t="shared" si="106"/>
        <v>0</v>
      </c>
    </row>
    <row r="726" spans="1:11" x14ac:dyDescent="0.25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306136</v>
      </c>
      <c r="B726" s="28">
        <f t="shared" si="107"/>
        <v>2738</v>
      </c>
      <c r="C726" s="9">
        <f t="shared" si="99"/>
        <v>306134</v>
      </c>
      <c r="D726" s="9">
        <f t="shared" si="100"/>
        <v>306164</v>
      </c>
      <c r="E726" s="3">
        <f t="shared" si="101"/>
        <v>31</v>
      </c>
      <c r="F726" s="10">
        <f t="shared" si="102"/>
        <v>29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306136</v>
      </c>
      <c r="K726" s="3">
        <f t="shared" si="106"/>
        <v>0</v>
      </c>
    </row>
    <row r="727" spans="1:11" x14ac:dyDescent="0.25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306501</v>
      </c>
      <c r="B727" s="28">
        <f t="shared" si="107"/>
        <v>2739</v>
      </c>
      <c r="C727" s="9">
        <f t="shared" si="99"/>
        <v>306499</v>
      </c>
      <c r="D727" s="9">
        <f t="shared" si="100"/>
        <v>306529</v>
      </c>
      <c r="E727" s="3">
        <f t="shared" si="101"/>
        <v>31</v>
      </c>
      <c r="F727" s="10">
        <f t="shared" si="102"/>
        <v>29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306501</v>
      </c>
      <c r="K727" s="3">
        <f t="shared" si="106"/>
        <v>0</v>
      </c>
    </row>
    <row r="728" spans="1:11" x14ac:dyDescent="0.25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306867</v>
      </c>
      <c r="B728" s="28">
        <f t="shared" si="107"/>
        <v>2740</v>
      </c>
      <c r="C728" s="9">
        <f t="shared" si="99"/>
        <v>306865</v>
      </c>
      <c r="D728" s="9">
        <f t="shared" si="100"/>
        <v>306895</v>
      </c>
      <c r="E728" s="3">
        <f t="shared" si="101"/>
        <v>31</v>
      </c>
      <c r="F728" s="10">
        <f t="shared" si="102"/>
        <v>29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306867</v>
      </c>
      <c r="K728" s="3">
        <f t="shared" si="106"/>
        <v>0</v>
      </c>
    </row>
    <row r="729" spans="1:11" x14ac:dyDescent="0.25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307232</v>
      </c>
      <c r="B729" s="28">
        <f t="shared" si="107"/>
        <v>2741</v>
      </c>
      <c r="C729" s="9">
        <f t="shared" si="99"/>
        <v>307230</v>
      </c>
      <c r="D729" s="9">
        <f t="shared" si="100"/>
        <v>307260</v>
      </c>
      <c r="E729" s="3">
        <f t="shared" si="101"/>
        <v>31</v>
      </c>
      <c r="F729" s="10">
        <f t="shared" si="102"/>
        <v>29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307232</v>
      </c>
      <c r="K729" s="3">
        <f t="shared" si="106"/>
        <v>0</v>
      </c>
    </row>
    <row r="730" spans="1:11" x14ac:dyDescent="0.25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307597</v>
      </c>
      <c r="B730" s="28">
        <f t="shared" si="107"/>
        <v>2742</v>
      </c>
      <c r="C730" s="9">
        <f t="shared" si="99"/>
        <v>307595</v>
      </c>
      <c r="D730" s="9">
        <f t="shared" si="100"/>
        <v>307625</v>
      </c>
      <c r="E730" s="3">
        <f t="shared" si="101"/>
        <v>31</v>
      </c>
      <c r="F730" s="10">
        <f t="shared" si="102"/>
        <v>29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307597</v>
      </c>
      <c r="K730" s="3">
        <f t="shared" si="106"/>
        <v>0</v>
      </c>
    </row>
    <row r="731" spans="1:11" x14ac:dyDescent="0.25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307962</v>
      </c>
      <c r="B731" s="28">
        <f t="shared" si="107"/>
        <v>2743</v>
      </c>
      <c r="C731" s="9">
        <f t="shared" si="99"/>
        <v>307960</v>
      </c>
      <c r="D731" s="9">
        <f t="shared" si="100"/>
        <v>307990</v>
      </c>
      <c r="E731" s="3">
        <f t="shared" si="101"/>
        <v>31</v>
      </c>
      <c r="F731" s="10">
        <f t="shared" si="102"/>
        <v>29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307962</v>
      </c>
      <c r="K731" s="3">
        <f t="shared" si="106"/>
        <v>0</v>
      </c>
    </row>
    <row r="732" spans="1:11" x14ac:dyDescent="0.25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308328</v>
      </c>
      <c r="B732" s="28">
        <f t="shared" si="107"/>
        <v>2744</v>
      </c>
      <c r="C732" s="9">
        <f t="shared" si="99"/>
        <v>308326</v>
      </c>
      <c r="D732" s="9">
        <f t="shared" si="100"/>
        <v>308356</v>
      </c>
      <c r="E732" s="3">
        <f t="shared" si="101"/>
        <v>31</v>
      </c>
      <c r="F732" s="10">
        <f t="shared" si="102"/>
        <v>29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308328</v>
      </c>
      <c r="K732" s="3">
        <f t="shared" si="106"/>
        <v>0</v>
      </c>
    </row>
    <row r="733" spans="1:11" x14ac:dyDescent="0.25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308693</v>
      </c>
      <c r="B733" s="28">
        <f t="shared" si="107"/>
        <v>2745</v>
      </c>
      <c r="C733" s="9">
        <f t="shared" si="99"/>
        <v>308691</v>
      </c>
      <c r="D733" s="9">
        <f t="shared" si="100"/>
        <v>308721</v>
      </c>
      <c r="E733" s="3">
        <f t="shared" si="101"/>
        <v>31</v>
      </c>
      <c r="F733" s="10">
        <f t="shared" si="102"/>
        <v>29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308693</v>
      </c>
      <c r="K733" s="3">
        <f t="shared" si="106"/>
        <v>0</v>
      </c>
    </row>
    <row r="734" spans="1:11" x14ac:dyDescent="0.25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309058</v>
      </c>
      <c r="B734" s="28">
        <f t="shared" si="107"/>
        <v>2746</v>
      </c>
      <c r="C734" s="9">
        <f t="shared" si="99"/>
        <v>309056</v>
      </c>
      <c r="D734" s="9">
        <f t="shared" si="100"/>
        <v>309086</v>
      </c>
      <c r="E734" s="3">
        <f t="shared" si="101"/>
        <v>31</v>
      </c>
      <c r="F734" s="10">
        <f t="shared" si="102"/>
        <v>29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309058</v>
      </c>
      <c r="K734" s="3">
        <f t="shared" si="106"/>
        <v>0</v>
      </c>
    </row>
    <row r="735" spans="1:11" x14ac:dyDescent="0.25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309423</v>
      </c>
      <c r="B735" s="28">
        <f t="shared" si="107"/>
        <v>2747</v>
      </c>
      <c r="C735" s="9">
        <f t="shared" si="99"/>
        <v>309421</v>
      </c>
      <c r="D735" s="9">
        <f t="shared" si="100"/>
        <v>309451</v>
      </c>
      <c r="E735" s="3">
        <f t="shared" si="101"/>
        <v>31</v>
      </c>
      <c r="F735" s="10">
        <f t="shared" si="102"/>
        <v>29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309423</v>
      </c>
      <c r="K735" s="3">
        <f t="shared" si="106"/>
        <v>0</v>
      </c>
    </row>
    <row r="736" spans="1:11" x14ac:dyDescent="0.25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309789</v>
      </c>
      <c r="B736" s="28">
        <f t="shared" si="107"/>
        <v>2748</v>
      </c>
      <c r="C736" s="9">
        <f t="shared" si="99"/>
        <v>309787</v>
      </c>
      <c r="D736" s="9">
        <f t="shared" si="100"/>
        <v>309817</v>
      </c>
      <c r="E736" s="3">
        <f t="shared" si="101"/>
        <v>31</v>
      </c>
      <c r="F736" s="10">
        <f t="shared" si="102"/>
        <v>29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309789</v>
      </c>
      <c r="K736" s="3">
        <f t="shared" si="106"/>
        <v>0</v>
      </c>
    </row>
    <row r="737" spans="1:11" x14ac:dyDescent="0.25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310154</v>
      </c>
      <c r="B737" s="28">
        <f t="shared" si="107"/>
        <v>2749</v>
      </c>
      <c r="C737" s="9">
        <f t="shared" si="99"/>
        <v>310152</v>
      </c>
      <c r="D737" s="9">
        <f t="shared" si="100"/>
        <v>310182</v>
      </c>
      <c r="E737" s="3">
        <f t="shared" si="101"/>
        <v>31</v>
      </c>
      <c r="F737" s="10">
        <f t="shared" si="102"/>
        <v>29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310154</v>
      </c>
      <c r="K737" s="3">
        <f t="shared" si="106"/>
        <v>0</v>
      </c>
    </row>
    <row r="738" spans="1:11" x14ac:dyDescent="0.25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310519</v>
      </c>
      <c r="B738" s="28">
        <f t="shared" si="107"/>
        <v>2750</v>
      </c>
      <c r="C738" s="9">
        <f t="shared" si="99"/>
        <v>310517</v>
      </c>
      <c r="D738" s="9">
        <f t="shared" si="100"/>
        <v>310547</v>
      </c>
      <c r="E738" s="3">
        <f t="shared" si="101"/>
        <v>31</v>
      </c>
      <c r="F738" s="10">
        <f t="shared" si="102"/>
        <v>29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310519</v>
      </c>
      <c r="K738" s="3">
        <f t="shared" si="106"/>
        <v>0</v>
      </c>
    </row>
    <row r="739" spans="1:11" x14ac:dyDescent="0.25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310884</v>
      </c>
      <c r="B739" s="28">
        <f t="shared" si="107"/>
        <v>2751</v>
      </c>
      <c r="C739" s="9">
        <f t="shared" si="99"/>
        <v>310882</v>
      </c>
      <c r="D739" s="9">
        <f t="shared" si="100"/>
        <v>310912</v>
      </c>
      <c r="E739" s="3">
        <f t="shared" si="101"/>
        <v>31</v>
      </c>
      <c r="F739" s="10">
        <f t="shared" si="102"/>
        <v>29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310884</v>
      </c>
      <c r="K739" s="3">
        <f t="shared" si="106"/>
        <v>0</v>
      </c>
    </row>
    <row r="740" spans="1:11" x14ac:dyDescent="0.25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311250</v>
      </c>
      <c r="B740" s="28">
        <f t="shared" si="107"/>
        <v>2752</v>
      </c>
      <c r="C740" s="9">
        <f t="shared" si="99"/>
        <v>311248</v>
      </c>
      <c r="D740" s="9">
        <f t="shared" si="100"/>
        <v>311278</v>
      </c>
      <c r="E740" s="3">
        <f t="shared" si="101"/>
        <v>31</v>
      </c>
      <c r="F740" s="10">
        <f t="shared" si="102"/>
        <v>29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311250</v>
      </c>
      <c r="K740" s="3">
        <f t="shared" si="106"/>
        <v>0</v>
      </c>
    </row>
    <row r="741" spans="1:11" x14ac:dyDescent="0.25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311615</v>
      </c>
      <c r="B741" s="28">
        <f t="shared" si="107"/>
        <v>2753</v>
      </c>
      <c r="C741" s="9">
        <f t="shared" si="99"/>
        <v>311613</v>
      </c>
      <c r="D741" s="9">
        <f t="shared" si="100"/>
        <v>311643</v>
      </c>
      <c r="E741" s="3">
        <f t="shared" si="101"/>
        <v>31</v>
      </c>
      <c r="F741" s="10">
        <f t="shared" si="102"/>
        <v>29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311615</v>
      </c>
      <c r="K741" s="3">
        <f t="shared" si="106"/>
        <v>0</v>
      </c>
    </row>
    <row r="742" spans="1:11" x14ac:dyDescent="0.25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311980</v>
      </c>
      <c r="B742" s="28">
        <f t="shared" si="107"/>
        <v>2754</v>
      </c>
      <c r="C742" s="9">
        <f t="shared" si="99"/>
        <v>311978</v>
      </c>
      <c r="D742" s="9">
        <f t="shared" si="100"/>
        <v>312008</v>
      </c>
      <c r="E742" s="3">
        <f t="shared" si="101"/>
        <v>31</v>
      </c>
      <c r="F742" s="10">
        <f t="shared" si="102"/>
        <v>29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311980</v>
      </c>
      <c r="K742" s="3">
        <f t="shared" si="106"/>
        <v>0</v>
      </c>
    </row>
    <row r="743" spans="1:11" x14ac:dyDescent="0.25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312345</v>
      </c>
      <c r="B743" s="28">
        <f t="shared" si="107"/>
        <v>2755</v>
      </c>
      <c r="C743" s="9">
        <f t="shared" si="99"/>
        <v>312343</v>
      </c>
      <c r="D743" s="9">
        <f t="shared" si="100"/>
        <v>312373</v>
      </c>
      <c r="E743" s="3">
        <f t="shared" si="101"/>
        <v>31</v>
      </c>
      <c r="F743" s="10">
        <f t="shared" si="102"/>
        <v>29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312345</v>
      </c>
      <c r="K743" s="3">
        <f t="shared" si="106"/>
        <v>0</v>
      </c>
    </row>
    <row r="744" spans="1:11" x14ac:dyDescent="0.25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312711</v>
      </c>
      <c r="B744" s="28">
        <f t="shared" si="107"/>
        <v>2756</v>
      </c>
      <c r="C744" s="9">
        <f t="shared" si="99"/>
        <v>312709</v>
      </c>
      <c r="D744" s="9">
        <f t="shared" si="100"/>
        <v>312739</v>
      </c>
      <c r="E744" s="3">
        <f t="shared" si="101"/>
        <v>31</v>
      </c>
      <c r="F744" s="10">
        <f t="shared" si="102"/>
        <v>29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312711</v>
      </c>
      <c r="K744" s="3">
        <f t="shared" si="106"/>
        <v>0</v>
      </c>
    </row>
    <row r="745" spans="1:11" x14ac:dyDescent="0.25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313076</v>
      </c>
      <c r="B745" s="28">
        <f t="shared" si="107"/>
        <v>2757</v>
      </c>
      <c r="C745" s="9">
        <f t="shared" si="99"/>
        <v>313074</v>
      </c>
      <c r="D745" s="9">
        <f t="shared" si="100"/>
        <v>313104</v>
      </c>
      <c r="E745" s="3">
        <f t="shared" si="101"/>
        <v>31</v>
      </c>
      <c r="F745" s="10">
        <f t="shared" si="102"/>
        <v>29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313076</v>
      </c>
      <c r="K745" s="3">
        <f t="shared" si="106"/>
        <v>0</v>
      </c>
    </row>
    <row r="746" spans="1:11" x14ac:dyDescent="0.25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313441</v>
      </c>
      <c r="B746" s="28">
        <f t="shared" si="107"/>
        <v>2758</v>
      </c>
      <c r="C746" s="9">
        <f t="shared" si="99"/>
        <v>313439</v>
      </c>
      <c r="D746" s="9">
        <f t="shared" si="100"/>
        <v>313469</v>
      </c>
      <c r="E746" s="3">
        <f t="shared" si="101"/>
        <v>31</v>
      </c>
      <c r="F746" s="10">
        <f t="shared" si="102"/>
        <v>29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313441</v>
      </c>
      <c r="K746" s="3">
        <f t="shared" si="106"/>
        <v>0</v>
      </c>
    </row>
    <row r="747" spans="1:11" x14ac:dyDescent="0.25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313806</v>
      </c>
      <c r="B747" s="28">
        <f t="shared" si="107"/>
        <v>2759</v>
      </c>
      <c r="C747" s="9">
        <f t="shared" si="99"/>
        <v>313804</v>
      </c>
      <c r="D747" s="9">
        <f t="shared" si="100"/>
        <v>313834</v>
      </c>
      <c r="E747" s="3">
        <f t="shared" si="101"/>
        <v>31</v>
      </c>
      <c r="F747" s="10">
        <f t="shared" si="102"/>
        <v>29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313806</v>
      </c>
      <c r="K747" s="3">
        <f t="shared" si="106"/>
        <v>0</v>
      </c>
    </row>
    <row r="748" spans="1:11" x14ac:dyDescent="0.25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314172</v>
      </c>
      <c r="B748" s="28">
        <f t="shared" si="107"/>
        <v>2760</v>
      </c>
      <c r="C748" s="9">
        <f t="shared" si="99"/>
        <v>314170</v>
      </c>
      <c r="D748" s="9">
        <f t="shared" si="100"/>
        <v>314200</v>
      </c>
      <c r="E748" s="3">
        <f t="shared" si="101"/>
        <v>31</v>
      </c>
      <c r="F748" s="10">
        <f t="shared" si="102"/>
        <v>29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314172</v>
      </c>
      <c r="K748" s="3">
        <f t="shared" si="106"/>
        <v>0</v>
      </c>
    </row>
    <row r="749" spans="1:11" x14ac:dyDescent="0.25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314537</v>
      </c>
      <c r="B749" s="28">
        <f t="shared" si="107"/>
        <v>2761</v>
      </c>
      <c r="C749" s="9">
        <f t="shared" si="99"/>
        <v>314535</v>
      </c>
      <c r="D749" s="9">
        <f t="shared" si="100"/>
        <v>314565</v>
      </c>
      <c r="E749" s="3">
        <f t="shared" si="101"/>
        <v>31</v>
      </c>
      <c r="F749" s="10">
        <f t="shared" si="102"/>
        <v>29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314537</v>
      </c>
      <c r="K749" s="3">
        <f t="shared" si="106"/>
        <v>0</v>
      </c>
    </row>
    <row r="750" spans="1:11" x14ac:dyDescent="0.25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314902</v>
      </c>
      <c r="B750" s="28">
        <f t="shared" si="107"/>
        <v>2762</v>
      </c>
      <c r="C750" s="9">
        <f t="shared" si="99"/>
        <v>314900</v>
      </c>
      <c r="D750" s="9">
        <f t="shared" si="100"/>
        <v>314930</v>
      </c>
      <c r="E750" s="3">
        <f t="shared" si="101"/>
        <v>31</v>
      </c>
      <c r="F750" s="10">
        <f t="shared" si="102"/>
        <v>29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314902</v>
      </c>
      <c r="K750" s="3">
        <f t="shared" si="106"/>
        <v>0</v>
      </c>
    </row>
    <row r="751" spans="1:11" x14ac:dyDescent="0.25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315267</v>
      </c>
      <c r="B751" s="28">
        <f t="shared" si="107"/>
        <v>2763</v>
      </c>
      <c r="C751" s="9">
        <f t="shared" si="99"/>
        <v>315265</v>
      </c>
      <c r="D751" s="9">
        <f t="shared" si="100"/>
        <v>315295</v>
      </c>
      <c r="E751" s="3">
        <f t="shared" si="101"/>
        <v>31</v>
      </c>
      <c r="F751" s="10">
        <f t="shared" si="102"/>
        <v>29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315267</v>
      </c>
      <c r="K751" s="3">
        <f t="shared" si="106"/>
        <v>0</v>
      </c>
    </row>
    <row r="752" spans="1:11" x14ac:dyDescent="0.25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315633</v>
      </c>
      <c r="B752" s="28">
        <f t="shared" si="107"/>
        <v>2764</v>
      </c>
      <c r="C752" s="9">
        <f t="shared" si="99"/>
        <v>315631</v>
      </c>
      <c r="D752" s="9">
        <f t="shared" si="100"/>
        <v>315661</v>
      </c>
      <c r="E752" s="3">
        <f t="shared" si="101"/>
        <v>31</v>
      </c>
      <c r="F752" s="10">
        <f t="shared" si="102"/>
        <v>29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315633</v>
      </c>
      <c r="K752" s="3">
        <f t="shared" si="106"/>
        <v>0</v>
      </c>
    </row>
    <row r="753" spans="1:11" x14ac:dyDescent="0.25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315998</v>
      </c>
      <c r="B753" s="28">
        <f t="shared" si="107"/>
        <v>2765</v>
      </c>
      <c r="C753" s="9">
        <f t="shared" ref="C753:C816" si="108">EOMONTH(A753,-1)+1</f>
        <v>315996</v>
      </c>
      <c r="D753" s="9">
        <f t="shared" ref="D753:D816" si="109">EOMONTH(A753,0)</f>
        <v>316026</v>
      </c>
      <c r="E753" s="3">
        <f t="shared" ref="E753:E816" si="110">D753-C753+1</f>
        <v>31</v>
      </c>
      <c r="F753" s="10">
        <f t="shared" ref="F753:F816" si="111">D753-A753+1</f>
        <v>29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315998</v>
      </c>
      <c r="K753" s="3">
        <f t="shared" ref="K753:K816" si="115">H753+I753</f>
        <v>0</v>
      </c>
    </row>
    <row r="754" spans="1:11" x14ac:dyDescent="0.25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316363</v>
      </c>
      <c r="B754" s="28">
        <f t="shared" si="107"/>
        <v>2766</v>
      </c>
      <c r="C754" s="9">
        <f t="shared" si="108"/>
        <v>316361</v>
      </c>
      <c r="D754" s="9">
        <f t="shared" si="109"/>
        <v>316391</v>
      </c>
      <c r="E754" s="3">
        <f t="shared" si="110"/>
        <v>31</v>
      </c>
      <c r="F754" s="10">
        <f t="shared" si="111"/>
        <v>29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316363</v>
      </c>
      <c r="K754" s="3">
        <f t="shared" si="115"/>
        <v>0</v>
      </c>
    </row>
    <row r="755" spans="1:11" x14ac:dyDescent="0.25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316728</v>
      </c>
      <c r="B755" s="28">
        <f t="shared" si="107"/>
        <v>2767</v>
      </c>
      <c r="C755" s="9">
        <f t="shared" si="108"/>
        <v>316726</v>
      </c>
      <c r="D755" s="9">
        <f t="shared" si="109"/>
        <v>316756</v>
      </c>
      <c r="E755" s="3">
        <f t="shared" si="110"/>
        <v>31</v>
      </c>
      <c r="F755" s="10">
        <f t="shared" si="111"/>
        <v>29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316728</v>
      </c>
      <c r="K755" s="3">
        <f t="shared" si="115"/>
        <v>0</v>
      </c>
    </row>
    <row r="756" spans="1:11" x14ac:dyDescent="0.25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317094</v>
      </c>
      <c r="B756" s="28">
        <f t="shared" si="107"/>
        <v>2768</v>
      </c>
      <c r="C756" s="9">
        <f t="shared" si="108"/>
        <v>317092</v>
      </c>
      <c r="D756" s="9">
        <f t="shared" si="109"/>
        <v>317122</v>
      </c>
      <c r="E756" s="3">
        <f t="shared" si="110"/>
        <v>31</v>
      </c>
      <c r="F756" s="10">
        <f t="shared" si="111"/>
        <v>29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317094</v>
      </c>
      <c r="K756" s="3">
        <f t="shared" si="115"/>
        <v>0</v>
      </c>
    </row>
    <row r="757" spans="1:11" x14ac:dyDescent="0.25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317459</v>
      </c>
      <c r="B757" s="28">
        <f t="shared" si="107"/>
        <v>2769</v>
      </c>
      <c r="C757" s="9">
        <f t="shared" si="108"/>
        <v>317457</v>
      </c>
      <c r="D757" s="9">
        <f t="shared" si="109"/>
        <v>317487</v>
      </c>
      <c r="E757" s="3">
        <f t="shared" si="110"/>
        <v>31</v>
      </c>
      <c r="F757" s="10">
        <f t="shared" si="111"/>
        <v>29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317459</v>
      </c>
      <c r="K757" s="3">
        <f t="shared" si="115"/>
        <v>0</v>
      </c>
    </row>
    <row r="758" spans="1:11" x14ac:dyDescent="0.25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317824</v>
      </c>
      <c r="B758" s="28">
        <f t="shared" si="107"/>
        <v>2770</v>
      </c>
      <c r="C758" s="9">
        <f t="shared" si="108"/>
        <v>317822</v>
      </c>
      <c r="D758" s="9">
        <f t="shared" si="109"/>
        <v>317852</v>
      </c>
      <c r="E758" s="3">
        <f t="shared" si="110"/>
        <v>31</v>
      </c>
      <c r="F758" s="10">
        <f t="shared" si="111"/>
        <v>29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317824</v>
      </c>
      <c r="K758" s="3">
        <f t="shared" si="115"/>
        <v>0</v>
      </c>
    </row>
    <row r="759" spans="1:11" x14ac:dyDescent="0.25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318189</v>
      </c>
      <c r="B759" s="28">
        <f t="shared" si="107"/>
        <v>2771</v>
      </c>
      <c r="C759" s="9">
        <f t="shared" si="108"/>
        <v>318187</v>
      </c>
      <c r="D759" s="9">
        <f t="shared" si="109"/>
        <v>318217</v>
      </c>
      <c r="E759" s="3">
        <f t="shared" si="110"/>
        <v>31</v>
      </c>
      <c r="F759" s="10">
        <f t="shared" si="111"/>
        <v>29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318189</v>
      </c>
      <c r="K759" s="3">
        <f t="shared" si="115"/>
        <v>0</v>
      </c>
    </row>
    <row r="760" spans="1:11" x14ac:dyDescent="0.25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318555</v>
      </c>
      <c r="B760" s="28">
        <f t="shared" si="107"/>
        <v>2772</v>
      </c>
      <c r="C760" s="9">
        <f t="shared" si="108"/>
        <v>318553</v>
      </c>
      <c r="D760" s="9">
        <f t="shared" si="109"/>
        <v>318583</v>
      </c>
      <c r="E760" s="3">
        <f t="shared" si="110"/>
        <v>31</v>
      </c>
      <c r="F760" s="10">
        <f t="shared" si="111"/>
        <v>29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318555</v>
      </c>
      <c r="K760" s="3">
        <f t="shared" si="115"/>
        <v>0</v>
      </c>
    </row>
    <row r="761" spans="1:11" x14ac:dyDescent="0.25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318920</v>
      </c>
      <c r="B761" s="28">
        <f t="shared" si="107"/>
        <v>2773</v>
      </c>
      <c r="C761" s="9">
        <f t="shared" si="108"/>
        <v>318918</v>
      </c>
      <c r="D761" s="9">
        <f t="shared" si="109"/>
        <v>318948</v>
      </c>
      <c r="E761" s="3">
        <f t="shared" si="110"/>
        <v>31</v>
      </c>
      <c r="F761" s="10">
        <f t="shared" si="111"/>
        <v>29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318920</v>
      </c>
      <c r="K761" s="3">
        <f t="shared" si="115"/>
        <v>0</v>
      </c>
    </row>
    <row r="762" spans="1:11" x14ac:dyDescent="0.25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319285</v>
      </c>
      <c r="B762" s="28">
        <f t="shared" si="107"/>
        <v>2774</v>
      </c>
      <c r="C762" s="9">
        <f t="shared" si="108"/>
        <v>319283</v>
      </c>
      <c r="D762" s="9">
        <f t="shared" si="109"/>
        <v>319313</v>
      </c>
      <c r="E762" s="3">
        <f t="shared" si="110"/>
        <v>31</v>
      </c>
      <c r="F762" s="10">
        <f t="shared" si="111"/>
        <v>29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319285</v>
      </c>
      <c r="K762" s="3">
        <f t="shared" si="115"/>
        <v>0</v>
      </c>
    </row>
    <row r="763" spans="1:11" x14ac:dyDescent="0.25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319650</v>
      </c>
      <c r="B763" s="28">
        <f t="shared" si="107"/>
        <v>2775</v>
      </c>
      <c r="C763" s="9">
        <f t="shared" si="108"/>
        <v>319648</v>
      </c>
      <c r="D763" s="9">
        <f t="shared" si="109"/>
        <v>319678</v>
      </c>
      <c r="E763" s="3">
        <f t="shared" si="110"/>
        <v>31</v>
      </c>
      <c r="F763" s="10">
        <f t="shared" si="111"/>
        <v>29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319650</v>
      </c>
      <c r="K763" s="3">
        <f t="shared" si="115"/>
        <v>0</v>
      </c>
    </row>
    <row r="764" spans="1:11" x14ac:dyDescent="0.25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320016</v>
      </c>
      <c r="B764" s="28">
        <f t="shared" si="107"/>
        <v>2776</v>
      </c>
      <c r="C764" s="9">
        <f t="shared" si="108"/>
        <v>320014</v>
      </c>
      <c r="D764" s="9">
        <f t="shared" si="109"/>
        <v>320044</v>
      </c>
      <c r="E764" s="3">
        <f t="shared" si="110"/>
        <v>31</v>
      </c>
      <c r="F764" s="10">
        <f t="shared" si="111"/>
        <v>29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320016</v>
      </c>
      <c r="K764" s="3">
        <f t="shared" si="115"/>
        <v>0</v>
      </c>
    </row>
    <row r="765" spans="1:11" x14ac:dyDescent="0.25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320381</v>
      </c>
      <c r="B765" s="28">
        <f t="shared" si="107"/>
        <v>2777</v>
      </c>
      <c r="C765" s="9">
        <f t="shared" si="108"/>
        <v>320379</v>
      </c>
      <c r="D765" s="9">
        <f t="shared" si="109"/>
        <v>320409</v>
      </c>
      <c r="E765" s="3">
        <f t="shared" si="110"/>
        <v>31</v>
      </c>
      <c r="F765" s="10">
        <f t="shared" si="111"/>
        <v>29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320381</v>
      </c>
      <c r="K765" s="3">
        <f t="shared" si="115"/>
        <v>0</v>
      </c>
    </row>
    <row r="766" spans="1:11" x14ac:dyDescent="0.25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320746</v>
      </c>
      <c r="B766" s="28">
        <f t="shared" si="107"/>
        <v>2778</v>
      </c>
      <c r="C766" s="9">
        <f t="shared" si="108"/>
        <v>320744</v>
      </c>
      <c r="D766" s="9">
        <f t="shared" si="109"/>
        <v>320774</v>
      </c>
      <c r="E766" s="3">
        <f t="shared" si="110"/>
        <v>31</v>
      </c>
      <c r="F766" s="10">
        <f t="shared" si="111"/>
        <v>29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320746</v>
      </c>
      <c r="K766" s="3">
        <f t="shared" si="115"/>
        <v>0</v>
      </c>
    </row>
    <row r="767" spans="1:11" x14ac:dyDescent="0.25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321111</v>
      </c>
      <c r="B767" s="28">
        <f t="shared" si="107"/>
        <v>2779</v>
      </c>
      <c r="C767" s="9">
        <f t="shared" si="108"/>
        <v>321109</v>
      </c>
      <c r="D767" s="9">
        <f t="shared" si="109"/>
        <v>321139</v>
      </c>
      <c r="E767" s="3">
        <f t="shared" si="110"/>
        <v>31</v>
      </c>
      <c r="F767" s="10">
        <f t="shared" si="111"/>
        <v>29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321111</v>
      </c>
      <c r="K767" s="3">
        <f t="shared" si="115"/>
        <v>0</v>
      </c>
    </row>
    <row r="768" spans="1:11" x14ac:dyDescent="0.25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321477</v>
      </c>
      <c r="B768" s="28">
        <f t="shared" si="107"/>
        <v>2780</v>
      </c>
      <c r="C768" s="9">
        <f t="shared" si="108"/>
        <v>321475</v>
      </c>
      <c r="D768" s="9">
        <f t="shared" si="109"/>
        <v>321505</v>
      </c>
      <c r="E768" s="3">
        <f t="shared" si="110"/>
        <v>31</v>
      </c>
      <c r="F768" s="10">
        <f t="shared" si="111"/>
        <v>29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321477</v>
      </c>
      <c r="K768" s="3">
        <f t="shared" si="115"/>
        <v>0</v>
      </c>
    </row>
    <row r="769" spans="1:11" x14ac:dyDescent="0.25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321842</v>
      </c>
      <c r="B769" s="28">
        <f t="shared" si="107"/>
        <v>2781</v>
      </c>
      <c r="C769" s="9">
        <f t="shared" si="108"/>
        <v>321840</v>
      </c>
      <c r="D769" s="9">
        <f t="shared" si="109"/>
        <v>321870</v>
      </c>
      <c r="E769" s="3">
        <f t="shared" si="110"/>
        <v>31</v>
      </c>
      <c r="F769" s="10">
        <f t="shared" si="111"/>
        <v>29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321842</v>
      </c>
      <c r="K769" s="3">
        <f t="shared" si="115"/>
        <v>0</v>
      </c>
    </row>
    <row r="770" spans="1:11" x14ac:dyDescent="0.25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322207</v>
      </c>
      <c r="B770" s="28">
        <f t="shared" si="107"/>
        <v>2782</v>
      </c>
      <c r="C770" s="9">
        <f t="shared" si="108"/>
        <v>322205</v>
      </c>
      <c r="D770" s="9">
        <f t="shared" si="109"/>
        <v>322235</v>
      </c>
      <c r="E770" s="3">
        <f t="shared" si="110"/>
        <v>31</v>
      </c>
      <c r="F770" s="10">
        <f t="shared" si="111"/>
        <v>29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322207</v>
      </c>
      <c r="K770" s="3">
        <f t="shared" si="115"/>
        <v>0</v>
      </c>
    </row>
    <row r="771" spans="1:11" x14ac:dyDescent="0.25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322572</v>
      </c>
      <c r="B771" s="28">
        <f t="shared" si="107"/>
        <v>2783</v>
      </c>
      <c r="C771" s="9">
        <f t="shared" si="108"/>
        <v>322570</v>
      </c>
      <c r="D771" s="9">
        <f t="shared" si="109"/>
        <v>322600</v>
      </c>
      <c r="E771" s="3">
        <f t="shared" si="110"/>
        <v>31</v>
      </c>
      <c r="F771" s="10">
        <f t="shared" si="111"/>
        <v>29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322572</v>
      </c>
      <c r="K771" s="3">
        <f t="shared" si="115"/>
        <v>0</v>
      </c>
    </row>
    <row r="772" spans="1:11" x14ac:dyDescent="0.25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322938</v>
      </c>
      <c r="B772" s="28">
        <f t="shared" si="107"/>
        <v>2784</v>
      </c>
      <c r="C772" s="9">
        <f t="shared" si="108"/>
        <v>322936</v>
      </c>
      <c r="D772" s="9">
        <f t="shared" si="109"/>
        <v>322966</v>
      </c>
      <c r="E772" s="3">
        <f t="shared" si="110"/>
        <v>31</v>
      </c>
      <c r="F772" s="10">
        <f t="shared" si="111"/>
        <v>29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322938</v>
      </c>
      <c r="K772" s="3">
        <f t="shared" si="115"/>
        <v>0</v>
      </c>
    </row>
    <row r="773" spans="1:11" x14ac:dyDescent="0.25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323303</v>
      </c>
      <c r="B773" s="28">
        <f t="shared" ref="B773:B836" si="116">YEAR(A773)</f>
        <v>2785</v>
      </c>
      <c r="C773" s="9">
        <f t="shared" si="108"/>
        <v>323301</v>
      </c>
      <c r="D773" s="9">
        <f t="shared" si="109"/>
        <v>323331</v>
      </c>
      <c r="E773" s="3">
        <f t="shared" si="110"/>
        <v>31</v>
      </c>
      <c r="F773" s="10">
        <f t="shared" si="111"/>
        <v>29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323303</v>
      </c>
      <c r="K773" s="3">
        <f t="shared" si="115"/>
        <v>0</v>
      </c>
    </row>
    <row r="774" spans="1:11" x14ac:dyDescent="0.25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323668</v>
      </c>
      <c r="B774" s="28">
        <f t="shared" si="116"/>
        <v>2786</v>
      </c>
      <c r="C774" s="9">
        <f t="shared" si="108"/>
        <v>323666</v>
      </c>
      <c r="D774" s="9">
        <f t="shared" si="109"/>
        <v>323696</v>
      </c>
      <c r="E774" s="3">
        <f t="shared" si="110"/>
        <v>31</v>
      </c>
      <c r="F774" s="10">
        <f t="shared" si="111"/>
        <v>29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323668</v>
      </c>
      <c r="K774" s="3">
        <f t="shared" si="115"/>
        <v>0</v>
      </c>
    </row>
    <row r="775" spans="1:11" x14ac:dyDescent="0.25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324033</v>
      </c>
      <c r="B775" s="28">
        <f t="shared" si="116"/>
        <v>2787</v>
      </c>
      <c r="C775" s="9">
        <f t="shared" si="108"/>
        <v>324031</v>
      </c>
      <c r="D775" s="9">
        <f t="shared" si="109"/>
        <v>324061</v>
      </c>
      <c r="E775" s="3">
        <f t="shared" si="110"/>
        <v>31</v>
      </c>
      <c r="F775" s="10">
        <f t="shared" si="111"/>
        <v>29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324033</v>
      </c>
      <c r="K775" s="3">
        <f t="shared" si="115"/>
        <v>0</v>
      </c>
    </row>
    <row r="776" spans="1:11" x14ac:dyDescent="0.25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324399</v>
      </c>
      <c r="B776" s="28">
        <f t="shared" si="116"/>
        <v>2788</v>
      </c>
      <c r="C776" s="9">
        <f t="shared" si="108"/>
        <v>324397</v>
      </c>
      <c r="D776" s="9">
        <f t="shared" si="109"/>
        <v>324427</v>
      </c>
      <c r="E776" s="3">
        <f t="shared" si="110"/>
        <v>31</v>
      </c>
      <c r="F776" s="10">
        <f t="shared" si="111"/>
        <v>29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324399</v>
      </c>
      <c r="K776" s="3">
        <f t="shared" si="115"/>
        <v>0</v>
      </c>
    </row>
    <row r="777" spans="1:11" x14ac:dyDescent="0.25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324764</v>
      </c>
      <c r="B777" s="28">
        <f t="shared" si="116"/>
        <v>2789</v>
      </c>
      <c r="C777" s="9">
        <f t="shared" si="108"/>
        <v>324762</v>
      </c>
      <c r="D777" s="9">
        <f t="shared" si="109"/>
        <v>324792</v>
      </c>
      <c r="E777" s="3">
        <f t="shared" si="110"/>
        <v>31</v>
      </c>
      <c r="F777" s="10">
        <f t="shared" si="111"/>
        <v>29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324764</v>
      </c>
      <c r="K777" s="3">
        <f t="shared" si="115"/>
        <v>0</v>
      </c>
    </row>
    <row r="778" spans="1:11" x14ac:dyDescent="0.25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325129</v>
      </c>
      <c r="B778" s="28">
        <f t="shared" si="116"/>
        <v>2790</v>
      </c>
      <c r="C778" s="9">
        <f t="shared" si="108"/>
        <v>325127</v>
      </c>
      <c r="D778" s="9">
        <f t="shared" si="109"/>
        <v>325157</v>
      </c>
      <c r="E778" s="3">
        <f t="shared" si="110"/>
        <v>31</v>
      </c>
      <c r="F778" s="10">
        <f t="shared" si="111"/>
        <v>29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325129</v>
      </c>
      <c r="K778" s="3">
        <f t="shared" si="115"/>
        <v>0</v>
      </c>
    </row>
    <row r="779" spans="1:11" x14ac:dyDescent="0.25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325494</v>
      </c>
      <c r="B779" s="28">
        <f t="shared" si="116"/>
        <v>2791</v>
      </c>
      <c r="C779" s="9">
        <f t="shared" si="108"/>
        <v>325492</v>
      </c>
      <c r="D779" s="9">
        <f t="shared" si="109"/>
        <v>325522</v>
      </c>
      <c r="E779" s="3">
        <f t="shared" si="110"/>
        <v>31</v>
      </c>
      <c r="F779" s="10">
        <f t="shared" si="111"/>
        <v>29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325494</v>
      </c>
      <c r="K779" s="3">
        <f t="shared" si="115"/>
        <v>0</v>
      </c>
    </row>
    <row r="780" spans="1:11" x14ac:dyDescent="0.25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325860</v>
      </c>
      <c r="B780" s="28">
        <f t="shared" si="116"/>
        <v>2792</v>
      </c>
      <c r="C780" s="9">
        <f t="shared" si="108"/>
        <v>325858</v>
      </c>
      <c r="D780" s="9">
        <f t="shared" si="109"/>
        <v>325888</v>
      </c>
      <c r="E780" s="3">
        <f t="shared" si="110"/>
        <v>31</v>
      </c>
      <c r="F780" s="10">
        <f t="shared" si="111"/>
        <v>29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325860</v>
      </c>
      <c r="K780" s="3">
        <f t="shared" si="115"/>
        <v>0</v>
      </c>
    </row>
    <row r="781" spans="1:11" x14ac:dyDescent="0.25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326225</v>
      </c>
      <c r="B781" s="28">
        <f t="shared" si="116"/>
        <v>2793</v>
      </c>
      <c r="C781" s="9">
        <f t="shared" si="108"/>
        <v>326223</v>
      </c>
      <c r="D781" s="9">
        <f t="shared" si="109"/>
        <v>326253</v>
      </c>
      <c r="E781" s="3">
        <f t="shared" si="110"/>
        <v>31</v>
      </c>
      <c r="F781" s="10">
        <f t="shared" si="111"/>
        <v>29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326225</v>
      </c>
      <c r="K781" s="3">
        <f t="shared" si="115"/>
        <v>0</v>
      </c>
    </row>
    <row r="782" spans="1:11" x14ac:dyDescent="0.25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326590</v>
      </c>
      <c r="B782" s="28">
        <f t="shared" si="116"/>
        <v>2794</v>
      </c>
      <c r="C782" s="9">
        <f t="shared" si="108"/>
        <v>326588</v>
      </c>
      <c r="D782" s="9">
        <f t="shared" si="109"/>
        <v>326618</v>
      </c>
      <c r="E782" s="3">
        <f t="shared" si="110"/>
        <v>31</v>
      </c>
      <c r="F782" s="10">
        <f t="shared" si="111"/>
        <v>29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326590</v>
      </c>
      <c r="K782" s="3">
        <f t="shared" si="115"/>
        <v>0</v>
      </c>
    </row>
    <row r="783" spans="1:11" x14ac:dyDescent="0.25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326955</v>
      </c>
      <c r="B783" s="28">
        <f t="shared" si="116"/>
        <v>2795</v>
      </c>
      <c r="C783" s="9">
        <f t="shared" si="108"/>
        <v>326953</v>
      </c>
      <c r="D783" s="9">
        <f t="shared" si="109"/>
        <v>326983</v>
      </c>
      <c r="E783" s="3">
        <f t="shared" si="110"/>
        <v>31</v>
      </c>
      <c r="F783" s="10">
        <f t="shared" si="111"/>
        <v>29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326955</v>
      </c>
      <c r="K783" s="3">
        <f t="shared" si="115"/>
        <v>0</v>
      </c>
    </row>
    <row r="784" spans="1:11" x14ac:dyDescent="0.25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327321</v>
      </c>
      <c r="B784" s="28">
        <f t="shared" si="116"/>
        <v>2796</v>
      </c>
      <c r="C784" s="9">
        <f t="shared" si="108"/>
        <v>327319</v>
      </c>
      <c r="D784" s="9">
        <f t="shared" si="109"/>
        <v>327349</v>
      </c>
      <c r="E784" s="3">
        <f t="shared" si="110"/>
        <v>31</v>
      </c>
      <c r="F784" s="10">
        <f t="shared" si="111"/>
        <v>29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327321</v>
      </c>
      <c r="K784" s="3">
        <f t="shared" si="115"/>
        <v>0</v>
      </c>
    </row>
    <row r="785" spans="1:11" x14ac:dyDescent="0.25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327686</v>
      </c>
      <c r="B785" s="28">
        <f t="shared" si="116"/>
        <v>2797</v>
      </c>
      <c r="C785" s="9">
        <f t="shared" si="108"/>
        <v>327684</v>
      </c>
      <c r="D785" s="9">
        <f t="shared" si="109"/>
        <v>327714</v>
      </c>
      <c r="E785" s="3">
        <f t="shared" si="110"/>
        <v>31</v>
      </c>
      <c r="F785" s="10">
        <f t="shared" si="111"/>
        <v>29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327686</v>
      </c>
      <c r="K785" s="3">
        <f t="shared" si="115"/>
        <v>0</v>
      </c>
    </row>
    <row r="786" spans="1:11" x14ac:dyDescent="0.25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328051</v>
      </c>
      <c r="B786" s="28">
        <f t="shared" si="116"/>
        <v>2798</v>
      </c>
      <c r="C786" s="9">
        <f t="shared" si="108"/>
        <v>328049</v>
      </c>
      <c r="D786" s="9">
        <f t="shared" si="109"/>
        <v>328079</v>
      </c>
      <c r="E786" s="3">
        <f t="shared" si="110"/>
        <v>31</v>
      </c>
      <c r="F786" s="10">
        <f t="shared" si="111"/>
        <v>29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328051</v>
      </c>
      <c r="K786" s="3">
        <f t="shared" si="115"/>
        <v>0</v>
      </c>
    </row>
    <row r="787" spans="1:11" x14ac:dyDescent="0.25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328416</v>
      </c>
      <c r="B787" s="28">
        <f t="shared" si="116"/>
        <v>2799</v>
      </c>
      <c r="C787" s="9">
        <f t="shared" si="108"/>
        <v>328414</v>
      </c>
      <c r="D787" s="9">
        <f t="shared" si="109"/>
        <v>328444</v>
      </c>
      <c r="E787" s="3">
        <f t="shared" si="110"/>
        <v>31</v>
      </c>
      <c r="F787" s="10">
        <f t="shared" si="111"/>
        <v>29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328416</v>
      </c>
      <c r="K787" s="3">
        <f t="shared" si="115"/>
        <v>0</v>
      </c>
    </row>
    <row r="788" spans="1:11" x14ac:dyDescent="0.25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328782</v>
      </c>
      <c r="B788" s="28">
        <f t="shared" si="116"/>
        <v>2800</v>
      </c>
      <c r="C788" s="9">
        <f t="shared" si="108"/>
        <v>328780</v>
      </c>
      <c r="D788" s="9">
        <f t="shared" si="109"/>
        <v>328810</v>
      </c>
      <c r="E788" s="3">
        <f t="shared" si="110"/>
        <v>31</v>
      </c>
      <c r="F788" s="10">
        <f t="shared" si="111"/>
        <v>29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328782</v>
      </c>
      <c r="K788" s="3">
        <f t="shared" si="115"/>
        <v>0</v>
      </c>
    </row>
    <row r="789" spans="1:11" x14ac:dyDescent="0.25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329147</v>
      </c>
      <c r="B789" s="28">
        <f t="shared" si="116"/>
        <v>2801</v>
      </c>
      <c r="C789" s="9">
        <f t="shared" si="108"/>
        <v>329145</v>
      </c>
      <c r="D789" s="9">
        <f t="shared" si="109"/>
        <v>329175</v>
      </c>
      <c r="E789" s="3">
        <f t="shared" si="110"/>
        <v>31</v>
      </c>
      <c r="F789" s="10">
        <f t="shared" si="111"/>
        <v>29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329147</v>
      </c>
      <c r="K789" s="3">
        <f t="shared" si="115"/>
        <v>0</v>
      </c>
    </row>
    <row r="790" spans="1:11" x14ac:dyDescent="0.25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329512</v>
      </c>
      <c r="B790" s="28">
        <f t="shared" si="116"/>
        <v>2802</v>
      </c>
      <c r="C790" s="9">
        <f t="shared" si="108"/>
        <v>329510</v>
      </c>
      <c r="D790" s="9">
        <f t="shared" si="109"/>
        <v>329540</v>
      </c>
      <c r="E790" s="3">
        <f t="shared" si="110"/>
        <v>31</v>
      </c>
      <c r="F790" s="10">
        <f t="shared" si="111"/>
        <v>29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329512</v>
      </c>
      <c r="K790" s="3">
        <f t="shared" si="115"/>
        <v>0</v>
      </c>
    </row>
    <row r="791" spans="1:11" x14ac:dyDescent="0.25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329877</v>
      </c>
      <c r="B791" s="28">
        <f t="shared" si="116"/>
        <v>2803</v>
      </c>
      <c r="C791" s="9">
        <f t="shared" si="108"/>
        <v>329875</v>
      </c>
      <c r="D791" s="9">
        <f t="shared" si="109"/>
        <v>329905</v>
      </c>
      <c r="E791" s="3">
        <f t="shared" si="110"/>
        <v>31</v>
      </c>
      <c r="F791" s="10">
        <f t="shared" si="111"/>
        <v>29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329877</v>
      </c>
      <c r="K791" s="3">
        <f t="shared" si="115"/>
        <v>0</v>
      </c>
    </row>
    <row r="792" spans="1:11" x14ac:dyDescent="0.25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330243</v>
      </c>
      <c r="B792" s="28">
        <f t="shared" si="116"/>
        <v>2804</v>
      </c>
      <c r="C792" s="9">
        <f t="shared" si="108"/>
        <v>330241</v>
      </c>
      <c r="D792" s="9">
        <f t="shared" si="109"/>
        <v>330271</v>
      </c>
      <c r="E792" s="3">
        <f t="shared" si="110"/>
        <v>31</v>
      </c>
      <c r="F792" s="10">
        <f t="shared" si="111"/>
        <v>29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330243</v>
      </c>
      <c r="K792" s="3">
        <f t="shared" si="115"/>
        <v>0</v>
      </c>
    </row>
    <row r="793" spans="1:11" x14ac:dyDescent="0.25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330608</v>
      </c>
      <c r="B793" s="28">
        <f t="shared" si="116"/>
        <v>2805</v>
      </c>
      <c r="C793" s="9">
        <f t="shared" si="108"/>
        <v>330606</v>
      </c>
      <c r="D793" s="9">
        <f t="shared" si="109"/>
        <v>330636</v>
      </c>
      <c r="E793" s="3">
        <f t="shared" si="110"/>
        <v>31</v>
      </c>
      <c r="F793" s="10">
        <f t="shared" si="111"/>
        <v>29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330608</v>
      </c>
      <c r="K793" s="3">
        <f t="shared" si="115"/>
        <v>0</v>
      </c>
    </row>
    <row r="794" spans="1:11" x14ac:dyDescent="0.25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330973</v>
      </c>
      <c r="B794" s="28">
        <f t="shared" si="116"/>
        <v>2806</v>
      </c>
      <c r="C794" s="9">
        <f t="shared" si="108"/>
        <v>330971</v>
      </c>
      <c r="D794" s="9">
        <f t="shared" si="109"/>
        <v>331001</v>
      </c>
      <c r="E794" s="3">
        <f t="shared" si="110"/>
        <v>31</v>
      </c>
      <c r="F794" s="10">
        <f t="shared" si="111"/>
        <v>29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330973</v>
      </c>
      <c r="K794" s="3">
        <f t="shared" si="115"/>
        <v>0</v>
      </c>
    </row>
    <row r="795" spans="1:11" x14ac:dyDescent="0.25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331338</v>
      </c>
      <c r="B795" s="28">
        <f t="shared" si="116"/>
        <v>2807</v>
      </c>
      <c r="C795" s="9">
        <f t="shared" si="108"/>
        <v>331336</v>
      </c>
      <c r="D795" s="9">
        <f t="shared" si="109"/>
        <v>331366</v>
      </c>
      <c r="E795" s="3">
        <f t="shared" si="110"/>
        <v>31</v>
      </c>
      <c r="F795" s="10">
        <f t="shared" si="111"/>
        <v>29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331338</v>
      </c>
      <c r="K795" s="3">
        <f t="shared" si="115"/>
        <v>0</v>
      </c>
    </row>
    <row r="796" spans="1:11" x14ac:dyDescent="0.25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331704</v>
      </c>
      <c r="B796" s="28">
        <f t="shared" si="116"/>
        <v>2808</v>
      </c>
      <c r="C796" s="9">
        <f t="shared" si="108"/>
        <v>331702</v>
      </c>
      <c r="D796" s="9">
        <f t="shared" si="109"/>
        <v>331732</v>
      </c>
      <c r="E796" s="3">
        <f t="shared" si="110"/>
        <v>31</v>
      </c>
      <c r="F796" s="10">
        <f t="shared" si="111"/>
        <v>29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331704</v>
      </c>
      <c r="K796" s="3">
        <f t="shared" si="115"/>
        <v>0</v>
      </c>
    </row>
    <row r="797" spans="1:11" x14ac:dyDescent="0.25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332069</v>
      </c>
      <c r="B797" s="28">
        <f t="shared" si="116"/>
        <v>2809</v>
      </c>
      <c r="C797" s="9">
        <f t="shared" si="108"/>
        <v>332067</v>
      </c>
      <c r="D797" s="9">
        <f t="shared" si="109"/>
        <v>332097</v>
      </c>
      <c r="E797" s="3">
        <f t="shared" si="110"/>
        <v>31</v>
      </c>
      <c r="F797" s="10">
        <f t="shared" si="111"/>
        <v>29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332069</v>
      </c>
      <c r="K797" s="3">
        <f t="shared" si="115"/>
        <v>0</v>
      </c>
    </row>
    <row r="798" spans="1:11" x14ac:dyDescent="0.25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332434</v>
      </c>
      <c r="B798" s="28">
        <f t="shared" si="116"/>
        <v>2810</v>
      </c>
      <c r="C798" s="9">
        <f t="shared" si="108"/>
        <v>332432</v>
      </c>
      <c r="D798" s="9">
        <f t="shared" si="109"/>
        <v>332462</v>
      </c>
      <c r="E798" s="3">
        <f t="shared" si="110"/>
        <v>31</v>
      </c>
      <c r="F798" s="10">
        <f t="shared" si="111"/>
        <v>29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332434</v>
      </c>
      <c r="K798" s="3">
        <f t="shared" si="115"/>
        <v>0</v>
      </c>
    </row>
    <row r="799" spans="1:11" x14ac:dyDescent="0.25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332799</v>
      </c>
      <c r="B799" s="28">
        <f t="shared" si="116"/>
        <v>2811</v>
      </c>
      <c r="C799" s="9">
        <f t="shared" si="108"/>
        <v>332797</v>
      </c>
      <c r="D799" s="9">
        <f t="shared" si="109"/>
        <v>332827</v>
      </c>
      <c r="E799" s="3">
        <f t="shared" si="110"/>
        <v>31</v>
      </c>
      <c r="F799" s="10">
        <f t="shared" si="111"/>
        <v>29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332799</v>
      </c>
      <c r="K799" s="3">
        <f t="shared" si="115"/>
        <v>0</v>
      </c>
    </row>
    <row r="800" spans="1:11" x14ac:dyDescent="0.25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333165</v>
      </c>
      <c r="B800" s="28">
        <f t="shared" si="116"/>
        <v>2812</v>
      </c>
      <c r="C800" s="9">
        <f t="shared" si="108"/>
        <v>333163</v>
      </c>
      <c r="D800" s="9">
        <f t="shared" si="109"/>
        <v>333193</v>
      </c>
      <c r="E800" s="3">
        <f t="shared" si="110"/>
        <v>31</v>
      </c>
      <c r="F800" s="10">
        <f t="shared" si="111"/>
        <v>29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333165</v>
      </c>
      <c r="K800" s="3">
        <f t="shared" si="115"/>
        <v>0</v>
      </c>
    </row>
    <row r="801" spans="1:11" x14ac:dyDescent="0.25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333530</v>
      </c>
      <c r="B801" s="28">
        <f t="shared" si="116"/>
        <v>2813</v>
      </c>
      <c r="C801" s="9">
        <f t="shared" si="108"/>
        <v>333528</v>
      </c>
      <c r="D801" s="9">
        <f t="shared" si="109"/>
        <v>333558</v>
      </c>
      <c r="E801" s="3">
        <f t="shared" si="110"/>
        <v>31</v>
      </c>
      <c r="F801" s="10">
        <f t="shared" si="111"/>
        <v>29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333530</v>
      </c>
      <c r="K801" s="3">
        <f t="shared" si="115"/>
        <v>0</v>
      </c>
    </row>
    <row r="802" spans="1:11" x14ac:dyDescent="0.25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333895</v>
      </c>
      <c r="B802" s="28">
        <f t="shared" si="116"/>
        <v>2814</v>
      </c>
      <c r="C802" s="9">
        <f t="shared" si="108"/>
        <v>333893</v>
      </c>
      <c r="D802" s="9">
        <f t="shared" si="109"/>
        <v>333923</v>
      </c>
      <c r="E802" s="3">
        <f t="shared" si="110"/>
        <v>31</v>
      </c>
      <c r="F802" s="10">
        <f t="shared" si="111"/>
        <v>29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333895</v>
      </c>
      <c r="K802" s="3">
        <f t="shared" si="115"/>
        <v>0</v>
      </c>
    </row>
    <row r="803" spans="1:11" x14ac:dyDescent="0.25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334260</v>
      </c>
      <c r="B803" s="28">
        <f t="shared" si="116"/>
        <v>2815</v>
      </c>
      <c r="C803" s="9">
        <f t="shared" si="108"/>
        <v>334258</v>
      </c>
      <c r="D803" s="9">
        <f t="shared" si="109"/>
        <v>334288</v>
      </c>
      <c r="E803" s="3">
        <f t="shared" si="110"/>
        <v>31</v>
      </c>
      <c r="F803" s="10">
        <f t="shared" si="111"/>
        <v>29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334260</v>
      </c>
      <c r="K803" s="3">
        <f t="shared" si="115"/>
        <v>0</v>
      </c>
    </row>
    <row r="804" spans="1:11" x14ac:dyDescent="0.25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334626</v>
      </c>
      <c r="B804" s="28">
        <f t="shared" si="116"/>
        <v>2816</v>
      </c>
      <c r="C804" s="9">
        <f t="shared" si="108"/>
        <v>334624</v>
      </c>
      <c r="D804" s="9">
        <f t="shared" si="109"/>
        <v>334654</v>
      </c>
      <c r="E804" s="3">
        <f t="shared" si="110"/>
        <v>31</v>
      </c>
      <c r="F804" s="10">
        <f t="shared" si="111"/>
        <v>29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334626</v>
      </c>
      <c r="K804" s="3">
        <f t="shared" si="115"/>
        <v>0</v>
      </c>
    </row>
    <row r="805" spans="1:11" x14ac:dyDescent="0.25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334991</v>
      </c>
      <c r="B805" s="28">
        <f t="shared" si="116"/>
        <v>2817</v>
      </c>
      <c r="C805" s="9">
        <f t="shared" si="108"/>
        <v>334989</v>
      </c>
      <c r="D805" s="9">
        <f t="shared" si="109"/>
        <v>335019</v>
      </c>
      <c r="E805" s="3">
        <f t="shared" si="110"/>
        <v>31</v>
      </c>
      <c r="F805" s="10">
        <f t="shared" si="111"/>
        <v>29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334991</v>
      </c>
      <c r="K805" s="3">
        <f t="shared" si="115"/>
        <v>0</v>
      </c>
    </row>
    <row r="806" spans="1:11" x14ac:dyDescent="0.25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335356</v>
      </c>
      <c r="B806" s="28">
        <f t="shared" si="116"/>
        <v>2818</v>
      </c>
      <c r="C806" s="9">
        <f t="shared" si="108"/>
        <v>335354</v>
      </c>
      <c r="D806" s="9">
        <f t="shared" si="109"/>
        <v>335384</v>
      </c>
      <c r="E806" s="3">
        <f t="shared" si="110"/>
        <v>31</v>
      </c>
      <c r="F806" s="10">
        <f t="shared" si="111"/>
        <v>29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335356</v>
      </c>
      <c r="K806" s="3">
        <f t="shared" si="115"/>
        <v>0</v>
      </c>
    </row>
    <row r="807" spans="1:11" x14ac:dyDescent="0.25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335721</v>
      </c>
      <c r="B807" s="28">
        <f t="shared" si="116"/>
        <v>2819</v>
      </c>
      <c r="C807" s="9">
        <f t="shared" si="108"/>
        <v>335719</v>
      </c>
      <c r="D807" s="9">
        <f t="shared" si="109"/>
        <v>335749</v>
      </c>
      <c r="E807" s="3">
        <f t="shared" si="110"/>
        <v>31</v>
      </c>
      <c r="F807" s="10">
        <f t="shared" si="111"/>
        <v>29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335721</v>
      </c>
      <c r="K807" s="3">
        <f t="shared" si="115"/>
        <v>0</v>
      </c>
    </row>
    <row r="808" spans="1:11" x14ac:dyDescent="0.25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336087</v>
      </c>
      <c r="B808" s="28">
        <f t="shared" si="116"/>
        <v>2820</v>
      </c>
      <c r="C808" s="9">
        <f t="shared" si="108"/>
        <v>336085</v>
      </c>
      <c r="D808" s="9">
        <f t="shared" si="109"/>
        <v>336115</v>
      </c>
      <c r="E808" s="3">
        <f t="shared" si="110"/>
        <v>31</v>
      </c>
      <c r="F808" s="10">
        <f t="shared" si="111"/>
        <v>29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336087</v>
      </c>
      <c r="K808" s="3">
        <f t="shared" si="115"/>
        <v>0</v>
      </c>
    </row>
    <row r="809" spans="1:11" x14ac:dyDescent="0.25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336452</v>
      </c>
      <c r="B809" s="28">
        <f t="shared" si="116"/>
        <v>2821</v>
      </c>
      <c r="C809" s="9">
        <f t="shared" si="108"/>
        <v>336450</v>
      </c>
      <c r="D809" s="9">
        <f t="shared" si="109"/>
        <v>336480</v>
      </c>
      <c r="E809" s="3">
        <f t="shared" si="110"/>
        <v>31</v>
      </c>
      <c r="F809" s="10">
        <f t="shared" si="111"/>
        <v>29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336452</v>
      </c>
      <c r="K809" s="3">
        <f t="shared" si="115"/>
        <v>0</v>
      </c>
    </row>
    <row r="810" spans="1:11" x14ac:dyDescent="0.25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336817</v>
      </c>
      <c r="B810" s="28">
        <f t="shared" si="116"/>
        <v>2822</v>
      </c>
      <c r="C810" s="9">
        <f t="shared" si="108"/>
        <v>336815</v>
      </c>
      <c r="D810" s="9">
        <f t="shared" si="109"/>
        <v>336845</v>
      </c>
      <c r="E810" s="3">
        <f t="shared" si="110"/>
        <v>31</v>
      </c>
      <c r="F810" s="10">
        <f t="shared" si="111"/>
        <v>29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336817</v>
      </c>
      <c r="K810" s="3">
        <f t="shared" si="115"/>
        <v>0</v>
      </c>
    </row>
    <row r="811" spans="1:11" x14ac:dyDescent="0.25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337182</v>
      </c>
      <c r="B811" s="28">
        <f t="shared" si="116"/>
        <v>2823</v>
      </c>
      <c r="C811" s="9">
        <f t="shared" si="108"/>
        <v>337180</v>
      </c>
      <c r="D811" s="9">
        <f t="shared" si="109"/>
        <v>337210</v>
      </c>
      <c r="E811" s="3">
        <f t="shared" si="110"/>
        <v>31</v>
      </c>
      <c r="F811" s="10">
        <f t="shared" si="111"/>
        <v>29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337182</v>
      </c>
      <c r="K811" s="3">
        <f t="shared" si="115"/>
        <v>0</v>
      </c>
    </row>
    <row r="812" spans="1:11" x14ac:dyDescent="0.25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337548</v>
      </c>
      <c r="B812" s="28">
        <f t="shared" si="116"/>
        <v>2824</v>
      </c>
      <c r="C812" s="9">
        <f t="shared" si="108"/>
        <v>337546</v>
      </c>
      <c r="D812" s="9">
        <f t="shared" si="109"/>
        <v>337576</v>
      </c>
      <c r="E812" s="3">
        <f t="shared" si="110"/>
        <v>31</v>
      </c>
      <c r="F812" s="10">
        <f t="shared" si="111"/>
        <v>29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337548</v>
      </c>
      <c r="K812" s="3">
        <f t="shared" si="115"/>
        <v>0</v>
      </c>
    </row>
    <row r="813" spans="1:11" x14ac:dyDescent="0.25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337913</v>
      </c>
      <c r="B813" s="28">
        <f t="shared" si="116"/>
        <v>2825</v>
      </c>
      <c r="C813" s="9">
        <f t="shared" si="108"/>
        <v>337911</v>
      </c>
      <c r="D813" s="9">
        <f t="shared" si="109"/>
        <v>337941</v>
      </c>
      <c r="E813" s="3">
        <f t="shared" si="110"/>
        <v>31</v>
      </c>
      <c r="F813" s="10">
        <f t="shared" si="111"/>
        <v>29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337913</v>
      </c>
      <c r="K813" s="3">
        <f t="shared" si="115"/>
        <v>0</v>
      </c>
    </row>
    <row r="814" spans="1:11" x14ac:dyDescent="0.25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338278</v>
      </c>
      <c r="B814" s="28">
        <f t="shared" si="116"/>
        <v>2826</v>
      </c>
      <c r="C814" s="9">
        <f t="shared" si="108"/>
        <v>338276</v>
      </c>
      <c r="D814" s="9">
        <f t="shared" si="109"/>
        <v>338306</v>
      </c>
      <c r="E814" s="3">
        <f t="shared" si="110"/>
        <v>31</v>
      </c>
      <c r="F814" s="10">
        <f t="shared" si="111"/>
        <v>29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338278</v>
      </c>
      <c r="K814" s="3">
        <f t="shared" si="115"/>
        <v>0</v>
      </c>
    </row>
    <row r="815" spans="1:11" x14ac:dyDescent="0.25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338643</v>
      </c>
      <c r="B815" s="28">
        <f t="shared" si="116"/>
        <v>2827</v>
      </c>
      <c r="C815" s="9">
        <f t="shared" si="108"/>
        <v>338641</v>
      </c>
      <c r="D815" s="9">
        <f t="shared" si="109"/>
        <v>338671</v>
      </c>
      <c r="E815" s="3">
        <f t="shared" si="110"/>
        <v>31</v>
      </c>
      <c r="F815" s="10">
        <f t="shared" si="111"/>
        <v>29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338643</v>
      </c>
      <c r="K815" s="3">
        <f t="shared" si="115"/>
        <v>0</v>
      </c>
    </row>
    <row r="816" spans="1:11" x14ac:dyDescent="0.25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339009</v>
      </c>
      <c r="B816" s="28">
        <f t="shared" si="116"/>
        <v>2828</v>
      </c>
      <c r="C816" s="9">
        <f t="shared" si="108"/>
        <v>339007</v>
      </c>
      <c r="D816" s="9">
        <f t="shared" si="109"/>
        <v>339037</v>
      </c>
      <c r="E816" s="3">
        <f t="shared" si="110"/>
        <v>31</v>
      </c>
      <c r="F816" s="10">
        <f t="shared" si="111"/>
        <v>29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339009</v>
      </c>
      <c r="K816" s="3">
        <f t="shared" si="115"/>
        <v>0</v>
      </c>
    </row>
    <row r="817" spans="1:11" x14ac:dyDescent="0.25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339374</v>
      </c>
      <c r="B817" s="28">
        <f t="shared" si="116"/>
        <v>2829</v>
      </c>
      <c r="C817" s="9">
        <f t="shared" ref="C817:C880" si="117">EOMONTH(A817,-1)+1</f>
        <v>339372</v>
      </c>
      <c r="D817" s="9">
        <f t="shared" ref="D817:D880" si="118">EOMONTH(A817,0)</f>
        <v>339402</v>
      </c>
      <c r="E817" s="3">
        <f t="shared" ref="E817:E880" si="119">D817-C817+1</f>
        <v>31</v>
      </c>
      <c r="F817" s="10">
        <f t="shared" ref="F817:F880" si="120">D817-A817+1</f>
        <v>29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339374</v>
      </c>
      <c r="K817" s="3">
        <f t="shared" ref="K817:K880" si="124">H817+I817</f>
        <v>0</v>
      </c>
    </row>
    <row r="818" spans="1:11" x14ac:dyDescent="0.25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339739</v>
      </c>
      <c r="B818" s="28">
        <f t="shared" si="116"/>
        <v>2830</v>
      </c>
      <c r="C818" s="9">
        <f t="shared" si="117"/>
        <v>339737</v>
      </c>
      <c r="D818" s="9">
        <f t="shared" si="118"/>
        <v>339767</v>
      </c>
      <c r="E818" s="3">
        <f t="shared" si="119"/>
        <v>31</v>
      </c>
      <c r="F818" s="10">
        <f t="shared" si="120"/>
        <v>29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339739</v>
      </c>
      <c r="K818" s="3">
        <f t="shared" si="124"/>
        <v>0</v>
      </c>
    </row>
    <row r="819" spans="1:11" x14ac:dyDescent="0.25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340104</v>
      </c>
      <c r="B819" s="28">
        <f t="shared" si="116"/>
        <v>2831</v>
      </c>
      <c r="C819" s="9">
        <f t="shared" si="117"/>
        <v>340102</v>
      </c>
      <c r="D819" s="9">
        <f t="shared" si="118"/>
        <v>340132</v>
      </c>
      <c r="E819" s="3">
        <f t="shared" si="119"/>
        <v>31</v>
      </c>
      <c r="F819" s="10">
        <f t="shared" si="120"/>
        <v>29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340104</v>
      </c>
      <c r="K819" s="3">
        <f t="shared" si="124"/>
        <v>0</v>
      </c>
    </row>
    <row r="820" spans="1:11" x14ac:dyDescent="0.25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340470</v>
      </c>
      <c r="B820" s="28">
        <f t="shared" si="116"/>
        <v>2832</v>
      </c>
      <c r="C820" s="9">
        <f t="shared" si="117"/>
        <v>340468</v>
      </c>
      <c r="D820" s="9">
        <f t="shared" si="118"/>
        <v>340498</v>
      </c>
      <c r="E820" s="3">
        <f t="shared" si="119"/>
        <v>31</v>
      </c>
      <c r="F820" s="10">
        <f t="shared" si="120"/>
        <v>29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340470</v>
      </c>
      <c r="K820" s="3">
        <f t="shared" si="124"/>
        <v>0</v>
      </c>
    </row>
    <row r="821" spans="1:11" x14ac:dyDescent="0.25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340835</v>
      </c>
      <c r="B821" s="28">
        <f t="shared" si="116"/>
        <v>2833</v>
      </c>
      <c r="C821" s="9">
        <f t="shared" si="117"/>
        <v>340833</v>
      </c>
      <c r="D821" s="9">
        <f t="shared" si="118"/>
        <v>340863</v>
      </c>
      <c r="E821" s="3">
        <f t="shared" si="119"/>
        <v>31</v>
      </c>
      <c r="F821" s="10">
        <f t="shared" si="120"/>
        <v>29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340835</v>
      </c>
      <c r="K821" s="3">
        <f t="shared" si="124"/>
        <v>0</v>
      </c>
    </row>
    <row r="822" spans="1:11" x14ac:dyDescent="0.25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341200</v>
      </c>
      <c r="B822" s="28">
        <f t="shared" si="116"/>
        <v>2834</v>
      </c>
      <c r="C822" s="9">
        <f t="shared" si="117"/>
        <v>341198</v>
      </c>
      <c r="D822" s="9">
        <f t="shared" si="118"/>
        <v>341228</v>
      </c>
      <c r="E822" s="3">
        <f t="shared" si="119"/>
        <v>31</v>
      </c>
      <c r="F822" s="10">
        <f t="shared" si="120"/>
        <v>29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341200</v>
      </c>
      <c r="K822" s="3">
        <f t="shared" si="124"/>
        <v>0</v>
      </c>
    </row>
    <row r="823" spans="1:11" x14ac:dyDescent="0.25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341565</v>
      </c>
      <c r="B823" s="28">
        <f t="shared" si="116"/>
        <v>2835</v>
      </c>
      <c r="C823" s="9">
        <f t="shared" si="117"/>
        <v>341563</v>
      </c>
      <c r="D823" s="9">
        <f t="shared" si="118"/>
        <v>341593</v>
      </c>
      <c r="E823" s="3">
        <f t="shared" si="119"/>
        <v>31</v>
      </c>
      <c r="F823" s="10">
        <f t="shared" si="120"/>
        <v>29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341565</v>
      </c>
      <c r="K823" s="3">
        <f t="shared" si="124"/>
        <v>0</v>
      </c>
    </row>
    <row r="824" spans="1:11" x14ac:dyDescent="0.25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341931</v>
      </c>
      <c r="B824" s="28">
        <f t="shared" si="116"/>
        <v>2836</v>
      </c>
      <c r="C824" s="9">
        <f t="shared" si="117"/>
        <v>341929</v>
      </c>
      <c r="D824" s="9">
        <f t="shared" si="118"/>
        <v>341959</v>
      </c>
      <c r="E824" s="3">
        <f t="shared" si="119"/>
        <v>31</v>
      </c>
      <c r="F824" s="10">
        <f t="shared" si="120"/>
        <v>29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341931</v>
      </c>
      <c r="K824" s="3">
        <f t="shared" si="124"/>
        <v>0</v>
      </c>
    </row>
    <row r="825" spans="1:11" x14ac:dyDescent="0.25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342296</v>
      </c>
      <c r="B825" s="28">
        <f t="shared" si="116"/>
        <v>2837</v>
      </c>
      <c r="C825" s="9">
        <f t="shared" si="117"/>
        <v>342294</v>
      </c>
      <c r="D825" s="9">
        <f t="shared" si="118"/>
        <v>342324</v>
      </c>
      <c r="E825" s="3">
        <f t="shared" si="119"/>
        <v>31</v>
      </c>
      <c r="F825" s="10">
        <f t="shared" si="120"/>
        <v>29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342296</v>
      </c>
      <c r="K825" s="3">
        <f t="shared" si="124"/>
        <v>0</v>
      </c>
    </row>
    <row r="826" spans="1:11" x14ac:dyDescent="0.25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342661</v>
      </c>
      <c r="B826" s="28">
        <f t="shared" si="116"/>
        <v>2838</v>
      </c>
      <c r="C826" s="9">
        <f t="shared" si="117"/>
        <v>342659</v>
      </c>
      <c r="D826" s="9">
        <f t="shared" si="118"/>
        <v>342689</v>
      </c>
      <c r="E826" s="3">
        <f t="shared" si="119"/>
        <v>31</v>
      </c>
      <c r="F826" s="10">
        <f t="shared" si="120"/>
        <v>29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342661</v>
      </c>
      <c r="K826" s="3">
        <f t="shared" si="124"/>
        <v>0</v>
      </c>
    </row>
    <row r="827" spans="1:11" x14ac:dyDescent="0.25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343026</v>
      </c>
      <c r="B827" s="28">
        <f t="shared" si="116"/>
        <v>2839</v>
      </c>
      <c r="C827" s="9">
        <f t="shared" si="117"/>
        <v>343024</v>
      </c>
      <c r="D827" s="9">
        <f t="shared" si="118"/>
        <v>343054</v>
      </c>
      <c r="E827" s="3">
        <f t="shared" si="119"/>
        <v>31</v>
      </c>
      <c r="F827" s="10">
        <f t="shared" si="120"/>
        <v>29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343026</v>
      </c>
      <c r="K827" s="3">
        <f t="shared" si="124"/>
        <v>0</v>
      </c>
    </row>
    <row r="828" spans="1:11" x14ac:dyDescent="0.25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343392</v>
      </c>
      <c r="B828" s="28">
        <f t="shared" si="116"/>
        <v>2840</v>
      </c>
      <c r="C828" s="9">
        <f t="shared" si="117"/>
        <v>343390</v>
      </c>
      <c r="D828" s="9">
        <f t="shared" si="118"/>
        <v>343420</v>
      </c>
      <c r="E828" s="3">
        <f t="shared" si="119"/>
        <v>31</v>
      </c>
      <c r="F828" s="10">
        <f t="shared" si="120"/>
        <v>29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343392</v>
      </c>
      <c r="K828" s="3">
        <f t="shared" si="124"/>
        <v>0</v>
      </c>
    </row>
    <row r="829" spans="1:11" x14ac:dyDescent="0.25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343757</v>
      </c>
      <c r="B829" s="28">
        <f t="shared" si="116"/>
        <v>2841</v>
      </c>
      <c r="C829" s="9">
        <f t="shared" si="117"/>
        <v>343755</v>
      </c>
      <c r="D829" s="9">
        <f t="shared" si="118"/>
        <v>343785</v>
      </c>
      <c r="E829" s="3">
        <f t="shared" si="119"/>
        <v>31</v>
      </c>
      <c r="F829" s="10">
        <f t="shared" si="120"/>
        <v>29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343757</v>
      </c>
      <c r="K829" s="3">
        <f t="shared" si="124"/>
        <v>0</v>
      </c>
    </row>
    <row r="830" spans="1:11" x14ac:dyDescent="0.25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344122</v>
      </c>
      <c r="B830" s="28">
        <f t="shared" si="116"/>
        <v>2842</v>
      </c>
      <c r="C830" s="9">
        <f t="shared" si="117"/>
        <v>344120</v>
      </c>
      <c r="D830" s="9">
        <f t="shared" si="118"/>
        <v>344150</v>
      </c>
      <c r="E830" s="3">
        <f t="shared" si="119"/>
        <v>31</v>
      </c>
      <c r="F830" s="10">
        <f t="shared" si="120"/>
        <v>29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344122</v>
      </c>
      <c r="K830" s="3">
        <f t="shared" si="124"/>
        <v>0</v>
      </c>
    </row>
    <row r="831" spans="1:11" x14ac:dyDescent="0.25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344487</v>
      </c>
      <c r="B831" s="28">
        <f t="shared" si="116"/>
        <v>2843</v>
      </c>
      <c r="C831" s="9">
        <f t="shared" si="117"/>
        <v>344485</v>
      </c>
      <c r="D831" s="9">
        <f t="shared" si="118"/>
        <v>344515</v>
      </c>
      <c r="E831" s="3">
        <f t="shared" si="119"/>
        <v>31</v>
      </c>
      <c r="F831" s="10">
        <f t="shared" si="120"/>
        <v>29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344487</v>
      </c>
      <c r="K831" s="3">
        <f t="shared" si="124"/>
        <v>0</v>
      </c>
    </row>
    <row r="832" spans="1:11" x14ac:dyDescent="0.25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344853</v>
      </c>
      <c r="B832" s="28">
        <f t="shared" si="116"/>
        <v>2844</v>
      </c>
      <c r="C832" s="9">
        <f t="shared" si="117"/>
        <v>344851</v>
      </c>
      <c r="D832" s="9">
        <f t="shared" si="118"/>
        <v>344881</v>
      </c>
      <c r="E832" s="3">
        <f t="shared" si="119"/>
        <v>31</v>
      </c>
      <c r="F832" s="10">
        <f t="shared" si="120"/>
        <v>29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344853</v>
      </c>
      <c r="K832" s="3">
        <f t="shared" si="124"/>
        <v>0</v>
      </c>
    </row>
    <row r="833" spans="1:11" x14ac:dyDescent="0.25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345218</v>
      </c>
      <c r="B833" s="28">
        <f t="shared" si="116"/>
        <v>2845</v>
      </c>
      <c r="C833" s="9">
        <f t="shared" si="117"/>
        <v>345216</v>
      </c>
      <c r="D833" s="9">
        <f t="shared" si="118"/>
        <v>345246</v>
      </c>
      <c r="E833" s="3">
        <f t="shared" si="119"/>
        <v>31</v>
      </c>
      <c r="F833" s="10">
        <f t="shared" si="120"/>
        <v>29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345218</v>
      </c>
      <c r="K833" s="3">
        <f t="shared" si="124"/>
        <v>0</v>
      </c>
    </row>
    <row r="834" spans="1:11" x14ac:dyDescent="0.25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345583</v>
      </c>
      <c r="B834" s="28">
        <f t="shared" si="116"/>
        <v>2846</v>
      </c>
      <c r="C834" s="9">
        <f t="shared" si="117"/>
        <v>345581</v>
      </c>
      <c r="D834" s="9">
        <f t="shared" si="118"/>
        <v>345611</v>
      </c>
      <c r="E834" s="3">
        <f t="shared" si="119"/>
        <v>31</v>
      </c>
      <c r="F834" s="10">
        <f t="shared" si="120"/>
        <v>29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345583</v>
      </c>
      <c r="K834" s="3">
        <f t="shared" si="124"/>
        <v>0</v>
      </c>
    </row>
    <row r="835" spans="1:11" x14ac:dyDescent="0.25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345948</v>
      </c>
      <c r="B835" s="28">
        <f t="shared" si="116"/>
        <v>2847</v>
      </c>
      <c r="C835" s="9">
        <f t="shared" si="117"/>
        <v>345946</v>
      </c>
      <c r="D835" s="9">
        <f t="shared" si="118"/>
        <v>345976</v>
      </c>
      <c r="E835" s="3">
        <f t="shared" si="119"/>
        <v>31</v>
      </c>
      <c r="F835" s="10">
        <f t="shared" si="120"/>
        <v>29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345948</v>
      </c>
      <c r="K835" s="3">
        <f t="shared" si="124"/>
        <v>0</v>
      </c>
    </row>
    <row r="836" spans="1:11" x14ac:dyDescent="0.25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346314</v>
      </c>
      <c r="B836" s="28">
        <f t="shared" si="116"/>
        <v>2848</v>
      </c>
      <c r="C836" s="9">
        <f t="shared" si="117"/>
        <v>346312</v>
      </c>
      <c r="D836" s="9">
        <f t="shared" si="118"/>
        <v>346342</v>
      </c>
      <c r="E836" s="3">
        <f t="shared" si="119"/>
        <v>31</v>
      </c>
      <c r="F836" s="10">
        <f t="shared" si="120"/>
        <v>29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346314</v>
      </c>
      <c r="K836" s="3">
        <f t="shared" si="124"/>
        <v>0</v>
      </c>
    </row>
    <row r="837" spans="1:11" x14ac:dyDescent="0.25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346679</v>
      </c>
      <c r="B837" s="28">
        <f t="shared" ref="B837:B900" si="125">YEAR(A837)</f>
        <v>2849</v>
      </c>
      <c r="C837" s="9">
        <f t="shared" si="117"/>
        <v>346677</v>
      </c>
      <c r="D837" s="9">
        <f t="shared" si="118"/>
        <v>346707</v>
      </c>
      <c r="E837" s="3">
        <f t="shared" si="119"/>
        <v>31</v>
      </c>
      <c r="F837" s="10">
        <f t="shared" si="120"/>
        <v>29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346679</v>
      </c>
      <c r="K837" s="3">
        <f t="shared" si="124"/>
        <v>0</v>
      </c>
    </row>
    <row r="838" spans="1:11" x14ac:dyDescent="0.25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347044</v>
      </c>
      <c r="B838" s="28">
        <f t="shared" si="125"/>
        <v>2850</v>
      </c>
      <c r="C838" s="9">
        <f t="shared" si="117"/>
        <v>347042</v>
      </c>
      <c r="D838" s="9">
        <f t="shared" si="118"/>
        <v>347072</v>
      </c>
      <c r="E838" s="3">
        <f t="shared" si="119"/>
        <v>31</v>
      </c>
      <c r="F838" s="10">
        <f t="shared" si="120"/>
        <v>29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347044</v>
      </c>
      <c r="K838" s="3">
        <f t="shared" si="124"/>
        <v>0</v>
      </c>
    </row>
    <row r="839" spans="1:11" x14ac:dyDescent="0.25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347409</v>
      </c>
      <c r="B839" s="28">
        <f t="shared" si="125"/>
        <v>2851</v>
      </c>
      <c r="C839" s="9">
        <f t="shared" si="117"/>
        <v>347407</v>
      </c>
      <c r="D839" s="9">
        <f t="shared" si="118"/>
        <v>347437</v>
      </c>
      <c r="E839" s="3">
        <f t="shared" si="119"/>
        <v>31</v>
      </c>
      <c r="F839" s="10">
        <f t="shared" si="120"/>
        <v>29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347409</v>
      </c>
      <c r="K839" s="3">
        <f t="shared" si="124"/>
        <v>0</v>
      </c>
    </row>
    <row r="840" spans="1:11" x14ac:dyDescent="0.25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347775</v>
      </c>
      <c r="B840" s="28">
        <f t="shared" si="125"/>
        <v>2852</v>
      </c>
      <c r="C840" s="9">
        <f t="shared" si="117"/>
        <v>347773</v>
      </c>
      <c r="D840" s="9">
        <f t="shared" si="118"/>
        <v>347803</v>
      </c>
      <c r="E840" s="3">
        <f t="shared" si="119"/>
        <v>31</v>
      </c>
      <c r="F840" s="10">
        <f t="shared" si="120"/>
        <v>29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347775</v>
      </c>
      <c r="K840" s="3">
        <f t="shared" si="124"/>
        <v>0</v>
      </c>
    </row>
    <row r="841" spans="1:11" x14ac:dyDescent="0.25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348140</v>
      </c>
      <c r="B841" s="28">
        <f t="shared" si="125"/>
        <v>2853</v>
      </c>
      <c r="C841" s="9">
        <f t="shared" si="117"/>
        <v>348138</v>
      </c>
      <c r="D841" s="9">
        <f t="shared" si="118"/>
        <v>348168</v>
      </c>
      <c r="E841" s="3">
        <f t="shared" si="119"/>
        <v>31</v>
      </c>
      <c r="F841" s="10">
        <f t="shared" si="120"/>
        <v>29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348140</v>
      </c>
      <c r="K841" s="3">
        <f t="shared" si="124"/>
        <v>0</v>
      </c>
    </row>
    <row r="842" spans="1:11" x14ac:dyDescent="0.25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348505</v>
      </c>
      <c r="B842" s="28">
        <f t="shared" si="125"/>
        <v>2854</v>
      </c>
      <c r="C842" s="9">
        <f t="shared" si="117"/>
        <v>348503</v>
      </c>
      <c r="D842" s="9">
        <f t="shared" si="118"/>
        <v>348533</v>
      </c>
      <c r="E842" s="3">
        <f t="shared" si="119"/>
        <v>31</v>
      </c>
      <c r="F842" s="10">
        <f t="shared" si="120"/>
        <v>29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348505</v>
      </c>
      <c r="K842" s="3">
        <f t="shared" si="124"/>
        <v>0</v>
      </c>
    </row>
    <row r="843" spans="1:11" x14ac:dyDescent="0.25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348870</v>
      </c>
      <c r="B843" s="28">
        <f t="shared" si="125"/>
        <v>2855</v>
      </c>
      <c r="C843" s="9">
        <f t="shared" si="117"/>
        <v>348868</v>
      </c>
      <c r="D843" s="9">
        <f t="shared" si="118"/>
        <v>348898</v>
      </c>
      <c r="E843" s="3">
        <f t="shared" si="119"/>
        <v>31</v>
      </c>
      <c r="F843" s="10">
        <f t="shared" si="120"/>
        <v>29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348870</v>
      </c>
      <c r="K843" s="3">
        <f t="shared" si="124"/>
        <v>0</v>
      </c>
    </row>
    <row r="844" spans="1:11" x14ac:dyDescent="0.25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349236</v>
      </c>
      <c r="B844" s="28">
        <f t="shared" si="125"/>
        <v>2856</v>
      </c>
      <c r="C844" s="9">
        <f t="shared" si="117"/>
        <v>349234</v>
      </c>
      <c r="D844" s="9">
        <f t="shared" si="118"/>
        <v>349264</v>
      </c>
      <c r="E844" s="3">
        <f t="shared" si="119"/>
        <v>31</v>
      </c>
      <c r="F844" s="10">
        <f t="shared" si="120"/>
        <v>29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349236</v>
      </c>
      <c r="K844" s="3">
        <f t="shared" si="124"/>
        <v>0</v>
      </c>
    </row>
    <row r="845" spans="1:11" x14ac:dyDescent="0.25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349601</v>
      </c>
      <c r="B845" s="28">
        <f t="shared" si="125"/>
        <v>2857</v>
      </c>
      <c r="C845" s="9">
        <f t="shared" si="117"/>
        <v>349599</v>
      </c>
      <c r="D845" s="9">
        <f t="shared" si="118"/>
        <v>349629</v>
      </c>
      <c r="E845" s="3">
        <f t="shared" si="119"/>
        <v>31</v>
      </c>
      <c r="F845" s="10">
        <f t="shared" si="120"/>
        <v>29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349601</v>
      </c>
      <c r="K845" s="3">
        <f t="shared" si="124"/>
        <v>0</v>
      </c>
    </row>
    <row r="846" spans="1:11" x14ac:dyDescent="0.25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349966</v>
      </c>
      <c r="B846" s="28">
        <f t="shared" si="125"/>
        <v>2858</v>
      </c>
      <c r="C846" s="9">
        <f t="shared" si="117"/>
        <v>349964</v>
      </c>
      <c r="D846" s="9">
        <f t="shared" si="118"/>
        <v>349994</v>
      </c>
      <c r="E846" s="3">
        <f t="shared" si="119"/>
        <v>31</v>
      </c>
      <c r="F846" s="10">
        <f t="shared" si="120"/>
        <v>29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349966</v>
      </c>
      <c r="K846" s="3">
        <f t="shared" si="124"/>
        <v>0</v>
      </c>
    </row>
    <row r="847" spans="1:11" x14ac:dyDescent="0.25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350331</v>
      </c>
      <c r="B847" s="28">
        <f t="shared" si="125"/>
        <v>2859</v>
      </c>
      <c r="C847" s="9">
        <f t="shared" si="117"/>
        <v>350329</v>
      </c>
      <c r="D847" s="9">
        <f t="shared" si="118"/>
        <v>350359</v>
      </c>
      <c r="E847" s="3">
        <f t="shared" si="119"/>
        <v>31</v>
      </c>
      <c r="F847" s="10">
        <f t="shared" si="120"/>
        <v>29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350331</v>
      </c>
      <c r="K847" s="3">
        <f t="shared" si="124"/>
        <v>0</v>
      </c>
    </row>
    <row r="848" spans="1:11" x14ac:dyDescent="0.25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350697</v>
      </c>
      <c r="B848" s="28">
        <f t="shared" si="125"/>
        <v>2860</v>
      </c>
      <c r="C848" s="9">
        <f t="shared" si="117"/>
        <v>350695</v>
      </c>
      <c r="D848" s="9">
        <f t="shared" si="118"/>
        <v>350725</v>
      </c>
      <c r="E848" s="3">
        <f t="shared" si="119"/>
        <v>31</v>
      </c>
      <c r="F848" s="10">
        <f t="shared" si="120"/>
        <v>29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350697</v>
      </c>
      <c r="K848" s="3">
        <f t="shared" si="124"/>
        <v>0</v>
      </c>
    </row>
    <row r="849" spans="1:11" x14ac:dyDescent="0.25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351062</v>
      </c>
      <c r="B849" s="28">
        <f t="shared" si="125"/>
        <v>2861</v>
      </c>
      <c r="C849" s="9">
        <f t="shared" si="117"/>
        <v>351060</v>
      </c>
      <c r="D849" s="9">
        <f t="shared" si="118"/>
        <v>351090</v>
      </c>
      <c r="E849" s="3">
        <f t="shared" si="119"/>
        <v>31</v>
      </c>
      <c r="F849" s="10">
        <f t="shared" si="120"/>
        <v>29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351062</v>
      </c>
      <c r="K849" s="3">
        <f t="shared" si="124"/>
        <v>0</v>
      </c>
    </row>
    <row r="850" spans="1:11" x14ac:dyDescent="0.25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351427</v>
      </c>
      <c r="B850" s="28">
        <f t="shared" si="125"/>
        <v>2862</v>
      </c>
      <c r="C850" s="9">
        <f t="shared" si="117"/>
        <v>351425</v>
      </c>
      <c r="D850" s="9">
        <f t="shared" si="118"/>
        <v>351455</v>
      </c>
      <c r="E850" s="3">
        <f t="shared" si="119"/>
        <v>31</v>
      </c>
      <c r="F850" s="10">
        <f t="shared" si="120"/>
        <v>29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351427</v>
      </c>
      <c r="K850" s="3">
        <f t="shared" si="124"/>
        <v>0</v>
      </c>
    </row>
    <row r="851" spans="1:11" x14ac:dyDescent="0.25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351792</v>
      </c>
      <c r="B851" s="28">
        <f t="shared" si="125"/>
        <v>2863</v>
      </c>
      <c r="C851" s="9">
        <f t="shared" si="117"/>
        <v>351790</v>
      </c>
      <c r="D851" s="9">
        <f t="shared" si="118"/>
        <v>351820</v>
      </c>
      <c r="E851" s="3">
        <f t="shared" si="119"/>
        <v>31</v>
      </c>
      <c r="F851" s="10">
        <f t="shared" si="120"/>
        <v>29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351792</v>
      </c>
      <c r="K851" s="3">
        <f t="shared" si="124"/>
        <v>0</v>
      </c>
    </row>
    <row r="852" spans="1:11" x14ac:dyDescent="0.25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352158</v>
      </c>
      <c r="B852" s="28">
        <f t="shared" si="125"/>
        <v>2864</v>
      </c>
      <c r="C852" s="9">
        <f t="shared" si="117"/>
        <v>352156</v>
      </c>
      <c r="D852" s="9">
        <f t="shared" si="118"/>
        <v>352186</v>
      </c>
      <c r="E852" s="3">
        <f t="shared" si="119"/>
        <v>31</v>
      </c>
      <c r="F852" s="10">
        <f t="shared" si="120"/>
        <v>29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352158</v>
      </c>
      <c r="K852" s="3">
        <f t="shared" si="124"/>
        <v>0</v>
      </c>
    </row>
    <row r="853" spans="1:11" x14ac:dyDescent="0.25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352523</v>
      </c>
      <c r="B853" s="28">
        <f t="shared" si="125"/>
        <v>2865</v>
      </c>
      <c r="C853" s="9">
        <f t="shared" si="117"/>
        <v>352521</v>
      </c>
      <c r="D853" s="9">
        <f t="shared" si="118"/>
        <v>352551</v>
      </c>
      <c r="E853" s="3">
        <f t="shared" si="119"/>
        <v>31</v>
      </c>
      <c r="F853" s="10">
        <f t="shared" si="120"/>
        <v>29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352523</v>
      </c>
      <c r="K853" s="3">
        <f t="shared" si="124"/>
        <v>0</v>
      </c>
    </row>
    <row r="854" spans="1:11" x14ac:dyDescent="0.25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352888</v>
      </c>
      <c r="B854" s="28">
        <f t="shared" si="125"/>
        <v>2866</v>
      </c>
      <c r="C854" s="9">
        <f t="shared" si="117"/>
        <v>352886</v>
      </c>
      <c r="D854" s="9">
        <f t="shared" si="118"/>
        <v>352916</v>
      </c>
      <c r="E854" s="3">
        <f t="shared" si="119"/>
        <v>31</v>
      </c>
      <c r="F854" s="10">
        <f t="shared" si="120"/>
        <v>29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352888</v>
      </c>
      <c r="K854" s="3">
        <f t="shared" si="124"/>
        <v>0</v>
      </c>
    </row>
    <row r="855" spans="1:11" x14ac:dyDescent="0.25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353253</v>
      </c>
      <c r="B855" s="28">
        <f t="shared" si="125"/>
        <v>2867</v>
      </c>
      <c r="C855" s="9">
        <f t="shared" si="117"/>
        <v>353251</v>
      </c>
      <c r="D855" s="9">
        <f t="shared" si="118"/>
        <v>353281</v>
      </c>
      <c r="E855" s="3">
        <f t="shared" si="119"/>
        <v>31</v>
      </c>
      <c r="F855" s="10">
        <f t="shared" si="120"/>
        <v>29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353253</v>
      </c>
      <c r="K855" s="3">
        <f t="shared" si="124"/>
        <v>0</v>
      </c>
    </row>
    <row r="856" spans="1:11" x14ac:dyDescent="0.25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353619</v>
      </c>
      <c r="B856" s="28">
        <f t="shared" si="125"/>
        <v>2868</v>
      </c>
      <c r="C856" s="9">
        <f t="shared" si="117"/>
        <v>353617</v>
      </c>
      <c r="D856" s="9">
        <f t="shared" si="118"/>
        <v>353647</v>
      </c>
      <c r="E856" s="3">
        <f t="shared" si="119"/>
        <v>31</v>
      </c>
      <c r="F856" s="10">
        <f t="shared" si="120"/>
        <v>29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353619</v>
      </c>
      <c r="K856" s="3">
        <f t="shared" si="124"/>
        <v>0</v>
      </c>
    </row>
    <row r="857" spans="1:11" x14ac:dyDescent="0.25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353984</v>
      </c>
      <c r="B857" s="28">
        <f t="shared" si="125"/>
        <v>2869</v>
      </c>
      <c r="C857" s="9">
        <f t="shared" si="117"/>
        <v>353982</v>
      </c>
      <c r="D857" s="9">
        <f t="shared" si="118"/>
        <v>354012</v>
      </c>
      <c r="E857" s="3">
        <f t="shared" si="119"/>
        <v>31</v>
      </c>
      <c r="F857" s="10">
        <f t="shared" si="120"/>
        <v>29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353984</v>
      </c>
      <c r="K857" s="3">
        <f t="shared" si="124"/>
        <v>0</v>
      </c>
    </row>
    <row r="858" spans="1:11" x14ac:dyDescent="0.25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354349</v>
      </c>
      <c r="B858" s="28">
        <f t="shared" si="125"/>
        <v>2870</v>
      </c>
      <c r="C858" s="9">
        <f t="shared" si="117"/>
        <v>354347</v>
      </c>
      <c r="D858" s="9">
        <f t="shared" si="118"/>
        <v>354377</v>
      </c>
      <c r="E858" s="3">
        <f t="shared" si="119"/>
        <v>31</v>
      </c>
      <c r="F858" s="10">
        <f t="shared" si="120"/>
        <v>29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354349</v>
      </c>
      <c r="K858" s="3">
        <f t="shared" si="124"/>
        <v>0</v>
      </c>
    </row>
    <row r="859" spans="1:11" x14ac:dyDescent="0.25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354714</v>
      </c>
      <c r="B859" s="28">
        <f t="shared" si="125"/>
        <v>2871</v>
      </c>
      <c r="C859" s="9">
        <f t="shared" si="117"/>
        <v>354712</v>
      </c>
      <c r="D859" s="9">
        <f t="shared" si="118"/>
        <v>354742</v>
      </c>
      <c r="E859" s="3">
        <f t="shared" si="119"/>
        <v>31</v>
      </c>
      <c r="F859" s="10">
        <f t="shared" si="120"/>
        <v>29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354714</v>
      </c>
      <c r="K859" s="3">
        <f t="shared" si="124"/>
        <v>0</v>
      </c>
    </row>
    <row r="860" spans="1:11" x14ac:dyDescent="0.25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355080</v>
      </c>
      <c r="B860" s="28">
        <f t="shared" si="125"/>
        <v>2872</v>
      </c>
      <c r="C860" s="9">
        <f t="shared" si="117"/>
        <v>355078</v>
      </c>
      <c r="D860" s="9">
        <f t="shared" si="118"/>
        <v>355108</v>
      </c>
      <c r="E860" s="3">
        <f t="shared" si="119"/>
        <v>31</v>
      </c>
      <c r="F860" s="10">
        <f t="shared" si="120"/>
        <v>29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355080</v>
      </c>
      <c r="K860" s="3">
        <f t="shared" si="124"/>
        <v>0</v>
      </c>
    </row>
    <row r="861" spans="1:11" x14ac:dyDescent="0.25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355445</v>
      </c>
      <c r="B861" s="28">
        <f t="shared" si="125"/>
        <v>2873</v>
      </c>
      <c r="C861" s="9">
        <f t="shared" si="117"/>
        <v>355443</v>
      </c>
      <c r="D861" s="9">
        <f t="shared" si="118"/>
        <v>355473</v>
      </c>
      <c r="E861" s="3">
        <f t="shared" si="119"/>
        <v>31</v>
      </c>
      <c r="F861" s="10">
        <f t="shared" si="120"/>
        <v>29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355445</v>
      </c>
      <c r="K861" s="3">
        <f t="shared" si="124"/>
        <v>0</v>
      </c>
    </row>
    <row r="862" spans="1:11" x14ac:dyDescent="0.25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355810</v>
      </c>
      <c r="B862" s="28">
        <f t="shared" si="125"/>
        <v>2874</v>
      </c>
      <c r="C862" s="9">
        <f t="shared" si="117"/>
        <v>355808</v>
      </c>
      <c r="D862" s="9">
        <f t="shared" si="118"/>
        <v>355838</v>
      </c>
      <c r="E862" s="3">
        <f t="shared" si="119"/>
        <v>31</v>
      </c>
      <c r="F862" s="10">
        <f t="shared" si="120"/>
        <v>29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355810</v>
      </c>
      <c r="K862" s="3">
        <f t="shared" si="124"/>
        <v>0</v>
      </c>
    </row>
    <row r="863" spans="1:11" x14ac:dyDescent="0.25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356175</v>
      </c>
      <c r="B863" s="28">
        <f t="shared" si="125"/>
        <v>2875</v>
      </c>
      <c r="C863" s="9">
        <f t="shared" si="117"/>
        <v>356173</v>
      </c>
      <c r="D863" s="9">
        <f t="shared" si="118"/>
        <v>356203</v>
      </c>
      <c r="E863" s="3">
        <f t="shared" si="119"/>
        <v>31</v>
      </c>
      <c r="F863" s="10">
        <f t="shared" si="120"/>
        <v>29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356175</v>
      </c>
      <c r="K863" s="3">
        <f t="shared" si="124"/>
        <v>0</v>
      </c>
    </row>
    <row r="864" spans="1:11" x14ac:dyDescent="0.25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356541</v>
      </c>
      <c r="B864" s="28">
        <f t="shared" si="125"/>
        <v>2876</v>
      </c>
      <c r="C864" s="9">
        <f t="shared" si="117"/>
        <v>356539</v>
      </c>
      <c r="D864" s="9">
        <f t="shared" si="118"/>
        <v>356569</v>
      </c>
      <c r="E864" s="3">
        <f t="shared" si="119"/>
        <v>31</v>
      </c>
      <c r="F864" s="10">
        <f t="shared" si="120"/>
        <v>29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356541</v>
      </c>
      <c r="K864" s="3">
        <f t="shared" si="124"/>
        <v>0</v>
      </c>
    </row>
    <row r="865" spans="1:11" x14ac:dyDescent="0.25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356906</v>
      </c>
      <c r="B865" s="28">
        <f t="shared" si="125"/>
        <v>2877</v>
      </c>
      <c r="C865" s="9">
        <f t="shared" si="117"/>
        <v>356904</v>
      </c>
      <c r="D865" s="9">
        <f t="shared" si="118"/>
        <v>356934</v>
      </c>
      <c r="E865" s="3">
        <f t="shared" si="119"/>
        <v>31</v>
      </c>
      <c r="F865" s="10">
        <f t="shared" si="120"/>
        <v>29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356906</v>
      </c>
      <c r="K865" s="3">
        <f t="shared" si="124"/>
        <v>0</v>
      </c>
    </row>
    <row r="866" spans="1:11" x14ac:dyDescent="0.25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357271</v>
      </c>
      <c r="B866" s="28">
        <f t="shared" si="125"/>
        <v>2878</v>
      </c>
      <c r="C866" s="9">
        <f t="shared" si="117"/>
        <v>357269</v>
      </c>
      <c r="D866" s="9">
        <f t="shared" si="118"/>
        <v>357299</v>
      </c>
      <c r="E866" s="3">
        <f t="shared" si="119"/>
        <v>31</v>
      </c>
      <c r="F866" s="10">
        <f t="shared" si="120"/>
        <v>29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357271</v>
      </c>
      <c r="K866" s="3">
        <f t="shared" si="124"/>
        <v>0</v>
      </c>
    </row>
    <row r="867" spans="1:11" x14ac:dyDescent="0.25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357636</v>
      </c>
      <c r="B867" s="28">
        <f t="shared" si="125"/>
        <v>2879</v>
      </c>
      <c r="C867" s="9">
        <f t="shared" si="117"/>
        <v>357634</v>
      </c>
      <c r="D867" s="9">
        <f t="shared" si="118"/>
        <v>357664</v>
      </c>
      <c r="E867" s="3">
        <f t="shared" si="119"/>
        <v>31</v>
      </c>
      <c r="F867" s="10">
        <f t="shared" si="120"/>
        <v>29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357636</v>
      </c>
      <c r="K867" s="3">
        <f t="shared" si="124"/>
        <v>0</v>
      </c>
    </row>
    <row r="868" spans="1:11" x14ac:dyDescent="0.25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358002</v>
      </c>
      <c r="B868" s="28">
        <f t="shared" si="125"/>
        <v>2880</v>
      </c>
      <c r="C868" s="9">
        <f t="shared" si="117"/>
        <v>358000</v>
      </c>
      <c r="D868" s="9">
        <f t="shared" si="118"/>
        <v>358030</v>
      </c>
      <c r="E868" s="3">
        <f t="shared" si="119"/>
        <v>31</v>
      </c>
      <c r="F868" s="10">
        <f t="shared" si="120"/>
        <v>29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358002</v>
      </c>
      <c r="K868" s="3">
        <f t="shared" si="124"/>
        <v>0</v>
      </c>
    </row>
    <row r="869" spans="1:11" x14ac:dyDescent="0.25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358367</v>
      </c>
      <c r="B869" s="28">
        <f t="shared" si="125"/>
        <v>2881</v>
      </c>
      <c r="C869" s="9">
        <f t="shared" si="117"/>
        <v>358365</v>
      </c>
      <c r="D869" s="9">
        <f t="shared" si="118"/>
        <v>358395</v>
      </c>
      <c r="E869" s="3">
        <f t="shared" si="119"/>
        <v>31</v>
      </c>
      <c r="F869" s="10">
        <f t="shared" si="120"/>
        <v>29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358367</v>
      </c>
      <c r="K869" s="3">
        <f t="shared" si="124"/>
        <v>0</v>
      </c>
    </row>
    <row r="870" spans="1:11" x14ac:dyDescent="0.25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358732</v>
      </c>
      <c r="B870" s="28">
        <f t="shared" si="125"/>
        <v>2882</v>
      </c>
      <c r="C870" s="9">
        <f t="shared" si="117"/>
        <v>358730</v>
      </c>
      <c r="D870" s="9">
        <f t="shared" si="118"/>
        <v>358760</v>
      </c>
      <c r="E870" s="3">
        <f t="shared" si="119"/>
        <v>31</v>
      </c>
      <c r="F870" s="10">
        <f t="shared" si="120"/>
        <v>29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358732</v>
      </c>
      <c r="K870" s="3">
        <f t="shared" si="124"/>
        <v>0</v>
      </c>
    </row>
    <row r="871" spans="1:11" x14ac:dyDescent="0.25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359097</v>
      </c>
      <c r="B871" s="28">
        <f t="shared" si="125"/>
        <v>2883</v>
      </c>
      <c r="C871" s="9">
        <f t="shared" si="117"/>
        <v>359095</v>
      </c>
      <c r="D871" s="9">
        <f t="shared" si="118"/>
        <v>359125</v>
      </c>
      <c r="E871" s="3">
        <f t="shared" si="119"/>
        <v>31</v>
      </c>
      <c r="F871" s="10">
        <f t="shared" si="120"/>
        <v>29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359097</v>
      </c>
      <c r="K871" s="3">
        <f t="shared" si="124"/>
        <v>0</v>
      </c>
    </row>
    <row r="872" spans="1:11" x14ac:dyDescent="0.25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359463</v>
      </c>
      <c r="B872" s="28">
        <f t="shared" si="125"/>
        <v>2884</v>
      </c>
      <c r="C872" s="9">
        <f t="shared" si="117"/>
        <v>359461</v>
      </c>
      <c r="D872" s="9">
        <f t="shared" si="118"/>
        <v>359491</v>
      </c>
      <c r="E872" s="3">
        <f t="shared" si="119"/>
        <v>31</v>
      </c>
      <c r="F872" s="10">
        <f t="shared" si="120"/>
        <v>29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359463</v>
      </c>
      <c r="K872" s="3">
        <f t="shared" si="124"/>
        <v>0</v>
      </c>
    </row>
    <row r="873" spans="1:11" x14ac:dyDescent="0.25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359828</v>
      </c>
      <c r="B873" s="28">
        <f t="shared" si="125"/>
        <v>2885</v>
      </c>
      <c r="C873" s="9">
        <f t="shared" si="117"/>
        <v>359826</v>
      </c>
      <c r="D873" s="9">
        <f t="shared" si="118"/>
        <v>359856</v>
      </c>
      <c r="E873" s="3">
        <f t="shared" si="119"/>
        <v>31</v>
      </c>
      <c r="F873" s="10">
        <f t="shared" si="120"/>
        <v>29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359828</v>
      </c>
      <c r="K873" s="3">
        <f t="shared" si="124"/>
        <v>0</v>
      </c>
    </row>
    <row r="874" spans="1:11" x14ac:dyDescent="0.25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360193</v>
      </c>
      <c r="B874" s="28">
        <f t="shared" si="125"/>
        <v>2886</v>
      </c>
      <c r="C874" s="9">
        <f t="shared" si="117"/>
        <v>360191</v>
      </c>
      <c r="D874" s="9">
        <f t="shared" si="118"/>
        <v>360221</v>
      </c>
      <c r="E874" s="3">
        <f t="shared" si="119"/>
        <v>31</v>
      </c>
      <c r="F874" s="10">
        <f t="shared" si="120"/>
        <v>29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360193</v>
      </c>
      <c r="K874" s="3">
        <f t="shared" si="124"/>
        <v>0</v>
      </c>
    </row>
    <row r="875" spans="1:11" x14ac:dyDescent="0.25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360558</v>
      </c>
      <c r="B875" s="28">
        <f t="shared" si="125"/>
        <v>2887</v>
      </c>
      <c r="C875" s="9">
        <f t="shared" si="117"/>
        <v>360556</v>
      </c>
      <c r="D875" s="9">
        <f t="shared" si="118"/>
        <v>360586</v>
      </c>
      <c r="E875" s="3">
        <f t="shared" si="119"/>
        <v>31</v>
      </c>
      <c r="F875" s="10">
        <f t="shared" si="120"/>
        <v>29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360558</v>
      </c>
      <c r="K875" s="3">
        <f t="shared" si="124"/>
        <v>0</v>
      </c>
    </row>
    <row r="876" spans="1:11" x14ac:dyDescent="0.25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360924</v>
      </c>
      <c r="B876" s="28">
        <f t="shared" si="125"/>
        <v>2888</v>
      </c>
      <c r="C876" s="9">
        <f t="shared" si="117"/>
        <v>360922</v>
      </c>
      <c r="D876" s="9">
        <f t="shared" si="118"/>
        <v>360952</v>
      </c>
      <c r="E876" s="3">
        <f t="shared" si="119"/>
        <v>31</v>
      </c>
      <c r="F876" s="10">
        <f t="shared" si="120"/>
        <v>29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360924</v>
      </c>
      <c r="K876" s="3">
        <f t="shared" si="124"/>
        <v>0</v>
      </c>
    </row>
    <row r="877" spans="1:11" x14ac:dyDescent="0.25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361289</v>
      </c>
      <c r="B877" s="28">
        <f t="shared" si="125"/>
        <v>2889</v>
      </c>
      <c r="C877" s="9">
        <f t="shared" si="117"/>
        <v>361287</v>
      </c>
      <c r="D877" s="9">
        <f t="shared" si="118"/>
        <v>361317</v>
      </c>
      <c r="E877" s="3">
        <f t="shared" si="119"/>
        <v>31</v>
      </c>
      <c r="F877" s="10">
        <f t="shared" si="120"/>
        <v>29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361289</v>
      </c>
      <c r="K877" s="3">
        <f t="shared" si="124"/>
        <v>0</v>
      </c>
    </row>
    <row r="878" spans="1:11" x14ac:dyDescent="0.25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361654</v>
      </c>
      <c r="B878" s="28">
        <f t="shared" si="125"/>
        <v>2890</v>
      </c>
      <c r="C878" s="9">
        <f t="shared" si="117"/>
        <v>361652</v>
      </c>
      <c r="D878" s="9">
        <f t="shared" si="118"/>
        <v>361682</v>
      </c>
      <c r="E878" s="3">
        <f t="shared" si="119"/>
        <v>31</v>
      </c>
      <c r="F878" s="10">
        <f t="shared" si="120"/>
        <v>29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361654</v>
      </c>
      <c r="K878" s="3">
        <f t="shared" si="124"/>
        <v>0</v>
      </c>
    </row>
    <row r="879" spans="1:11" x14ac:dyDescent="0.25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362019</v>
      </c>
      <c r="B879" s="28">
        <f t="shared" si="125"/>
        <v>2891</v>
      </c>
      <c r="C879" s="9">
        <f t="shared" si="117"/>
        <v>362017</v>
      </c>
      <c r="D879" s="9">
        <f t="shared" si="118"/>
        <v>362047</v>
      </c>
      <c r="E879" s="3">
        <f t="shared" si="119"/>
        <v>31</v>
      </c>
      <c r="F879" s="10">
        <f t="shared" si="120"/>
        <v>29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362019</v>
      </c>
      <c r="K879" s="3">
        <f t="shared" si="124"/>
        <v>0</v>
      </c>
    </row>
    <row r="880" spans="1:11" x14ac:dyDescent="0.25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362385</v>
      </c>
      <c r="B880" s="28">
        <f t="shared" si="125"/>
        <v>2892</v>
      </c>
      <c r="C880" s="9">
        <f t="shared" si="117"/>
        <v>362383</v>
      </c>
      <c r="D880" s="9">
        <f t="shared" si="118"/>
        <v>362413</v>
      </c>
      <c r="E880" s="3">
        <f t="shared" si="119"/>
        <v>31</v>
      </c>
      <c r="F880" s="10">
        <f t="shared" si="120"/>
        <v>29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362385</v>
      </c>
      <c r="K880" s="3">
        <f t="shared" si="124"/>
        <v>0</v>
      </c>
    </row>
    <row r="881" spans="1:11" x14ac:dyDescent="0.25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362750</v>
      </c>
      <c r="B881" s="28">
        <f t="shared" si="125"/>
        <v>2893</v>
      </c>
      <c r="C881" s="9">
        <f t="shared" ref="C881:C944" si="126">EOMONTH(A881,-1)+1</f>
        <v>362748</v>
      </c>
      <c r="D881" s="9">
        <f t="shared" ref="D881:D944" si="127">EOMONTH(A881,0)</f>
        <v>362778</v>
      </c>
      <c r="E881" s="3">
        <f t="shared" ref="E881:E944" si="128">D881-C881+1</f>
        <v>31</v>
      </c>
      <c r="F881" s="10">
        <f t="shared" ref="F881:F944" si="129">D881-A881+1</f>
        <v>29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362750</v>
      </c>
      <c r="K881" s="3">
        <f t="shared" ref="K881:K944" si="133">H881+I881</f>
        <v>0</v>
      </c>
    </row>
    <row r="882" spans="1:11" x14ac:dyDescent="0.25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363115</v>
      </c>
      <c r="B882" s="28">
        <f t="shared" si="125"/>
        <v>2894</v>
      </c>
      <c r="C882" s="9">
        <f t="shared" si="126"/>
        <v>363113</v>
      </c>
      <c r="D882" s="9">
        <f t="shared" si="127"/>
        <v>363143</v>
      </c>
      <c r="E882" s="3">
        <f t="shared" si="128"/>
        <v>31</v>
      </c>
      <c r="F882" s="10">
        <f t="shared" si="129"/>
        <v>29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363115</v>
      </c>
      <c r="K882" s="3">
        <f t="shared" si="133"/>
        <v>0</v>
      </c>
    </row>
    <row r="883" spans="1:11" x14ac:dyDescent="0.25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363480</v>
      </c>
      <c r="B883" s="28">
        <f t="shared" si="125"/>
        <v>2895</v>
      </c>
      <c r="C883" s="9">
        <f t="shared" si="126"/>
        <v>363478</v>
      </c>
      <c r="D883" s="9">
        <f t="shared" si="127"/>
        <v>363508</v>
      </c>
      <c r="E883" s="3">
        <f t="shared" si="128"/>
        <v>31</v>
      </c>
      <c r="F883" s="10">
        <f t="shared" si="129"/>
        <v>29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363480</v>
      </c>
      <c r="K883" s="3">
        <f t="shared" si="133"/>
        <v>0</v>
      </c>
    </row>
    <row r="884" spans="1:11" x14ac:dyDescent="0.25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363846</v>
      </c>
      <c r="B884" s="28">
        <f t="shared" si="125"/>
        <v>2896</v>
      </c>
      <c r="C884" s="9">
        <f t="shared" si="126"/>
        <v>363844</v>
      </c>
      <c r="D884" s="9">
        <f t="shared" si="127"/>
        <v>363874</v>
      </c>
      <c r="E884" s="3">
        <f t="shared" si="128"/>
        <v>31</v>
      </c>
      <c r="F884" s="10">
        <f t="shared" si="129"/>
        <v>29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363846</v>
      </c>
      <c r="K884" s="3">
        <f t="shared" si="133"/>
        <v>0</v>
      </c>
    </row>
    <row r="885" spans="1:11" x14ac:dyDescent="0.25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364211</v>
      </c>
      <c r="B885" s="28">
        <f t="shared" si="125"/>
        <v>2897</v>
      </c>
      <c r="C885" s="9">
        <f t="shared" si="126"/>
        <v>364209</v>
      </c>
      <c r="D885" s="9">
        <f t="shared" si="127"/>
        <v>364239</v>
      </c>
      <c r="E885" s="3">
        <f t="shared" si="128"/>
        <v>31</v>
      </c>
      <c r="F885" s="10">
        <f t="shared" si="129"/>
        <v>29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364211</v>
      </c>
      <c r="K885" s="3">
        <f t="shared" si="133"/>
        <v>0</v>
      </c>
    </row>
    <row r="886" spans="1:11" x14ac:dyDescent="0.25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364576</v>
      </c>
      <c r="B886" s="28">
        <f t="shared" si="125"/>
        <v>2898</v>
      </c>
      <c r="C886" s="9">
        <f t="shared" si="126"/>
        <v>364574</v>
      </c>
      <c r="D886" s="9">
        <f t="shared" si="127"/>
        <v>364604</v>
      </c>
      <c r="E886" s="3">
        <f t="shared" si="128"/>
        <v>31</v>
      </c>
      <c r="F886" s="10">
        <f t="shared" si="129"/>
        <v>29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364576</v>
      </c>
      <c r="K886" s="3">
        <f t="shared" si="133"/>
        <v>0</v>
      </c>
    </row>
    <row r="887" spans="1:11" x14ac:dyDescent="0.25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364941</v>
      </c>
      <c r="B887" s="28">
        <f t="shared" si="125"/>
        <v>2899</v>
      </c>
      <c r="C887" s="9">
        <f t="shared" si="126"/>
        <v>364939</v>
      </c>
      <c r="D887" s="9">
        <f t="shared" si="127"/>
        <v>364969</v>
      </c>
      <c r="E887" s="3">
        <f t="shared" si="128"/>
        <v>31</v>
      </c>
      <c r="F887" s="10">
        <f t="shared" si="129"/>
        <v>29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364941</v>
      </c>
      <c r="K887" s="3">
        <f t="shared" si="133"/>
        <v>0</v>
      </c>
    </row>
    <row r="888" spans="1:11" x14ac:dyDescent="0.25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365306</v>
      </c>
      <c r="B888" s="28">
        <f t="shared" si="125"/>
        <v>2900</v>
      </c>
      <c r="C888" s="9">
        <f t="shared" si="126"/>
        <v>365304</v>
      </c>
      <c r="D888" s="9">
        <f t="shared" si="127"/>
        <v>365334</v>
      </c>
      <c r="E888" s="3">
        <f t="shared" si="128"/>
        <v>31</v>
      </c>
      <c r="F888" s="10">
        <f t="shared" si="129"/>
        <v>29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365306</v>
      </c>
      <c r="K888" s="3">
        <f t="shared" si="133"/>
        <v>0</v>
      </c>
    </row>
    <row r="889" spans="1:11" x14ac:dyDescent="0.25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365671</v>
      </c>
      <c r="B889" s="28">
        <f t="shared" si="125"/>
        <v>2901</v>
      </c>
      <c r="C889" s="9">
        <f t="shared" si="126"/>
        <v>365669</v>
      </c>
      <c r="D889" s="9">
        <f t="shared" si="127"/>
        <v>365699</v>
      </c>
      <c r="E889" s="3">
        <f t="shared" si="128"/>
        <v>31</v>
      </c>
      <c r="F889" s="10">
        <f t="shared" si="129"/>
        <v>29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365671</v>
      </c>
      <c r="K889" s="3">
        <f t="shared" si="133"/>
        <v>0</v>
      </c>
    </row>
    <row r="890" spans="1:11" x14ac:dyDescent="0.25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366036</v>
      </c>
      <c r="B890" s="28">
        <f t="shared" si="125"/>
        <v>2902</v>
      </c>
      <c r="C890" s="9">
        <f t="shared" si="126"/>
        <v>366034</v>
      </c>
      <c r="D890" s="9">
        <f t="shared" si="127"/>
        <v>366064</v>
      </c>
      <c r="E890" s="3">
        <f t="shared" si="128"/>
        <v>31</v>
      </c>
      <c r="F890" s="10">
        <f t="shared" si="129"/>
        <v>29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366036</v>
      </c>
      <c r="K890" s="3">
        <f t="shared" si="133"/>
        <v>0</v>
      </c>
    </row>
    <row r="891" spans="1:11" x14ac:dyDescent="0.25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366401</v>
      </c>
      <c r="B891" s="28">
        <f t="shared" si="125"/>
        <v>2903</v>
      </c>
      <c r="C891" s="9">
        <f t="shared" si="126"/>
        <v>366399</v>
      </c>
      <c r="D891" s="9">
        <f t="shared" si="127"/>
        <v>366429</v>
      </c>
      <c r="E891" s="3">
        <f t="shared" si="128"/>
        <v>31</v>
      </c>
      <c r="F891" s="10">
        <f t="shared" si="129"/>
        <v>29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366401</v>
      </c>
      <c r="K891" s="3">
        <f t="shared" si="133"/>
        <v>0</v>
      </c>
    </row>
    <row r="892" spans="1:11" x14ac:dyDescent="0.25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366767</v>
      </c>
      <c r="B892" s="28">
        <f t="shared" si="125"/>
        <v>2904</v>
      </c>
      <c r="C892" s="9">
        <f t="shared" si="126"/>
        <v>366765</v>
      </c>
      <c r="D892" s="9">
        <f t="shared" si="127"/>
        <v>366795</v>
      </c>
      <c r="E892" s="3">
        <f t="shared" si="128"/>
        <v>31</v>
      </c>
      <c r="F892" s="10">
        <f t="shared" si="129"/>
        <v>29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366767</v>
      </c>
      <c r="K892" s="3">
        <f t="shared" si="133"/>
        <v>0</v>
      </c>
    </row>
    <row r="893" spans="1:11" x14ac:dyDescent="0.25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367132</v>
      </c>
      <c r="B893" s="28">
        <f t="shared" si="125"/>
        <v>2905</v>
      </c>
      <c r="C893" s="9">
        <f t="shared" si="126"/>
        <v>367130</v>
      </c>
      <c r="D893" s="9">
        <f t="shared" si="127"/>
        <v>367160</v>
      </c>
      <c r="E893" s="3">
        <f t="shared" si="128"/>
        <v>31</v>
      </c>
      <c r="F893" s="10">
        <f t="shared" si="129"/>
        <v>29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367132</v>
      </c>
      <c r="K893" s="3">
        <f t="shared" si="133"/>
        <v>0</v>
      </c>
    </row>
    <row r="894" spans="1:11" x14ac:dyDescent="0.25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367497</v>
      </c>
      <c r="B894" s="28">
        <f t="shared" si="125"/>
        <v>2906</v>
      </c>
      <c r="C894" s="9">
        <f t="shared" si="126"/>
        <v>367495</v>
      </c>
      <c r="D894" s="9">
        <f t="shared" si="127"/>
        <v>367525</v>
      </c>
      <c r="E894" s="3">
        <f t="shared" si="128"/>
        <v>31</v>
      </c>
      <c r="F894" s="10">
        <f t="shared" si="129"/>
        <v>29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367497</v>
      </c>
      <c r="K894" s="3">
        <f t="shared" si="133"/>
        <v>0</v>
      </c>
    </row>
    <row r="895" spans="1:11" x14ac:dyDescent="0.25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367862</v>
      </c>
      <c r="B895" s="28">
        <f t="shared" si="125"/>
        <v>2907</v>
      </c>
      <c r="C895" s="9">
        <f t="shared" si="126"/>
        <v>367860</v>
      </c>
      <c r="D895" s="9">
        <f t="shared" si="127"/>
        <v>367890</v>
      </c>
      <c r="E895" s="3">
        <f t="shared" si="128"/>
        <v>31</v>
      </c>
      <c r="F895" s="10">
        <f t="shared" si="129"/>
        <v>29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367862</v>
      </c>
      <c r="K895" s="3">
        <f t="shared" si="133"/>
        <v>0</v>
      </c>
    </row>
    <row r="896" spans="1:11" x14ac:dyDescent="0.25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368228</v>
      </c>
      <c r="B896" s="28">
        <f t="shared" si="125"/>
        <v>2908</v>
      </c>
      <c r="C896" s="9">
        <f t="shared" si="126"/>
        <v>368226</v>
      </c>
      <c r="D896" s="9">
        <f t="shared" si="127"/>
        <v>368256</v>
      </c>
      <c r="E896" s="3">
        <f t="shared" si="128"/>
        <v>31</v>
      </c>
      <c r="F896" s="10">
        <f t="shared" si="129"/>
        <v>29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368228</v>
      </c>
      <c r="K896" s="3">
        <f t="shared" si="133"/>
        <v>0</v>
      </c>
    </row>
    <row r="897" spans="1:11" x14ac:dyDescent="0.25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368593</v>
      </c>
      <c r="B897" s="28">
        <f t="shared" si="125"/>
        <v>2909</v>
      </c>
      <c r="C897" s="9">
        <f t="shared" si="126"/>
        <v>368591</v>
      </c>
      <c r="D897" s="9">
        <f t="shared" si="127"/>
        <v>368621</v>
      </c>
      <c r="E897" s="3">
        <f t="shared" si="128"/>
        <v>31</v>
      </c>
      <c r="F897" s="10">
        <f t="shared" si="129"/>
        <v>29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368593</v>
      </c>
      <c r="K897" s="3">
        <f t="shared" si="133"/>
        <v>0</v>
      </c>
    </row>
    <row r="898" spans="1:11" x14ac:dyDescent="0.25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368958</v>
      </c>
      <c r="B898" s="28">
        <f t="shared" si="125"/>
        <v>2910</v>
      </c>
      <c r="C898" s="9">
        <f t="shared" si="126"/>
        <v>368956</v>
      </c>
      <c r="D898" s="9">
        <f t="shared" si="127"/>
        <v>368986</v>
      </c>
      <c r="E898" s="3">
        <f t="shared" si="128"/>
        <v>31</v>
      </c>
      <c r="F898" s="10">
        <f t="shared" si="129"/>
        <v>29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368958</v>
      </c>
      <c r="K898" s="3">
        <f t="shared" si="133"/>
        <v>0</v>
      </c>
    </row>
    <row r="899" spans="1:11" x14ac:dyDescent="0.25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369323</v>
      </c>
      <c r="B899" s="28">
        <f t="shared" si="125"/>
        <v>2911</v>
      </c>
      <c r="C899" s="9">
        <f t="shared" si="126"/>
        <v>369321</v>
      </c>
      <c r="D899" s="9">
        <f t="shared" si="127"/>
        <v>369351</v>
      </c>
      <c r="E899" s="3">
        <f t="shared" si="128"/>
        <v>31</v>
      </c>
      <c r="F899" s="10">
        <f t="shared" si="129"/>
        <v>29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369323</v>
      </c>
      <c r="K899" s="3">
        <f t="shared" si="133"/>
        <v>0</v>
      </c>
    </row>
    <row r="900" spans="1:11" x14ac:dyDescent="0.25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369689</v>
      </c>
      <c r="B900" s="28">
        <f t="shared" si="125"/>
        <v>2912</v>
      </c>
      <c r="C900" s="9">
        <f t="shared" si="126"/>
        <v>369687</v>
      </c>
      <c r="D900" s="9">
        <f t="shared" si="127"/>
        <v>369717</v>
      </c>
      <c r="E900" s="3">
        <f t="shared" si="128"/>
        <v>31</v>
      </c>
      <c r="F900" s="10">
        <f t="shared" si="129"/>
        <v>29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369689</v>
      </c>
      <c r="K900" s="3">
        <f t="shared" si="133"/>
        <v>0</v>
      </c>
    </row>
    <row r="901" spans="1:11" x14ac:dyDescent="0.25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370054</v>
      </c>
      <c r="B901" s="28">
        <f t="shared" ref="B901:B964" si="134">YEAR(A901)</f>
        <v>2913</v>
      </c>
      <c r="C901" s="9">
        <f t="shared" si="126"/>
        <v>370052</v>
      </c>
      <c r="D901" s="9">
        <f t="shared" si="127"/>
        <v>370082</v>
      </c>
      <c r="E901" s="3">
        <f t="shared" si="128"/>
        <v>31</v>
      </c>
      <c r="F901" s="10">
        <f t="shared" si="129"/>
        <v>29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370054</v>
      </c>
      <c r="K901" s="3">
        <f t="shared" si="133"/>
        <v>0</v>
      </c>
    </row>
    <row r="902" spans="1:11" x14ac:dyDescent="0.25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370419</v>
      </c>
      <c r="B902" s="28">
        <f t="shared" si="134"/>
        <v>2914</v>
      </c>
      <c r="C902" s="9">
        <f t="shared" si="126"/>
        <v>370417</v>
      </c>
      <c r="D902" s="9">
        <f t="shared" si="127"/>
        <v>370447</v>
      </c>
      <c r="E902" s="3">
        <f t="shared" si="128"/>
        <v>31</v>
      </c>
      <c r="F902" s="10">
        <f t="shared" si="129"/>
        <v>29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370419</v>
      </c>
      <c r="K902" s="3">
        <f t="shared" si="133"/>
        <v>0</v>
      </c>
    </row>
    <row r="903" spans="1:11" x14ac:dyDescent="0.25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370784</v>
      </c>
      <c r="B903" s="28">
        <f t="shared" si="134"/>
        <v>2915</v>
      </c>
      <c r="C903" s="9">
        <f t="shared" si="126"/>
        <v>370782</v>
      </c>
      <c r="D903" s="9">
        <f t="shared" si="127"/>
        <v>370812</v>
      </c>
      <c r="E903" s="3">
        <f t="shared" si="128"/>
        <v>31</v>
      </c>
      <c r="F903" s="10">
        <f t="shared" si="129"/>
        <v>29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370784</v>
      </c>
      <c r="K903" s="3">
        <f t="shared" si="133"/>
        <v>0</v>
      </c>
    </row>
    <row r="904" spans="1:11" x14ac:dyDescent="0.25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371150</v>
      </c>
      <c r="B904" s="28">
        <f t="shared" si="134"/>
        <v>2916</v>
      </c>
      <c r="C904" s="9">
        <f t="shared" si="126"/>
        <v>371148</v>
      </c>
      <c r="D904" s="9">
        <f t="shared" si="127"/>
        <v>371178</v>
      </c>
      <c r="E904" s="3">
        <f t="shared" si="128"/>
        <v>31</v>
      </c>
      <c r="F904" s="10">
        <f t="shared" si="129"/>
        <v>29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371150</v>
      </c>
      <c r="K904" s="3">
        <f t="shared" si="133"/>
        <v>0</v>
      </c>
    </row>
    <row r="905" spans="1:11" x14ac:dyDescent="0.25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371515</v>
      </c>
      <c r="B905" s="28">
        <f t="shared" si="134"/>
        <v>2917</v>
      </c>
      <c r="C905" s="9">
        <f t="shared" si="126"/>
        <v>371513</v>
      </c>
      <c r="D905" s="9">
        <f t="shared" si="127"/>
        <v>371543</v>
      </c>
      <c r="E905" s="3">
        <f t="shared" si="128"/>
        <v>31</v>
      </c>
      <c r="F905" s="10">
        <f t="shared" si="129"/>
        <v>29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371515</v>
      </c>
      <c r="K905" s="3">
        <f t="shared" si="133"/>
        <v>0</v>
      </c>
    </row>
    <row r="906" spans="1:11" x14ac:dyDescent="0.25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371880</v>
      </c>
      <c r="B906" s="28">
        <f t="shared" si="134"/>
        <v>2918</v>
      </c>
      <c r="C906" s="9">
        <f t="shared" si="126"/>
        <v>371878</v>
      </c>
      <c r="D906" s="9">
        <f t="shared" si="127"/>
        <v>371908</v>
      </c>
      <c r="E906" s="3">
        <f t="shared" si="128"/>
        <v>31</v>
      </c>
      <c r="F906" s="10">
        <f t="shared" si="129"/>
        <v>29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371880</v>
      </c>
      <c r="K906" s="3">
        <f t="shared" si="133"/>
        <v>0</v>
      </c>
    </row>
    <row r="907" spans="1:11" x14ac:dyDescent="0.25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372245</v>
      </c>
      <c r="B907" s="28">
        <f t="shared" si="134"/>
        <v>2919</v>
      </c>
      <c r="C907" s="9">
        <f t="shared" si="126"/>
        <v>372243</v>
      </c>
      <c r="D907" s="9">
        <f t="shared" si="127"/>
        <v>372273</v>
      </c>
      <c r="E907" s="3">
        <f t="shared" si="128"/>
        <v>31</v>
      </c>
      <c r="F907" s="10">
        <f t="shared" si="129"/>
        <v>29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372245</v>
      </c>
      <c r="K907" s="3">
        <f t="shared" si="133"/>
        <v>0</v>
      </c>
    </row>
    <row r="908" spans="1:11" x14ac:dyDescent="0.25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372611</v>
      </c>
      <c r="B908" s="28">
        <f t="shared" si="134"/>
        <v>2920</v>
      </c>
      <c r="C908" s="9">
        <f t="shared" si="126"/>
        <v>372609</v>
      </c>
      <c r="D908" s="9">
        <f t="shared" si="127"/>
        <v>372639</v>
      </c>
      <c r="E908" s="3">
        <f t="shared" si="128"/>
        <v>31</v>
      </c>
      <c r="F908" s="10">
        <f t="shared" si="129"/>
        <v>29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372611</v>
      </c>
      <c r="K908" s="3">
        <f t="shared" si="133"/>
        <v>0</v>
      </c>
    </row>
    <row r="909" spans="1:11" x14ac:dyDescent="0.25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372976</v>
      </c>
      <c r="B909" s="28">
        <f t="shared" si="134"/>
        <v>2921</v>
      </c>
      <c r="C909" s="9">
        <f t="shared" si="126"/>
        <v>372974</v>
      </c>
      <c r="D909" s="9">
        <f t="shared" si="127"/>
        <v>373004</v>
      </c>
      <c r="E909" s="3">
        <f t="shared" si="128"/>
        <v>31</v>
      </c>
      <c r="F909" s="10">
        <f t="shared" si="129"/>
        <v>29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372976</v>
      </c>
      <c r="K909" s="3">
        <f t="shared" si="133"/>
        <v>0</v>
      </c>
    </row>
    <row r="910" spans="1:11" x14ac:dyDescent="0.25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373341</v>
      </c>
      <c r="B910" s="28">
        <f t="shared" si="134"/>
        <v>2922</v>
      </c>
      <c r="C910" s="9">
        <f t="shared" si="126"/>
        <v>373339</v>
      </c>
      <c r="D910" s="9">
        <f t="shared" si="127"/>
        <v>373369</v>
      </c>
      <c r="E910" s="3">
        <f t="shared" si="128"/>
        <v>31</v>
      </c>
      <c r="F910" s="10">
        <f t="shared" si="129"/>
        <v>29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373341</v>
      </c>
      <c r="K910" s="3">
        <f t="shared" si="133"/>
        <v>0</v>
      </c>
    </row>
    <row r="911" spans="1:11" x14ac:dyDescent="0.25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373706</v>
      </c>
      <c r="B911" s="28">
        <f t="shared" si="134"/>
        <v>2923</v>
      </c>
      <c r="C911" s="9">
        <f t="shared" si="126"/>
        <v>373704</v>
      </c>
      <c r="D911" s="9">
        <f t="shared" si="127"/>
        <v>373734</v>
      </c>
      <c r="E911" s="3">
        <f t="shared" si="128"/>
        <v>31</v>
      </c>
      <c r="F911" s="10">
        <f t="shared" si="129"/>
        <v>29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373706</v>
      </c>
      <c r="K911" s="3">
        <f t="shared" si="133"/>
        <v>0</v>
      </c>
    </row>
    <row r="912" spans="1:11" x14ac:dyDescent="0.25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374072</v>
      </c>
      <c r="B912" s="28">
        <f t="shared" si="134"/>
        <v>2924</v>
      </c>
      <c r="C912" s="9">
        <f t="shared" si="126"/>
        <v>374070</v>
      </c>
      <c r="D912" s="9">
        <f t="shared" si="127"/>
        <v>374100</v>
      </c>
      <c r="E912" s="3">
        <f t="shared" si="128"/>
        <v>31</v>
      </c>
      <c r="F912" s="10">
        <f t="shared" si="129"/>
        <v>29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374072</v>
      </c>
      <c r="K912" s="3">
        <f t="shared" si="133"/>
        <v>0</v>
      </c>
    </row>
    <row r="913" spans="1:11" x14ac:dyDescent="0.25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374437</v>
      </c>
      <c r="B913" s="28">
        <f t="shared" si="134"/>
        <v>2925</v>
      </c>
      <c r="C913" s="9">
        <f t="shared" si="126"/>
        <v>374435</v>
      </c>
      <c r="D913" s="9">
        <f t="shared" si="127"/>
        <v>374465</v>
      </c>
      <c r="E913" s="3">
        <f t="shared" si="128"/>
        <v>31</v>
      </c>
      <c r="F913" s="10">
        <f t="shared" si="129"/>
        <v>29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374437</v>
      </c>
      <c r="K913" s="3">
        <f t="shared" si="133"/>
        <v>0</v>
      </c>
    </row>
    <row r="914" spans="1:11" x14ac:dyDescent="0.25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374802</v>
      </c>
      <c r="B914" s="28">
        <f t="shared" si="134"/>
        <v>2926</v>
      </c>
      <c r="C914" s="9">
        <f t="shared" si="126"/>
        <v>374800</v>
      </c>
      <c r="D914" s="9">
        <f t="shared" si="127"/>
        <v>374830</v>
      </c>
      <c r="E914" s="3">
        <f t="shared" si="128"/>
        <v>31</v>
      </c>
      <c r="F914" s="10">
        <f t="shared" si="129"/>
        <v>29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374802</v>
      </c>
      <c r="K914" s="3">
        <f t="shared" si="133"/>
        <v>0</v>
      </c>
    </row>
    <row r="915" spans="1:11" x14ac:dyDescent="0.25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375167</v>
      </c>
      <c r="B915" s="28">
        <f t="shared" si="134"/>
        <v>2927</v>
      </c>
      <c r="C915" s="9">
        <f t="shared" si="126"/>
        <v>375165</v>
      </c>
      <c r="D915" s="9">
        <f t="shared" si="127"/>
        <v>375195</v>
      </c>
      <c r="E915" s="3">
        <f t="shared" si="128"/>
        <v>31</v>
      </c>
      <c r="F915" s="10">
        <f t="shared" si="129"/>
        <v>29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375167</v>
      </c>
      <c r="K915" s="3">
        <f t="shared" si="133"/>
        <v>0</v>
      </c>
    </row>
    <row r="916" spans="1:11" x14ac:dyDescent="0.25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375533</v>
      </c>
      <c r="B916" s="28">
        <f t="shared" si="134"/>
        <v>2928</v>
      </c>
      <c r="C916" s="9">
        <f t="shared" si="126"/>
        <v>375531</v>
      </c>
      <c r="D916" s="9">
        <f t="shared" si="127"/>
        <v>375561</v>
      </c>
      <c r="E916" s="3">
        <f t="shared" si="128"/>
        <v>31</v>
      </c>
      <c r="F916" s="10">
        <f t="shared" si="129"/>
        <v>29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375533</v>
      </c>
      <c r="K916" s="3">
        <f t="shared" si="133"/>
        <v>0</v>
      </c>
    </row>
    <row r="917" spans="1:11" x14ac:dyDescent="0.25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375898</v>
      </c>
      <c r="B917" s="28">
        <f t="shared" si="134"/>
        <v>2929</v>
      </c>
      <c r="C917" s="9">
        <f t="shared" si="126"/>
        <v>375896</v>
      </c>
      <c r="D917" s="9">
        <f t="shared" si="127"/>
        <v>375926</v>
      </c>
      <c r="E917" s="3">
        <f t="shared" si="128"/>
        <v>31</v>
      </c>
      <c r="F917" s="10">
        <f t="shared" si="129"/>
        <v>29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375898</v>
      </c>
      <c r="K917" s="3">
        <f t="shared" si="133"/>
        <v>0</v>
      </c>
    </row>
    <row r="918" spans="1:11" x14ac:dyDescent="0.25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376263</v>
      </c>
      <c r="B918" s="28">
        <f t="shared" si="134"/>
        <v>2930</v>
      </c>
      <c r="C918" s="9">
        <f t="shared" si="126"/>
        <v>376261</v>
      </c>
      <c r="D918" s="9">
        <f t="shared" si="127"/>
        <v>376291</v>
      </c>
      <c r="E918" s="3">
        <f t="shared" si="128"/>
        <v>31</v>
      </c>
      <c r="F918" s="10">
        <f t="shared" si="129"/>
        <v>29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376263</v>
      </c>
      <c r="K918" s="3">
        <f t="shared" si="133"/>
        <v>0</v>
      </c>
    </row>
    <row r="919" spans="1:11" x14ac:dyDescent="0.25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376628</v>
      </c>
      <c r="B919" s="28">
        <f t="shared" si="134"/>
        <v>2931</v>
      </c>
      <c r="C919" s="9">
        <f t="shared" si="126"/>
        <v>376626</v>
      </c>
      <c r="D919" s="9">
        <f t="shared" si="127"/>
        <v>376656</v>
      </c>
      <c r="E919" s="3">
        <f t="shared" si="128"/>
        <v>31</v>
      </c>
      <c r="F919" s="10">
        <f t="shared" si="129"/>
        <v>29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376628</v>
      </c>
      <c r="K919" s="3">
        <f t="shared" si="133"/>
        <v>0</v>
      </c>
    </row>
    <row r="920" spans="1:11" x14ac:dyDescent="0.25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376994</v>
      </c>
      <c r="B920" s="28">
        <f t="shared" si="134"/>
        <v>2932</v>
      </c>
      <c r="C920" s="9">
        <f t="shared" si="126"/>
        <v>376992</v>
      </c>
      <c r="D920" s="9">
        <f t="shared" si="127"/>
        <v>377022</v>
      </c>
      <c r="E920" s="3">
        <f t="shared" si="128"/>
        <v>31</v>
      </c>
      <c r="F920" s="10">
        <f t="shared" si="129"/>
        <v>29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376994</v>
      </c>
      <c r="K920" s="3">
        <f t="shared" si="133"/>
        <v>0</v>
      </c>
    </row>
    <row r="921" spans="1:11" x14ac:dyDescent="0.25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377359</v>
      </c>
      <c r="B921" s="28">
        <f t="shared" si="134"/>
        <v>2933</v>
      </c>
      <c r="C921" s="9">
        <f t="shared" si="126"/>
        <v>377357</v>
      </c>
      <c r="D921" s="9">
        <f t="shared" si="127"/>
        <v>377387</v>
      </c>
      <c r="E921" s="3">
        <f t="shared" si="128"/>
        <v>31</v>
      </c>
      <c r="F921" s="10">
        <f t="shared" si="129"/>
        <v>29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377359</v>
      </c>
      <c r="K921" s="3">
        <f t="shared" si="133"/>
        <v>0</v>
      </c>
    </row>
    <row r="922" spans="1:11" x14ac:dyDescent="0.25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377724</v>
      </c>
      <c r="B922" s="28">
        <f t="shared" si="134"/>
        <v>2934</v>
      </c>
      <c r="C922" s="9">
        <f t="shared" si="126"/>
        <v>377722</v>
      </c>
      <c r="D922" s="9">
        <f t="shared" si="127"/>
        <v>377752</v>
      </c>
      <c r="E922" s="3">
        <f t="shared" si="128"/>
        <v>31</v>
      </c>
      <c r="F922" s="10">
        <f t="shared" si="129"/>
        <v>29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377724</v>
      </c>
      <c r="K922" s="3">
        <f t="shared" si="133"/>
        <v>0</v>
      </c>
    </row>
    <row r="923" spans="1:11" x14ac:dyDescent="0.25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378089</v>
      </c>
      <c r="B923" s="28">
        <f t="shared" si="134"/>
        <v>2935</v>
      </c>
      <c r="C923" s="9">
        <f t="shared" si="126"/>
        <v>378087</v>
      </c>
      <c r="D923" s="9">
        <f t="shared" si="127"/>
        <v>378117</v>
      </c>
      <c r="E923" s="3">
        <f t="shared" si="128"/>
        <v>31</v>
      </c>
      <c r="F923" s="10">
        <f t="shared" si="129"/>
        <v>29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378089</v>
      </c>
      <c r="K923" s="3">
        <f t="shared" si="133"/>
        <v>0</v>
      </c>
    </row>
    <row r="924" spans="1:11" x14ac:dyDescent="0.25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378455</v>
      </c>
      <c r="B924" s="28">
        <f t="shared" si="134"/>
        <v>2936</v>
      </c>
      <c r="C924" s="9">
        <f t="shared" si="126"/>
        <v>378453</v>
      </c>
      <c r="D924" s="9">
        <f t="shared" si="127"/>
        <v>378483</v>
      </c>
      <c r="E924" s="3">
        <f t="shared" si="128"/>
        <v>31</v>
      </c>
      <c r="F924" s="10">
        <f t="shared" si="129"/>
        <v>29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378455</v>
      </c>
      <c r="K924" s="3">
        <f t="shared" si="133"/>
        <v>0</v>
      </c>
    </row>
    <row r="925" spans="1:11" x14ac:dyDescent="0.25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378820</v>
      </c>
      <c r="B925" s="28">
        <f t="shared" si="134"/>
        <v>2937</v>
      </c>
      <c r="C925" s="9">
        <f t="shared" si="126"/>
        <v>378818</v>
      </c>
      <c r="D925" s="9">
        <f t="shared" si="127"/>
        <v>378848</v>
      </c>
      <c r="E925" s="3">
        <f t="shared" si="128"/>
        <v>31</v>
      </c>
      <c r="F925" s="10">
        <f t="shared" si="129"/>
        <v>29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378820</v>
      </c>
      <c r="K925" s="3">
        <f t="shared" si="133"/>
        <v>0</v>
      </c>
    </row>
    <row r="926" spans="1:11" x14ac:dyDescent="0.25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379185</v>
      </c>
      <c r="B926" s="28">
        <f t="shared" si="134"/>
        <v>2938</v>
      </c>
      <c r="C926" s="9">
        <f t="shared" si="126"/>
        <v>379183</v>
      </c>
      <c r="D926" s="9">
        <f t="shared" si="127"/>
        <v>379213</v>
      </c>
      <c r="E926" s="3">
        <f t="shared" si="128"/>
        <v>31</v>
      </c>
      <c r="F926" s="10">
        <f t="shared" si="129"/>
        <v>29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379185</v>
      </c>
      <c r="K926" s="3">
        <f t="shared" si="133"/>
        <v>0</v>
      </c>
    </row>
    <row r="927" spans="1:11" x14ac:dyDescent="0.25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379550</v>
      </c>
      <c r="B927" s="28">
        <f t="shared" si="134"/>
        <v>2939</v>
      </c>
      <c r="C927" s="9">
        <f t="shared" si="126"/>
        <v>379548</v>
      </c>
      <c r="D927" s="9">
        <f t="shared" si="127"/>
        <v>379578</v>
      </c>
      <c r="E927" s="3">
        <f t="shared" si="128"/>
        <v>31</v>
      </c>
      <c r="F927" s="10">
        <f t="shared" si="129"/>
        <v>29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379550</v>
      </c>
      <c r="K927" s="3">
        <f t="shared" si="133"/>
        <v>0</v>
      </c>
    </row>
    <row r="928" spans="1:11" x14ac:dyDescent="0.25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379916</v>
      </c>
      <c r="B928" s="28">
        <f t="shared" si="134"/>
        <v>2940</v>
      </c>
      <c r="C928" s="9">
        <f t="shared" si="126"/>
        <v>379914</v>
      </c>
      <c r="D928" s="9">
        <f t="shared" si="127"/>
        <v>379944</v>
      </c>
      <c r="E928" s="3">
        <f t="shared" si="128"/>
        <v>31</v>
      </c>
      <c r="F928" s="10">
        <f t="shared" si="129"/>
        <v>29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379916</v>
      </c>
      <c r="K928" s="3">
        <f t="shared" si="133"/>
        <v>0</v>
      </c>
    </row>
    <row r="929" spans="1:11" x14ac:dyDescent="0.25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380281</v>
      </c>
      <c r="B929" s="28">
        <f t="shared" si="134"/>
        <v>2941</v>
      </c>
      <c r="C929" s="9">
        <f t="shared" si="126"/>
        <v>380279</v>
      </c>
      <c r="D929" s="9">
        <f t="shared" si="127"/>
        <v>380309</v>
      </c>
      <c r="E929" s="3">
        <f t="shared" si="128"/>
        <v>31</v>
      </c>
      <c r="F929" s="10">
        <f t="shared" si="129"/>
        <v>29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380281</v>
      </c>
      <c r="K929" s="3">
        <f t="shared" si="133"/>
        <v>0</v>
      </c>
    </row>
    <row r="930" spans="1:11" x14ac:dyDescent="0.25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380646</v>
      </c>
      <c r="B930" s="28">
        <f t="shared" si="134"/>
        <v>2942</v>
      </c>
      <c r="C930" s="9">
        <f t="shared" si="126"/>
        <v>380644</v>
      </c>
      <c r="D930" s="9">
        <f t="shared" si="127"/>
        <v>380674</v>
      </c>
      <c r="E930" s="3">
        <f t="shared" si="128"/>
        <v>31</v>
      </c>
      <c r="F930" s="10">
        <f t="shared" si="129"/>
        <v>29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380646</v>
      </c>
      <c r="K930" s="3">
        <f t="shared" si="133"/>
        <v>0</v>
      </c>
    </row>
    <row r="931" spans="1:11" x14ac:dyDescent="0.25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381011</v>
      </c>
      <c r="B931" s="28">
        <f t="shared" si="134"/>
        <v>2943</v>
      </c>
      <c r="C931" s="9">
        <f t="shared" si="126"/>
        <v>381009</v>
      </c>
      <c r="D931" s="9">
        <f t="shared" si="127"/>
        <v>381039</v>
      </c>
      <c r="E931" s="3">
        <f t="shared" si="128"/>
        <v>31</v>
      </c>
      <c r="F931" s="10">
        <f t="shared" si="129"/>
        <v>29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381011</v>
      </c>
      <c r="K931" s="3">
        <f t="shared" si="133"/>
        <v>0</v>
      </c>
    </row>
    <row r="932" spans="1:11" x14ac:dyDescent="0.25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381377</v>
      </c>
      <c r="B932" s="28">
        <f t="shared" si="134"/>
        <v>2944</v>
      </c>
      <c r="C932" s="9">
        <f t="shared" si="126"/>
        <v>381375</v>
      </c>
      <c r="D932" s="9">
        <f t="shared" si="127"/>
        <v>381405</v>
      </c>
      <c r="E932" s="3">
        <f t="shared" si="128"/>
        <v>31</v>
      </c>
      <c r="F932" s="10">
        <f t="shared" si="129"/>
        <v>29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381377</v>
      </c>
      <c r="K932" s="3">
        <f t="shared" si="133"/>
        <v>0</v>
      </c>
    </row>
    <row r="933" spans="1:11" x14ac:dyDescent="0.25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381742</v>
      </c>
      <c r="B933" s="28">
        <f t="shared" si="134"/>
        <v>2945</v>
      </c>
      <c r="C933" s="9">
        <f t="shared" si="126"/>
        <v>381740</v>
      </c>
      <c r="D933" s="9">
        <f t="shared" si="127"/>
        <v>381770</v>
      </c>
      <c r="E933" s="3">
        <f t="shared" si="128"/>
        <v>31</v>
      </c>
      <c r="F933" s="10">
        <f t="shared" si="129"/>
        <v>29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381742</v>
      </c>
      <c r="K933" s="3">
        <f t="shared" si="133"/>
        <v>0</v>
      </c>
    </row>
    <row r="934" spans="1:11" x14ac:dyDescent="0.25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382107</v>
      </c>
      <c r="B934" s="28">
        <f t="shared" si="134"/>
        <v>2946</v>
      </c>
      <c r="C934" s="9">
        <f t="shared" si="126"/>
        <v>382105</v>
      </c>
      <c r="D934" s="9">
        <f t="shared" si="127"/>
        <v>382135</v>
      </c>
      <c r="E934" s="3">
        <f t="shared" si="128"/>
        <v>31</v>
      </c>
      <c r="F934" s="10">
        <f t="shared" si="129"/>
        <v>29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382107</v>
      </c>
      <c r="K934" s="3">
        <f t="shared" si="133"/>
        <v>0</v>
      </c>
    </row>
    <row r="935" spans="1:11" x14ac:dyDescent="0.25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382472</v>
      </c>
      <c r="B935" s="28">
        <f t="shared" si="134"/>
        <v>2947</v>
      </c>
      <c r="C935" s="9">
        <f t="shared" si="126"/>
        <v>382470</v>
      </c>
      <c r="D935" s="9">
        <f t="shared" si="127"/>
        <v>382500</v>
      </c>
      <c r="E935" s="3">
        <f t="shared" si="128"/>
        <v>31</v>
      </c>
      <c r="F935" s="10">
        <f t="shared" si="129"/>
        <v>29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382472</v>
      </c>
      <c r="K935" s="3">
        <f t="shared" si="133"/>
        <v>0</v>
      </c>
    </row>
    <row r="936" spans="1:11" x14ac:dyDescent="0.25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382838</v>
      </c>
      <c r="B936" s="28">
        <f t="shared" si="134"/>
        <v>2948</v>
      </c>
      <c r="C936" s="9">
        <f t="shared" si="126"/>
        <v>382836</v>
      </c>
      <c r="D936" s="9">
        <f t="shared" si="127"/>
        <v>382866</v>
      </c>
      <c r="E936" s="3">
        <f t="shared" si="128"/>
        <v>31</v>
      </c>
      <c r="F936" s="10">
        <f t="shared" si="129"/>
        <v>29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382838</v>
      </c>
      <c r="K936" s="3">
        <f t="shared" si="133"/>
        <v>0</v>
      </c>
    </row>
    <row r="937" spans="1:11" x14ac:dyDescent="0.25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383203</v>
      </c>
      <c r="B937" s="28">
        <f t="shared" si="134"/>
        <v>2949</v>
      </c>
      <c r="C937" s="9">
        <f t="shared" si="126"/>
        <v>383201</v>
      </c>
      <c r="D937" s="9">
        <f t="shared" si="127"/>
        <v>383231</v>
      </c>
      <c r="E937" s="3">
        <f t="shared" si="128"/>
        <v>31</v>
      </c>
      <c r="F937" s="10">
        <f t="shared" si="129"/>
        <v>29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383203</v>
      </c>
      <c r="K937" s="3">
        <f t="shared" si="133"/>
        <v>0</v>
      </c>
    </row>
    <row r="938" spans="1:11" x14ac:dyDescent="0.25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383568</v>
      </c>
      <c r="B938" s="28">
        <f t="shared" si="134"/>
        <v>2950</v>
      </c>
      <c r="C938" s="9">
        <f t="shared" si="126"/>
        <v>383566</v>
      </c>
      <c r="D938" s="9">
        <f t="shared" si="127"/>
        <v>383596</v>
      </c>
      <c r="E938" s="3">
        <f t="shared" si="128"/>
        <v>31</v>
      </c>
      <c r="F938" s="10">
        <f t="shared" si="129"/>
        <v>29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383568</v>
      </c>
      <c r="K938" s="3">
        <f t="shared" si="133"/>
        <v>0</v>
      </c>
    </row>
    <row r="939" spans="1:11" x14ac:dyDescent="0.25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383933</v>
      </c>
      <c r="B939" s="28">
        <f t="shared" si="134"/>
        <v>2951</v>
      </c>
      <c r="C939" s="9">
        <f t="shared" si="126"/>
        <v>383931</v>
      </c>
      <c r="D939" s="9">
        <f t="shared" si="127"/>
        <v>383961</v>
      </c>
      <c r="E939" s="3">
        <f t="shared" si="128"/>
        <v>31</v>
      </c>
      <c r="F939" s="10">
        <f t="shared" si="129"/>
        <v>29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383933</v>
      </c>
      <c r="K939" s="3">
        <f t="shared" si="133"/>
        <v>0</v>
      </c>
    </row>
    <row r="940" spans="1:11" x14ac:dyDescent="0.25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384299</v>
      </c>
      <c r="B940" s="28">
        <f t="shared" si="134"/>
        <v>2952</v>
      </c>
      <c r="C940" s="9">
        <f t="shared" si="126"/>
        <v>384297</v>
      </c>
      <c r="D940" s="9">
        <f t="shared" si="127"/>
        <v>384327</v>
      </c>
      <c r="E940" s="3">
        <f t="shared" si="128"/>
        <v>31</v>
      </c>
      <c r="F940" s="10">
        <f t="shared" si="129"/>
        <v>29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384299</v>
      </c>
      <c r="K940" s="3">
        <f t="shared" si="133"/>
        <v>0</v>
      </c>
    </row>
    <row r="941" spans="1:11" x14ac:dyDescent="0.25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384664</v>
      </c>
      <c r="B941" s="28">
        <f t="shared" si="134"/>
        <v>2953</v>
      </c>
      <c r="C941" s="9">
        <f t="shared" si="126"/>
        <v>384662</v>
      </c>
      <c r="D941" s="9">
        <f t="shared" si="127"/>
        <v>384692</v>
      </c>
      <c r="E941" s="3">
        <f t="shared" si="128"/>
        <v>31</v>
      </c>
      <c r="F941" s="10">
        <f t="shared" si="129"/>
        <v>29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384664</v>
      </c>
      <c r="K941" s="3">
        <f t="shared" si="133"/>
        <v>0</v>
      </c>
    </row>
    <row r="942" spans="1:11" x14ac:dyDescent="0.25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385029</v>
      </c>
      <c r="B942" s="28">
        <f t="shared" si="134"/>
        <v>2954</v>
      </c>
      <c r="C942" s="9">
        <f t="shared" si="126"/>
        <v>385027</v>
      </c>
      <c r="D942" s="9">
        <f t="shared" si="127"/>
        <v>385057</v>
      </c>
      <c r="E942" s="3">
        <f t="shared" si="128"/>
        <v>31</v>
      </c>
      <c r="F942" s="10">
        <f t="shared" si="129"/>
        <v>29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385029</v>
      </c>
      <c r="K942" s="3">
        <f t="shared" si="133"/>
        <v>0</v>
      </c>
    </row>
    <row r="943" spans="1:11" x14ac:dyDescent="0.25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385394</v>
      </c>
      <c r="B943" s="28">
        <f t="shared" si="134"/>
        <v>2955</v>
      </c>
      <c r="C943" s="9">
        <f t="shared" si="126"/>
        <v>385392</v>
      </c>
      <c r="D943" s="9">
        <f t="shared" si="127"/>
        <v>385422</v>
      </c>
      <c r="E943" s="3">
        <f t="shared" si="128"/>
        <v>31</v>
      </c>
      <c r="F943" s="10">
        <f t="shared" si="129"/>
        <v>29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385394</v>
      </c>
      <c r="K943" s="3">
        <f t="shared" si="133"/>
        <v>0</v>
      </c>
    </row>
    <row r="944" spans="1:11" x14ac:dyDescent="0.25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385760</v>
      </c>
      <c r="B944" s="28">
        <f t="shared" si="134"/>
        <v>2956</v>
      </c>
      <c r="C944" s="9">
        <f t="shared" si="126"/>
        <v>385758</v>
      </c>
      <c r="D944" s="9">
        <f t="shared" si="127"/>
        <v>385788</v>
      </c>
      <c r="E944" s="3">
        <f t="shared" si="128"/>
        <v>31</v>
      </c>
      <c r="F944" s="10">
        <f t="shared" si="129"/>
        <v>29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385760</v>
      </c>
      <c r="K944" s="3">
        <f t="shared" si="133"/>
        <v>0</v>
      </c>
    </row>
    <row r="945" spans="1:11" x14ac:dyDescent="0.25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386125</v>
      </c>
      <c r="B945" s="28">
        <f t="shared" si="134"/>
        <v>2957</v>
      </c>
      <c r="C945" s="9">
        <f t="shared" ref="C945:C1008" si="135">EOMONTH(A945,-1)+1</f>
        <v>386123</v>
      </c>
      <c r="D945" s="9">
        <f t="shared" ref="D945:D1008" si="136">EOMONTH(A945,0)</f>
        <v>386153</v>
      </c>
      <c r="E945" s="3">
        <f t="shared" ref="E945:E1008" si="137">D945-C945+1</f>
        <v>31</v>
      </c>
      <c r="F945" s="10">
        <f t="shared" ref="F945:F1008" si="138">D945-A945+1</f>
        <v>29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386125</v>
      </c>
      <c r="K945" s="3">
        <f t="shared" ref="K945:K1008" si="142">H945+I945</f>
        <v>0</v>
      </c>
    </row>
    <row r="946" spans="1:11" x14ac:dyDescent="0.25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386490</v>
      </c>
      <c r="B946" s="28">
        <f t="shared" si="134"/>
        <v>2958</v>
      </c>
      <c r="C946" s="9">
        <f t="shared" si="135"/>
        <v>386488</v>
      </c>
      <c r="D946" s="9">
        <f t="shared" si="136"/>
        <v>386518</v>
      </c>
      <c r="E946" s="3">
        <f t="shared" si="137"/>
        <v>31</v>
      </c>
      <c r="F946" s="10">
        <f t="shared" si="138"/>
        <v>29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386490</v>
      </c>
      <c r="K946" s="3">
        <f t="shared" si="142"/>
        <v>0</v>
      </c>
    </row>
    <row r="947" spans="1:11" x14ac:dyDescent="0.25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386855</v>
      </c>
      <c r="B947" s="28">
        <f t="shared" si="134"/>
        <v>2959</v>
      </c>
      <c r="C947" s="9">
        <f t="shared" si="135"/>
        <v>386853</v>
      </c>
      <c r="D947" s="9">
        <f t="shared" si="136"/>
        <v>386883</v>
      </c>
      <c r="E947" s="3">
        <f t="shared" si="137"/>
        <v>31</v>
      </c>
      <c r="F947" s="10">
        <f t="shared" si="138"/>
        <v>29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386855</v>
      </c>
      <c r="K947" s="3">
        <f t="shared" si="142"/>
        <v>0</v>
      </c>
    </row>
    <row r="948" spans="1:11" x14ac:dyDescent="0.25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387221</v>
      </c>
      <c r="B948" s="28">
        <f t="shared" si="134"/>
        <v>2960</v>
      </c>
      <c r="C948" s="9">
        <f t="shared" si="135"/>
        <v>387219</v>
      </c>
      <c r="D948" s="9">
        <f t="shared" si="136"/>
        <v>387249</v>
      </c>
      <c r="E948" s="3">
        <f t="shared" si="137"/>
        <v>31</v>
      </c>
      <c r="F948" s="10">
        <f t="shared" si="138"/>
        <v>29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387221</v>
      </c>
      <c r="K948" s="3">
        <f t="shared" si="142"/>
        <v>0</v>
      </c>
    </row>
    <row r="949" spans="1:11" x14ac:dyDescent="0.25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387586</v>
      </c>
      <c r="B949" s="28">
        <f t="shared" si="134"/>
        <v>2961</v>
      </c>
      <c r="C949" s="9">
        <f t="shared" si="135"/>
        <v>387584</v>
      </c>
      <c r="D949" s="9">
        <f t="shared" si="136"/>
        <v>387614</v>
      </c>
      <c r="E949" s="3">
        <f t="shared" si="137"/>
        <v>31</v>
      </c>
      <c r="F949" s="10">
        <f t="shared" si="138"/>
        <v>29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387586</v>
      </c>
      <c r="K949" s="3">
        <f t="shared" si="142"/>
        <v>0</v>
      </c>
    </row>
    <row r="950" spans="1:11" x14ac:dyDescent="0.25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387951</v>
      </c>
      <c r="B950" s="28">
        <f t="shared" si="134"/>
        <v>2962</v>
      </c>
      <c r="C950" s="9">
        <f t="shared" si="135"/>
        <v>387949</v>
      </c>
      <c r="D950" s="9">
        <f t="shared" si="136"/>
        <v>387979</v>
      </c>
      <c r="E950" s="3">
        <f t="shared" si="137"/>
        <v>31</v>
      </c>
      <c r="F950" s="10">
        <f t="shared" si="138"/>
        <v>29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387951</v>
      </c>
      <c r="K950" s="3">
        <f t="shared" si="142"/>
        <v>0</v>
      </c>
    </row>
    <row r="951" spans="1:11" x14ac:dyDescent="0.25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388316</v>
      </c>
      <c r="B951" s="28">
        <f t="shared" si="134"/>
        <v>2963</v>
      </c>
      <c r="C951" s="9">
        <f t="shared" si="135"/>
        <v>388314</v>
      </c>
      <c r="D951" s="9">
        <f t="shared" si="136"/>
        <v>388344</v>
      </c>
      <c r="E951" s="3">
        <f t="shared" si="137"/>
        <v>31</v>
      </c>
      <c r="F951" s="10">
        <f t="shared" si="138"/>
        <v>29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388316</v>
      </c>
      <c r="K951" s="3">
        <f t="shared" si="142"/>
        <v>0</v>
      </c>
    </row>
    <row r="952" spans="1:11" x14ac:dyDescent="0.25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388682</v>
      </c>
      <c r="B952" s="28">
        <f t="shared" si="134"/>
        <v>2964</v>
      </c>
      <c r="C952" s="9">
        <f t="shared" si="135"/>
        <v>388680</v>
      </c>
      <c r="D952" s="9">
        <f t="shared" si="136"/>
        <v>388710</v>
      </c>
      <c r="E952" s="3">
        <f t="shared" si="137"/>
        <v>31</v>
      </c>
      <c r="F952" s="10">
        <f t="shared" si="138"/>
        <v>29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388682</v>
      </c>
      <c r="K952" s="3">
        <f t="shared" si="142"/>
        <v>0</v>
      </c>
    </row>
    <row r="953" spans="1:11" x14ac:dyDescent="0.25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389047</v>
      </c>
      <c r="B953" s="28">
        <f t="shared" si="134"/>
        <v>2965</v>
      </c>
      <c r="C953" s="9">
        <f t="shared" si="135"/>
        <v>389045</v>
      </c>
      <c r="D953" s="9">
        <f t="shared" si="136"/>
        <v>389075</v>
      </c>
      <c r="E953" s="3">
        <f t="shared" si="137"/>
        <v>31</v>
      </c>
      <c r="F953" s="10">
        <f t="shared" si="138"/>
        <v>29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389047</v>
      </c>
      <c r="K953" s="3">
        <f t="shared" si="142"/>
        <v>0</v>
      </c>
    </row>
    <row r="954" spans="1:11" x14ac:dyDescent="0.25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389412</v>
      </c>
      <c r="B954" s="28">
        <f t="shared" si="134"/>
        <v>2966</v>
      </c>
      <c r="C954" s="9">
        <f t="shared" si="135"/>
        <v>389410</v>
      </c>
      <c r="D954" s="9">
        <f t="shared" si="136"/>
        <v>389440</v>
      </c>
      <c r="E954" s="3">
        <f t="shared" si="137"/>
        <v>31</v>
      </c>
      <c r="F954" s="10">
        <f t="shared" si="138"/>
        <v>29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389412</v>
      </c>
      <c r="K954" s="3">
        <f t="shared" si="142"/>
        <v>0</v>
      </c>
    </row>
    <row r="955" spans="1:11" x14ac:dyDescent="0.25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389777</v>
      </c>
      <c r="B955" s="28">
        <f t="shared" si="134"/>
        <v>2967</v>
      </c>
      <c r="C955" s="9">
        <f t="shared" si="135"/>
        <v>389775</v>
      </c>
      <c r="D955" s="9">
        <f t="shared" si="136"/>
        <v>389805</v>
      </c>
      <c r="E955" s="3">
        <f t="shared" si="137"/>
        <v>31</v>
      </c>
      <c r="F955" s="10">
        <f t="shared" si="138"/>
        <v>29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389777</v>
      </c>
      <c r="K955" s="3">
        <f t="shared" si="142"/>
        <v>0</v>
      </c>
    </row>
    <row r="956" spans="1:11" x14ac:dyDescent="0.25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390143</v>
      </c>
      <c r="B956" s="28">
        <f t="shared" si="134"/>
        <v>2968</v>
      </c>
      <c r="C956" s="9">
        <f t="shared" si="135"/>
        <v>390141</v>
      </c>
      <c r="D956" s="9">
        <f t="shared" si="136"/>
        <v>390171</v>
      </c>
      <c r="E956" s="3">
        <f t="shared" si="137"/>
        <v>31</v>
      </c>
      <c r="F956" s="10">
        <f t="shared" si="138"/>
        <v>29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390143</v>
      </c>
      <c r="K956" s="3">
        <f t="shared" si="142"/>
        <v>0</v>
      </c>
    </row>
    <row r="957" spans="1:11" x14ac:dyDescent="0.25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390508</v>
      </c>
      <c r="B957" s="28">
        <f t="shared" si="134"/>
        <v>2969</v>
      </c>
      <c r="C957" s="9">
        <f t="shared" si="135"/>
        <v>390506</v>
      </c>
      <c r="D957" s="9">
        <f t="shared" si="136"/>
        <v>390536</v>
      </c>
      <c r="E957" s="3">
        <f t="shared" si="137"/>
        <v>31</v>
      </c>
      <c r="F957" s="10">
        <f t="shared" si="138"/>
        <v>29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390508</v>
      </c>
      <c r="K957" s="3">
        <f t="shared" si="142"/>
        <v>0</v>
      </c>
    </row>
    <row r="958" spans="1:11" x14ac:dyDescent="0.25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390873</v>
      </c>
      <c r="B958" s="28">
        <f t="shared" si="134"/>
        <v>2970</v>
      </c>
      <c r="C958" s="9">
        <f t="shared" si="135"/>
        <v>390871</v>
      </c>
      <c r="D958" s="9">
        <f t="shared" si="136"/>
        <v>390901</v>
      </c>
      <c r="E958" s="3">
        <f t="shared" si="137"/>
        <v>31</v>
      </c>
      <c r="F958" s="10">
        <f t="shared" si="138"/>
        <v>29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390873</v>
      </c>
      <c r="K958" s="3">
        <f t="shared" si="142"/>
        <v>0</v>
      </c>
    </row>
    <row r="959" spans="1:11" x14ac:dyDescent="0.25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391238</v>
      </c>
      <c r="B959" s="28">
        <f t="shared" si="134"/>
        <v>2971</v>
      </c>
      <c r="C959" s="9">
        <f t="shared" si="135"/>
        <v>391236</v>
      </c>
      <c r="D959" s="9">
        <f t="shared" si="136"/>
        <v>391266</v>
      </c>
      <c r="E959" s="3">
        <f t="shared" si="137"/>
        <v>31</v>
      </c>
      <c r="F959" s="10">
        <f t="shared" si="138"/>
        <v>29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391238</v>
      </c>
      <c r="K959" s="3">
        <f t="shared" si="142"/>
        <v>0</v>
      </c>
    </row>
    <row r="960" spans="1:11" x14ac:dyDescent="0.25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391604</v>
      </c>
      <c r="B960" s="28">
        <f t="shared" si="134"/>
        <v>2972</v>
      </c>
      <c r="C960" s="9">
        <f t="shared" si="135"/>
        <v>391602</v>
      </c>
      <c r="D960" s="9">
        <f t="shared" si="136"/>
        <v>391632</v>
      </c>
      <c r="E960" s="3">
        <f t="shared" si="137"/>
        <v>31</v>
      </c>
      <c r="F960" s="10">
        <f t="shared" si="138"/>
        <v>29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391604</v>
      </c>
      <c r="K960" s="3">
        <f t="shared" si="142"/>
        <v>0</v>
      </c>
    </row>
    <row r="961" spans="1:11" x14ac:dyDescent="0.25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391969</v>
      </c>
      <c r="B961" s="28">
        <f t="shared" si="134"/>
        <v>2973</v>
      </c>
      <c r="C961" s="9">
        <f t="shared" si="135"/>
        <v>391967</v>
      </c>
      <c r="D961" s="9">
        <f t="shared" si="136"/>
        <v>391997</v>
      </c>
      <c r="E961" s="3">
        <f t="shared" si="137"/>
        <v>31</v>
      </c>
      <c r="F961" s="10">
        <f t="shared" si="138"/>
        <v>29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391969</v>
      </c>
      <c r="K961" s="3">
        <f t="shared" si="142"/>
        <v>0</v>
      </c>
    </row>
    <row r="962" spans="1:11" x14ac:dyDescent="0.25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392334</v>
      </c>
      <c r="B962" s="28">
        <f t="shared" si="134"/>
        <v>2974</v>
      </c>
      <c r="C962" s="9">
        <f t="shared" si="135"/>
        <v>392332</v>
      </c>
      <c r="D962" s="9">
        <f t="shared" si="136"/>
        <v>392362</v>
      </c>
      <c r="E962" s="3">
        <f t="shared" si="137"/>
        <v>31</v>
      </c>
      <c r="F962" s="10">
        <f t="shared" si="138"/>
        <v>29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392334</v>
      </c>
      <c r="K962" s="3">
        <f t="shared" si="142"/>
        <v>0</v>
      </c>
    </row>
    <row r="963" spans="1:11" x14ac:dyDescent="0.25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392699</v>
      </c>
      <c r="B963" s="28">
        <f t="shared" si="134"/>
        <v>2975</v>
      </c>
      <c r="C963" s="9">
        <f t="shared" si="135"/>
        <v>392697</v>
      </c>
      <c r="D963" s="9">
        <f t="shared" si="136"/>
        <v>392727</v>
      </c>
      <c r="E963" s="3">
        <f t="shared" si="137"/>
        <v>31</v>
      </c>
      <c r="F963" s="10">
        <f t="shared" si="138"/>
        <v>29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392699</v>
      </c>
      <c r="K963" s="3">
        <f t="shared" si="142"/>
        <v>0</v>
      </c>
    </row>
    <row r="964" spans="1:11" x14ac:dyDescent="0.25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393065</v>
      </c>
      <c r="B964" s="28">
        <f t="shared" si="134"/>
        <v>2976</v>
      </c>
      <c r="C964" s="9">
        <f t="shared" si="135"/>
        <v>393063</v>
      </c>
      <c r="D964" s="9">
        <f t="shared" si="136"/>
        <v>393093</v>
      </c>
      <c r="E964" s="3">
        <f t="shared" si="137"/>
        <v>31</v>
      </c>
      <c r="F964" s="10">
        <f t="shared" si="138"/>
        <v>29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393065</v>
      </c>
      <c r="K964" s="3">
        <f t="shared" si="142"/>
        <v>0</v>
      </c>
    </row>
    <row r="965" spans="1:11" x14ac:dyDescent="0.25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393430</v>
      </c>
      <c r="B965" s="28">
        <f t="shared" ref="B965:B1028" si="143">YEAR(A965)</f>
        <v>2977</v>
      </c>
      <c r="C965" s="9">
        <f t="shared" si="135"/>
        <v>393428</v>
      </c>
      <c r="D965" s="9">
        <f t="shared" si="136"/>
        <v>393458</v>
      </c>
      <c r="E965" s="3">
        <f t="shared" si="137"/>
        <v>31</v>
      </c>
      <c r="F965" s="10">
        <f t="shared" si="138"/>
        <v>29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393430</v>
      </c>
      <c r="K965" s="3">
        <f t="shared" si="142"/>
        <v>0</v>
      </c>
    </row>
    <row r="966" spans="1:11" x14ac:dyDescent="0.25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393795</v>
      </c>
      <c r="B966" s="28">
        <f t="shared" si="143"/>
        <v>2978</v>
      </c>
      <c r="C966" s="9">
        <f t="shared" si="135"/>
        <v>393793</v>
      </c>
      <c r="D966" s="9">
        <f t="shared" si="136"/>
        <v>393823</v>
      </c>
      <c r="E966" s="3">
        <f t="shared" si="137"/>
        <v>31</v>
      </c>
      <c r="F966" s="10">
        <f t="shared" si="138"/>
        <v>29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393795</v>
      </c>
      <c r="K966" s="3">
        <f t="shared" si="142"/>
        <v>0</v>
      </c>
    </row>
    <row r="967" spans="1:11" x14ac:dyDescent="0.25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394160</v>
      </c>
      <c r="B967" s="28">
        <f t="shared" si="143"/>
        <v>2979</v>
      </c>
      <c r="C967" s="9">
        <f t="shared" si="135"/>
        <v>394158</v>
      </c>
      <c r="D967" s="9">
        <f t="shared" si="136"/>
        <v>394188</v>
      </c>
      <c r="E967" s="3">
        <f t="shared" si="137"/>
        <v>31</v>
      </c>
      <c r="F967" s="10">
        <f t="shared" si="138"/>
        <v>29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394160</v>
      </c>
      <c r="K967" s="3">
        <f t="shared" si="142"/>
        <v>0</v>
      </c>
    </row>
    <row r="968" spans="1:11" x14ac:dyDescent="0.25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394526</v>
      </c>
      <c r="B968" s="28">
        <f t="shared" si="143"/>
        <v>2980</v>
      </c>
      <c r="C968" s="9">
        <f t="shared" si="135"/>
        <v>394524</v>
      </c>
      <c r="D968" s="9">
        <f t="shared" si="136"/>
        <v>394554</v>
      </c>
      <c r="E968" s="3">
        <f t="shared" si="137"/>
        <v>31</v>
      </c>
      <c r="F968" s="10">
        <f t="shared" si="138"/>
        <v>29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394526</v>
      </c>
      <c r="K968" s="3">
        <f t="shared" si="142"/>
        <v>0</v>
      </c>
    </row>
    <row r="969" spans="1:11" x14ac:dyDescent="0.25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394891</v>
      </c>
      <c r="B969" s="28">
        <f t="shared" si="143"/>
        <v>2981</v>
      </c>
      <c r="C969" s="9">
        <f t="shared" si="135"/>
        <v>394889</v>
      </c>
      <c r="D969" s="9">
        <f t="shared" si="136"/>
        <v>394919</v>
      </c>
      <c r="E969" s="3">
        <f t="shared" si="137"/>
        <v>31</v>
      </c>
      <c r="F969" s="10">
        <f t="shared" si="138"/>
        <v>29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394891</v>
      </c>
      <c r="K969" s="3">
        <f t="shared" si="142"/>
        <v>0</v>
      </c>
    </row>
    <row r="970" spans="1:11" x14ac:dyDescent="0.25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395256</v>
      </c>
      <c r="B970" s="28">
        <f t="shared" si="143"/>
        <v>2982</v>
      </c>
      <c r="C970" s="9">
        <f t="shared" si="135"/>
        <v>395254</v>
      </c>
      <c r="D970" s="9">
        <f t="shared" si="136"/>
        <v>395284</v>
      </c>
      <c r="E970" s="3">
        <f t="shared" si="137"/>
        <v>31</v>
      </c>
      <c r="F970" s="10">
        <f t="shared" si="138"/>
        <v>29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395256</v>
      </c>
      <c r="K970" s="3">
        <f t="shared" si="142"/>
        <v>0</v>
      </c>
    </row>
    <row r="971" spans="1:11" x14ac:dyDescent="0.25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395621</v>
      </c>
      <c r="B971" s="28">
        <f t="shared" si="143"/>
        <v>2983</v>
      </c>
      <c r="C971" s="9">
        <f t="shared" si="135"/>
        <v>395619</v>
      </c>
      <c r="D971" s="9">
        <f t="shared" si="136"/>
        <v>395649</v>
      </c>
      <c r="E971" s="3">
        <f t="shared" si="137"/>
        <v>31</v>
      </c>
      <c r="F971" s="10">
        <f t="shared" si="138"/>
        <v>29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395621</v>
      </c>
      <c r="K971" s="3">
        <f t="shared" si="142"/>
        <v>0</v>
      </c>
    </row>
    <row r="972" spans="1:11" x14ac:dyDescent="0.25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395987</v>
      </c>
      <c r="B972" s="28">
        <f t="shared" si="143"/>
        <v>2984</v>
      </c>
      <c r="C972" s="9">
        <f t="shared" si="135"/>
        <v>395985</v>
      </c>
      <c r="D972" s="9">
        <f t="shared" si="136"/>
        <v>396015</v>
      </c>
      <c r="E972" s="3">
        <f t="shared" si="137"/>
        <v>31</v>
      </c>
      <c r="F972" s="10">
        <f t="shared" si="138"/>
        <v>29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395987</v>
      </c>
      <c r="K972" s="3">
        <f t="shared" si="142"/>
        <v>0</v>
      </c>
    </row>
    <row r="973" spans="1:11" x14ac:dyDescent="0.25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396352</v>
      </c>
      <c r="B973" s="28">
        <f t="shared" si="143"/>
        <v>2985</v>
      </c>
      <c r="C973" s="9">
        <f t="shared" si="135"/>
        <v>396350</v>
      </c>
      <c r="D973" s="9">
        <f t="shared" si="136"/>
        <v>396380</v>
      </c>
      <c r="E973" s="3">
        <f t="shared" si="137"/>
        <v>31</v>
      </c>
      <c r="F973" s="10">
        <f t="shared" si="138"/>
        <v>29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396352</v>
      </c>
      <c r="K973" s="3">
        <f t="shared" si="142"/>
        <v>0</v>
      </c>
    </row>
    <row r="974" spans="1:11" x14ac:dyDescent="0.25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396717</v>
      </c>
      <c r="B974" s="28">
        <f t="shared" si="143"/>
        <v>2986</v>
      </c>
      <c r="C974" s="9">
        <f t="shared" si="135"/>
        <v>396715</v>
      </c>
      <c r="D974" s="9">
        <f t="shared" si="136"/>
        <v>396745</v>
      </c>
      <c r="E974" s="3">
        <f t="shared" si="137"/>
        <v>31</v>
      </c>
      <c r="F974" s="10">
        <f t="shared" si="138"/>
        <v>29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396717</v>
      </c>
      <c r="K974" s="3">
        <f t="shared" si="142"/>
        <v>0</v>
      </c>
    </row>
    <row r="975" spans="1:11" x14ac:dyDescent="0.25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397082</v>
      </c>
      <c r="B975" s="28">
        <f t="shared" si="143"/>
        <v>2987</v>
      </c>
      <c r="C975" s="9">
        <f t="shared" si="135"/>
        <v>397080</v>
      </c>
      <c r="D975" s="9">
        <f t="shared" si="136"/>
        <v>397110</v>
      </c>
      <c r="E975" s="3">
        <f t="shared" si="137"/>
        <v>31</v>
      </c>
      <c r="F975" s="10">
        <f t="shared" si="138"/>
        <v>29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397082</v>
      </c>
      <c r="K975" s="3">
        <f t="shared" si="142"/>
        <v>0</v>
      </c>
    </row>
    <row r="976" spans="1:11" x14ac:dyDescent="0.25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397448</v>
      </c>
      <c r="B976" s="28">
        <f t="shared" si="143"/>
        <v>2988</v>
      </c>
      <c r="C976" s="9">
        <f t="shared" si="135"/>
        <v>397446</v>
      </c>
      <c r="D976" s="9">
        <f t="shared" si="136"/>
        <v>397476</v>
      </c>
      <c r="E976" s="3">
        <f t="shared" si="137"/>
        <v>31</v>
      </c>
      <c r="F976" s="10">
        <f t="shared" si="138"/>
        <v>29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397448</v>
      </c>
      <c r="K976" s="3">
        <f t="shared" si="142"/>
        <v>0</v>
      </c>
    </row>
    <row r="977" spans="1:11" x14ac:dyDescent="0.25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397813</v>
      </c>
      <c r="B977" s="28">
        <f t="shared" si="143"/>
        <v>2989</v>
      </c>
      <c r="C977" s="9">
        <f t="shared" si="135"/>
        <v>397811</v>
      </c>
      <c r="D977" s="9">
        <f t="shared" si="136"/>
        <v>397841</v>
      </c>
      <c r="E977" s="3">
        <f t="shared" si="137"/>
        <v>31</v>
      </c>
      <c r="F977" s="10">
        <f t="shared" si="138"/>
        <v>29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397813</v>
      </c>
      <c r="K977" s="3">
        <f t="shared" si="142"/>
        <v>0</v>
      </c>
    </row>
    <row r="978" spans="1:11" x14ac:dyDescent="0.25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398178</v>
      </c>
      <c r="B978" s="28">
        <f t="shared" si="143"/>
        <v>2990</v>
      </c>
      <c r="C978" s="9">
        <f t="shared" si="135"/>
        <v>398176</v>
      </c>
      <c r="D978" s="9">
        <f t="shared" si="136"/>
        <v>398206</v>
      </c>
      <c r="E978" s="3">
        <f t="shared" si="137"/>
        <v>31</v>
      </c>
      <c r="F978" s="10">
        <f t="shared" si="138"/>
        <v>29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398178</v>
      </c>
      <c r="K978" s="3">
        <f t="shared" si="142"/>
        <v>0</v>
      </c>
    </row>
    <row r="979" spans="1:11" x14ac:dyDescent="0.25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398543</v>
      </c>
      <c r="B979" s="28">
        <f t="shared" si="143"/>
        <v>2991</v>
      </c>
      <c r="C979" s="9">
        <f t="shared" si="135"/>
        <v>398541</v>
      </c>
      <c r="D979" s="9">
        <f t="shared" si="136"/>
        <v>398571</v>
      </c>
      <c r="E979" s="3">
        <f t="shared" si="137"/>
        <v>31</v>
      </c>
      <c r="F979" s="10">
        <f t="shared" si="138"/>
        <v>29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398543</v>
      </c>
      <c r="K979" s="3">
        <f t="shared" si="142"/>
        <v>0</v>
      </c>
    </row>
    <row r="980" spans="1:11" x14ac:dyDescent="0.25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398909</v>
      </c>
      <c r="B980" s="28">
        <f t="shared" si="143"/>
        <v>2992</v>
      </c>
      <c r="C980" s="9">
        <f t="shared" si="135"/>
        <v>398907</v>
      </c>
      <c r="D980" s="9">
        <f t="shared" si="136"/>
        <v>398937</v>
      </c>
      <c r="E980" s="3">
        <f t="shared" si="137"/>
        <v>31</v>
      </c>
      <c r="F980" s="10">
        <f t="shared" si="138"/>
        <v>29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398909</v>
      </c>
      <c r="K980" s="3">
        <f t="shared" si="142"/>
        <v>0</v>
      </c>
    </row>
    <row r="981" spans="1:11" x14ac:dyDescent="0.25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399274</v>
      </c>
      <c r="B981" s="28">
        <f t="shared" si="143"/>
        <v>2993</v>
      </c>
      <c r="C981" s="9">
        <f t="shared" si="135"/>
        <v>399272</v>
      </c>
      <c r="D981" s="9">
        <f t="shared" si="136"/>
        <v>399302</v>
      </c>
      <c r="E981" s="3">
        <f t="shared" si="137"/>
        <v>31</v>
      </c>
      <c r="F981" s="10">
        <f t="shared" si="138"/>
        <v>29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399274</v>
      </c>
      <c r="K981" s="3">
        <f t="shared" si="142"/>
        <v>0</v>
      </c>
    </row>
    <row r="982" spans="1:11" x14ac:dyDescent="0.25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399639</v>
      </c>
      <c r="B982" s="28">
        <f t="shared" si="143"/>
        <v>2994</v>
      </c>
      <c r="C982" s="9">
        <f t="shared" si="135"/>
        <v>399637</v>
      </c>
      <c r="D982" s="9">
        <f t="shared" si="136"/>
        <v>399667</v>
      </c>
      <c r="E982" s="3">
        <f t="shared" si="137"/>
        <v>31</v>
      </c>
      <c r="F982" s="10">
        <f t="shared" si="138"/>
        <v>29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399639</v>
      </c>
      <c r="K982" s="3">
        <f t="shared" si="142"/>
        <v>0</v>
      </c>
    </row>
    <row r="983" spans="1:11" x14ac:dyDescent="0.25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400004</v>
      </c>
      <c r="B983" s="28">
        <f t="shared" si="143"/>
        <v>2995</v>
      </c>
      <c r="C983" s="9">
        <f t="shared" si="135"/>
        <v>400002</v>
      </c>
      <c r="D983" s="9">
        <f t="shared" si="136"/>
        <v>400032</v>
      </c>
      <c r="E983" s="3">
        <f t="shared" si="137"/>
        <v>31</v>
      </c>
      <c r="F983" s="10">
        <f t="shared" si="138"/>
        <v>29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400004</v>
      </c>
      <c r="K983" s="3">
        <f t="shared" si="142"/>
        <v>0</v>
      </c>
    </row>
    <row r="984" spans="1:11" x14ac:dyDescent="0.25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400370</v>
      </c>
      <c r="B984" s="28">
        <f t="shared" si="143"/>
        <v>2996</v>
      </c>
      <c r="C984" s="9">
        <f t="shared" si="135"/>
        <v>400368</v>
      </c>
      <c r="D984" s="9">
        <f t="shared" si="136"/>
        <v>400398</v>
      </c>
      <c r="E984" s="3">
        <f t="shared" si="137"/>
        <v>31</v>
      </c>
      <c r="F984" s="10">
        <f t="shared" si="138"/>
        <v>29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400370</v>
      </c>
      <c r="K984" s="3">
        <f t="shared" si="142"/>
        <v>0</v>
      </c>
    </row>
    <row r="985" spans="1:11" x14ac:dyDescent="0.25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400735</v>
      </c>
      <c r="B985" s="28">
        <f t="shared" si="143"/>
        <v>2997</v>
      </c>
      <c r="C985" s="9">
        <f t="shared" si="135"/>
        <v>400733</v>
      </c>
      <c r="D985" s="9">
        <f t="shared" si="136"/>
        <v>400763</v>
      </c>
      <c r="E985" s="3">
        <f t="shared" si="137"/>
        <v>31</v>
      </c>
      <c r="F985" s="10">
        <f t="shared" si="138"/>
        <v>29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400735</v>
      </c>
      <c r="K985" s="3">
        <f t="shared" si="142"/>
        <v>0</v>
      </c>
    </row>
    <row r="986" spans="1:11" x14ac:dyDescent="0.25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401100</v>
      </c>
      <c r="B986" s="28">
        <f t="shared" si="143"/>
        <v>2998</v>
      </c>
      <c r="C986" s="9">
        <f t="shared" si="135"/>
        <v>401098</v>
      </c>
      <c r="D986" s="9">
        <f t="shared" si="136"/>
        <v>401128</v>
      </c>
      <c r="E986" s="3">
        <f t="shared" si="137"/>
        <v>31</v>
      </c>
      <c r="F986" s="10">
        <f t="shared" si="138"/>
        <v>29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401100</v>
      </c>
      <c r="K986" s="3">
        <f t="shared" si="142"/>
        <v>0</v>
      </c>
    </row>
    <row r="987" spans="1:11" x14ac:dyDescent="0.25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401465</v>
      </c>
      <c r="B987" s="28">
        <f t="shared" si="143"/>
        <v>2999</v>
      </c>
      <c r="C987" s="9">
        <f t="shared" si="135"/>
        <v>401463</v>
      </c>
      <c r="D987" s="9">
        <f t="shared" si="136"/>
        <v>401493</v>
      </c>
      <c r="E987" s="3">
        <f t="shared" si="137"/>
        <v>31</v>
      </c>
      <c r="F987" s="10">
        <f t="shared" si="138"/>
        <v>29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401465</v>
      </c>
      <c r="K987" s="3">
        <f t="shared" si="142"/>
        <v>0</v>
      </c>
    </row>
    <row r="988" spans="1:11" x14ac:dyDescent="0.25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401830</v>
      </c>
      <c r="B988" s="28">
        <f t="shared" si="143"/>
        <v>3000</v>
      </c>
      <c r="C988" s="9">
        <f t="shared" si="135"/>
        <v>401828</v>
      </c>
      <c r="D988" s="9">
        <f t="shared" si="136"/>
        <v>401858</v>
      </c>
      <c r="E988" s="3">
        <f t="shared" si="137"/>
        <v>31</v>
      </c>
      <c r="F988" s="10">
        <f t="shared" si="138"/>
        <v>29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401830</v>
      </c>
      <c r="K988" s="3">
        <f t="shared" si="142"/>
        <v>0</v>
      </c>
    </row>
    <row r="989" spans="1:11" x14ac:dyDescent="0.25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402195</v>
      </c>
      <c r="B989" s="28">
        <f t="shared" si="143"/>
        <v>3001</v>
      </c>
      <c r="C989" s="9">
        <f t="shared" si="135"/>
        <v>402193</v>
      </c>
      <c r="D989" s="9">
        <f t="shared" si="136"/>
        <v>402223</v>
      </c>
      <c r="E989" s="3">
        <f t="shared" si="137"/>
        <v>31</v>
      </c>
      <c r="F989" s="10">
        <f t="shared" si="138"/>
        <v>29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402195</v>
      </c>
      <c r="K989" s="3">
        <f t="shared" si="142"/>
        <v>0</v>
      </c>
    </row>
    <row r="990" spans="1:11" x14ac:dyDescent="0.25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402560</v>
      </c>
      <c r="B990" s="28">
        <f t="shared" si="143"/>
        <v>3002</v>
      </c>
      <c r="C990" s="9">
        <f t="shared" si="135"/>
        <v>402558</v>
      </c>
      <c r="D990" s="9">
        <f t="shared" si="136"/>
        <v>402588</v>
      </c>
      <c r="E990" s="3">
        <f t="shared" si="137"/>
        <v>31</v>
      </c>
      <c r="F990" s="10">
        <f t="shared" si="138"/>
        <v>29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402560</v>
      </c>
      <c r="K990" s="3">
        <f t="shared" si="142"/>
        <v>0</v>
      </c>
    </row>
    <row r="991" spans="1:11" x14ac:dyDescent="0.25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402925</v>
      </c>
      <c r="B991" s="28">
        <f t="shared" si="143"/>
        <v>3003</v>
      </c>
      <c r="C991" s="9">
        <f t="shared" si="135"/>
        <v>402923</v>
      </c>
      <c r="D991" s="9">
        <f t="shared" si="136"/>
        <v>402953</v>
      </c>
      <c r="E991" s="3">
        <f t="shared" si="137"/>
        <v>31</v>
      </c>
      <c r="F991" s="10">
        <f t="shared" si="138"/>
        <v>29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402925</v>
      </c>
      <c r="K991" s="3">
        <f t="shared" si="142"/>
        <v>0</v>
      </c>
    </row>
    <row r="992" spans="1:11" x14ac:dyDescent="0.25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403291</v>
      </c>
      <c r="B992" s="28">
        <f t="shared" si="143"/>
        <v>3004</v>
      </c>
      <c r="C992" s="9">
        <f t="shared" si="135"/>
        <v>403289</v>
      </c>
      <c r="D992" s="9">
        <f t="shared" si="136"/>
        <v>403319</v>
      </c>
      <c r="E992" s="3">
        <f t="shared" si="137"/>
        <v>31</v>
      </c>
      <c r="F992" s="10">
        <f t="shared" si="138"/>
        <v>29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403291</v>
      </c>
      <c r="K992" s="3">
        <f t="shared" si="142"/>
        <v>0</v>
      </c>
    </row>
    <row r="993" spans="1:11" x14ac:dyDescent="0.25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403656</v>
      </c>
      <c r="B993" s="28">
        <f t="shared" si="143"/>
        <v>3005</v>
      </c>
      <c r="C993" s="9">
        <f t="shared" si="135"/>
        <v>403654</v>
      </c>
      <c r="D993" s="9">
        <f t="shared" si="136"/>
        <v>403684</v>
      </c>
      <c r="E993" s="3">
        <f t="shared" si="137"/>
        <v>31</v>
      </c>
      <c r="F993" s="10">
        <f t="shared" si="138"/>
        <v>29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403656</v>
      </c>
      <c r="K993" s="3">
        <f t="shared" si="142"/>
        <v>0</v>
      </c>
    </row>
    <row r="994" spans="1:11" x14ac:dyDescent="0.25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404021</v>
      </c>
      <c r="B994" s="28">
        <f t="shared" si="143"/>
        <v>3006</v>
      </c>
      <c r="C994" s="9">
        <f t="shared" si="135"/>
        <v>404019</v>
      </c>
      <c r="D994" s="9">
        <f t="shared" si="136"/>
        <v>404049</v>
      </c>
      <c r="E994" s="3">
        <f t="shared" si="137"/>
        <v>31</v>
      </c>
      <c r="F994" s="10">
        <f t="shared" si="138"/>
        <v>29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404021</v>
      </c>
      <c r="K994" s="3">
        <f t="shared" si="142"/>
        <v>0</v>
      </c>
    </row>
    <row r="995" spans="1:11" x14ac:dyDescent="0.25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404386</v>
      </c>
      <c r="B995" s="28">
        <f t="shared" si="143"/>
        <v>3007</v>
      </c>
      <c r="C995" s="9">
        <f t="shared" si="135"/>
        <v>404384</v>
      </c>
      <c r="D995" s="9">
        <f t="shared" si="136"/>
        <v>404414</v>
      </c>
      <c r="E995" s="3">
        <f t="shared" si="137"/>
        <v>31</v>
      </c>
      <c r="F995" s="10">
        <f t="shared" si="138"/>
        <v>29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404386</v>
      </c>
      <c r="K995" s="3">
        <f t="shared" si="142"/>
        <v>0</v>
      </c>
    </row>
    <row r="996" spans="1:11" x14ac:dyDescent="0.25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404752</v>
      </c>
      <c r="B996" s="28">
        <f t="shared" si="143"/>
        <v>3008</v>
      </c>
      <c r="C996" s="9">
        <f t="shared" si="135"/>
        <v>404750</v>
      </c>
      <c r="D996" s="9">
        <f t="shared" si="136"/>
        <v>404780</v>
      </c>
      <c r="E996" s="3">
        <f t="shared" si="137"/>
        <v>31</v>
      </c>
      <c r="F996" s="10">
        <f t="shared" si="138"/>
        <v>29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404752</v>
      </c>
      <c r="K996" s="3">
        <f t="shared" si="142"/>
        <v>0</v>
      </c>
    </row>
    <row r="997" spans="1:11" x14ac:dyDescent="0.25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405117</v>
      </c>
      <c r="B997" s="28">
        <f t="shared" si="143"/>
        <v>3009</v>
      </c>
      <c r="C997" s="9">
        <f t="shared" si="135"/>
        <v>405115</v>
      </c>
      <c r="D997" s="9">
        <f t="shared" si="136"/>
        <v>405145</v>
      </c>
      <c r="E997" s="3">
        <f t="shared" si="137"/>
        <v>31</v>
      </c>
      <c r="F997" s="10">
        <f t="shared" si="138"/>
        <v>29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405117</v>
      </c>
      <c r="K997" s="3">
        <f t="shared" si="142"/>
        <v>0</v>
      </c>
    </row>
    <row r="998" spans="1:11" x14ac:dyDescent="0.25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405482</v>
      </c>
      <c r="B998" s="28">
        <f t="shared" si="143"/>
        <v>3010</v>
      </c>
      <c r="C998" s="9">
        <f t="shared" si="135"/>
        <v>405480</v>
      </c>
      <c r="D998" s="9">
        <f t="shared" si="136"/>
        <v>405510</v>
      </c>
      <c r="E998" s="3">
        <f t="shared" si="137"/>
        <v>31</v>
      </c>
      <c r="F998" s="10">
        <f t="shared" si="138"/>
        <v>29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405482</v>
      </c>
      <c r="K998" s="3">
        <f t="shared" si="142"/>
        <v>0</v>
      </c>
    </row>
    <row r="999" spans="1:11" x14ac:dyDescent="0.25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405847</v>
      </c>
      <c r="B999" s="28">
        <f t="shared" si="143"/>
        <v>3011</v>
      </c>
      <c r="C999" s="9">
        <f t="shared" si="135"/>
        <v>405845</v>
      </c>
      <c r="D999" s="9">
        <f t="shared" si="136"/>
        <v>405875</v>
      </c>
      <c r="E999" s="3">
        <f t="shared" si="137"/>
        <v>31</v>
      </c>
      <c r="F999" s="10">
        <f t="shared" si="138"/>
        <v>29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405847</v>
      </c>
      <c r="K999" s="3">
        <f t="shared" si="142"/>
        <v>0</v>
      </c>
    </row>
    <row r="1000" spans="1:11" x14ac:dyDescent="0.25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406213</v>
      </c>
      <c r="B1000" s="28">
        <f t="shared" si="143"/>
        <v>3012</v>
      </c>
      <c r="C1000" s="9">
        <f t="shared" si="135"/>
        <v>406211</v>
      </c>
      <c r="D1000" s="9">
        <f t="shared" si="136"/>
        <v>406241</v>
      </c>
      <c r="E1000" s="3">
        <f t="shared" si="137"/>
        <v>31</v>
      </c>
      <c r="F1000" s="10">
        <f t="shared" si="138"/>
        <v>29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406213</v>
      </c>
      <c r="K1000" s="3">
        <f t="shared" si="142"/>
        <v>0</v>
      </c>
    </row>
    <row r="1001" spans="1:11" x14ac:dyDescent="0.25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406578</v>
      </c>
      <c r="B1001" s="28">
        <f t="shared" si="143"/>
        <v>3013</v>
      </c>
      <c r="C1001" s="9">
        <f t="shared" si="135"/>
        <v>406576</v>
      </c>
      <c r="D1001" s="9">
        <f t="shared" si="136"/>
        <v>406606</v>
      </c>
      <c r="E1001" s="3">
        <f t="shared" si="137"/>
        <v>31</v>
      </c>
      <c r="F1001" s="10">
        <f t="shared" si="138"/>
        <v>29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406578</v>
      </c>
      <c r="K1001" s="3">
        <f t="shared" si="142"/>
        <v>0</v>
      </c>
    </row>
    <row r="1002" spans="1:11" x14ac:dyDescent="0.25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406943</v>
      </c>
      <c r="B1002" s="28">
        <f t="shared" si="143"/>
        <v>3014</v>
      </c>
      <c r="C1002" s="9">
        <f t="shared" si="135"/>
        <v>406941</v>
      </c>
      <c r="D1002" s="9">
        <f t="shared" si="136"/>
        <v>406971</v>
      </c>
      <c r="E1002" s="3">
        <f t="shared" si="137"/>
        <v>31</v>
      </c>
      <c r="F1002" s="10">
        <f t="shared" si="138"/>
        <v>29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406943</v>
      </c>
      <c r="K1002" s="3">
        <f t="shared" si="142"/>
        <v>0</v>
      </c>
    </row>
    <row r="1003" spans="1:11" x14ac:dyDescent="0.25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407308</v>
      </c>
      <c r="B1003" s="28">
        <f t="shared" si="143"/>
        <v>3015</v>
      </c>
      <c r="C1003" s="9">
        <f t="shared" si="135"/>
        <v>407306</v>
      </c>
      <c r="D1003" s="9">
        <f t="shared" si="136"/>
        <v>407336</v>
      </c>
      <c r="E1003" s="3">
        <f t="shared" si="137"/>
        <v>31</v>
      </c>
      <c r="F1003" s="10">
        <f t="shared" si="138"/>
        <v>29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407308</v>
      </c>
      <c r="K1003" s="3">
        <f t="shared" si="142"/>
        <v>0</v>
      </c>
    </row>
    <row r="1004" spans="1:11" x14ac:dyDescent="0.25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407674</v>
      </c>
      <c r="B1004" s="28">
        <f t="shared" si="143"/>
        <v>3016</v>
      </c>
      <c r="C1004" s="9">
        <f t="shared" si="135"/>
        <v>407672</v>
      </c>
      <c r="D1004" s="9">
        <f t="shared" si="136"/>
        <v>407702</v>
      </c>
      <c r="E1004" s="3">
        <f t="shared" si="137"/>
        <v>31</v>
      </c>
      <c r="F1004" s="10">
        <f t="shared" si="138"/>
        <v>29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407674</v>
      </c>
      <c r="K1004" s="3">
        <f t="shared" si="142"/>
        <v>0</v>
      </c>
    </row>
    <row r="1005" spans="1:11" x14ac:dyDescent="0.25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408039</v>
      </c>
      <c r="B1005" s="28">
        <f t="shared" si="143"/>
        <v>3017</v>
      </c>
      <c r="C1005" s="9">
        <f t="shared" si="135"/>
        <v>408037</v>
      </c>
      <c r="D1005" s="9">
        <f t="shared" si="136"/>
        <v>408067</v>
      </c>
      <c r="E1005" s="3">
        <f t="shared" si="137"/>
        <v>31</v>
      </c>
      <c r="F1005" s="10">
        <f t="shared" si="138"/>
        <v>29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408039</v>
      </c>
      <c r="K1005" s="3">
        <f t="shared" si="142"/>
        <v>0</v>
      </c>
    </row>
    <row r="1006" spans="1:11" x14ac:dyDescent="0.25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408404</v>
      </c>
      <c r="B1006" s="28">
        <f t="shared" si="143"/>
        <v>3018</v>
      </c>
      <c r="C1006" s="9">
        <f t="shared" si="135"/>
        <v>408402</v>
      </c>
      <c r="D1006" s="9">
        <f t="shared" si="136"/>
        <v>408432</v>
      </c>
      <c r="E1006" s="3">
        <f t="shared" si="137"/>
        <v>31</v>
      </c>
      <c r="F1006" s="10">
        <f t="shared" si="138"/>
        <v>29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408404</v>
      </c>
      <c r="K1006" s="3">
        <f t="shared" si="142"/>
        <v>0</v>
      </c>
    </row>
    <row r="1007" spans="1:11" x14ac:dyDescent="0.25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408769</v>
      </c>
      <c r="B1007" s="28">
        <f t="shared" si="143"/>
        <v>3019</v>
      </c>
      <c r="C1007" s="9">
        <f t="shared" si="135"/>
        <v>408767</v>
      </c>
      <c r="D1007" s="9">
        <f t="shared" si="136"/>
        <v>408797</v>
      </c>
      <c r="E1007" s="3">
        <f t="shared" si="137"/>
        <v>31</v>
      </c>
      <c r="F1007" s="10">
        <f t="shared" si="138"/>
        <v>29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408769</v>
      </c>
      <c r="K1007" s="3">
        <f t="shared" si="142"/>
        <v>0</v>
      </c>
    </row>
    <row r="1008" spans="1:11" x14ac:dyDescent="0.25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409135</v>
      </c>
      <c r="B1008" s="28">
        <f t="shared" si="143"/>
        <v>3020</v>
      </c>
      <c r="C1008" s="9">
        <f t="shared" si="135"/>
        <v>409133</v>
      </c>
      <c r="D1008" s="9">
        <f t="shared" si="136"/>
        <v>409163</v>
      </c>
      <c r="E1008" s="3">
        <f t="shared" si="137"/>
        <v>31</v>
      </c>
      <c r="F1008" s="10">
        <f t="shared" si="138"/>
        <v>29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409135</v>
      </c>
      <c r="K1008" s="3">
        <f t="shared" si="142"/>
        <v>0</v>
      </c>
    </row>
    <row r="1009" spans="1:11" x14ac:dyDescent="0.25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409500</v>
      </c>
      <c r="B1009" s="28">
        <f t="shared" si="143"/>
        <v>3021</v>
      </c>
      <c r="C1009" s="9">
        <f t="shared" ref="C1009:C1072" si="144">EOMONTH(A1009,-1)+1</f>
        <v>409498</v>
      </c>
      <c r="D1009" s="9">
        <f t="shared" ref="D1009:D1072" si="145">EOMONTH(A1009,0)</f>
        <v>409528</v>
      </c>
      <c r="E1009" s="3">
        <f t="shared" ref="E1009:E1072" si="146">D1009-C1009+1</f>
        <v>31</v>
      </c>
      <c r="F1009" s="10">
        <f t="shared" ref="F1009:F1072" si="147">D1009-A1009+1</f>
        <v>29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409500</v>
      </c>
      <c r="K1009" s="3">
        <f t="shared" ref="K1009:K1072" si="151">H1009+I1009</f>
        <v>0</v>
      </c>
    </row>
    <row r="1010" spans="1:11" x14ac:dyDescent="0.25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409865</v>
      </c>
      <c r="B1010" s="28">
        <f t="shared" si="143"/>
        <v>3022</v>
      </c>
      <c r="C1010" s="9">
        <f t="shared" si="144"/>
        <v>409863</v>
      </c>
      <c r="D1010" s="9">
        <f t="shared" si="145"/>
        <v>409893</v>
      </c>
      <c r="E1010" s="3">
        <f t="shared" si="146"/>
        <v>31</v>
      </c>
      <c r="F1010" s="10">
        <f t="shared" si="147"/>
        <v>29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409865</v>
      </c>
      <c r="K1010" s="3">
        <f t="shared" si="151"/>
        <v>0</v>
      </c>
    </row>
    <row r="1011" spans="1:11" x14ac:dyDescent="0.25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410230</v>
      </c>
      <c r="B1011" s="28">
        <f t="shared" si="143"/>
        <v>3023</v>
      </c>
      <c r="C1011" s="9">
        <f t="shared" si="144"/>
        <v>410228</v>
      </c>
      <c r="D1011" s="9">
        <f t="shared" si="145"/>
        <v>410258</v>
      </c>
      <c r="E1011" s="3">
        <f t="shared" si="146"/>
        <v>31</v>
      </c>
      <c r="F1011" s="10">
        <f t="shared" si="147"/>
        <v>29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410230</v>
      </c>
      <c r="K1011" s="3">
        <f t="shared" si="151"/>
        <v>0</v>
      </c>
    </row>
    <row r="1012" spans="1:11" x14ac:dyDescent="0.25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410596</v>
      </c>
      <c r="B1012" s="28">
        <f t="shared" si="143"/>
        <v>3024</v>
      </c>
      <c r="C1012" s="9">
        <f t="shared" si="144"/>
        <v>410594</v>
      </c>
      <c r="D1012" s="9">
        <f t="shared" si="145"/>
        <v>410624</v>
      </c>
      <c r="E1012" s="3">
        <f t="shared" si="146"/>
        <v>31</v>
      </c>
      <c r="F1012" s="10">
        <f t="shared" si="147"/>
        <v>29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410596</v>
      </c>
      <c r="K1012" s="3">
        <f t="shared" si="151"/>
        <v>0</v>
      </c>
    </row>
    <row r="1013" spans="1:11" x14ac:dyDescent="0.25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410961</v>
      </c>
      <c r="B1013" s="28">
        <f t="shared" si="143"/>
        <v>3025</v>
      </c>
      <c r="C1013" s="9">
        <f t="shared" si="144"/>
        <v>410959</v>
      </c>
      <c r="D1013" s="9">
        <f t="shared" si="145"/>
        <v>410989</v>
      </c>
      <c r="E1013" s="3">
        <f t="shared" si="146"/>
        <v>31</v>
      </c>
      <c r="F1013" s="10">
        <f t="shared" si="147"/>
        <v>29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410961</v>
      </c>
      <c r="K1013" s="3">
        <f t="shared" si="151"/>
        <v>0</v>
      </c>
    </row>
    <row r="1014" spans="1:11" x14ac:dyDescent="0.25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411326</v>
      </c>
      <c r="B1014" s="28">
        <f t="shared" si="143"/>
        <v>3026</v>
      </c>
      <c r="C1014" s="9">
        <f t="shared" si="144"/>
        <v>411324</v>
      </c>
      <c r="D1014" s="9">
        <f t="shared" si="145"/>
        <v>411354</v>
      </c>
      <c r="E1014" s="3">
        <f t="shared" si="146"/>
        <v>31</v>
      </c>
      <c r="F1014" s="10">
        <f t="shared" si="147"/>
        <v>29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411326</v>
      </c>
      <c r="K1014" s="3">
        <f t="shared" si="151"/>
        <v>0</v>
      </c>
    </row>
    <row r="1015" spans="1:11" x14ac:dyDescent="0.25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411691</v>
      </c>
      <c r="B1015" s="28">
        <f t="shared" si="143"/>
        <v>3027</v>
      </c>
      <c r="C1015" s="9">
        <f t="shared" si="144"/>
        <v>411689</v>
      </c>
      <c r="D1015" s="9">
        <f t="shared" si="145"/>
        <v>411719</v>
      </c>
      <c r="E1015" s="3">
        <f t="shared" si="146"/>
        <v>31</v>
      </c>
      <c r="F1015" s="10">
        <f t="shared" si="147"/>
        <v>29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411691</v>
      </c>
      <c r="K1015" s="3">
        <f t="shared" si="151"/>
        <v>0</v>
      </c>
    </row>
    <row r="1016" spans="1:11" x14ac:dyDescent="0.25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412057</v>
      </c>
      <c r="B1016" s="28">
        <f t="shared" si="143"/>
        <v>3028</v>
      </c>
      <c r="C1016" s="9">
        <f t="shared" si="144"/>
        <v>412055</v>
      </c>
      <c r="D1016" s="9">
        <f t="shared" si="145"/>
        <v>412085</v>
      </c>
      <c r="E1016" s="3">
        <f t="shared" si="146"/>
        <v>31</v>
      </c>
      <c r="F1016" s="10">
        <f t="shared" si="147"/>
        <v>29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412057</v>
      </c>
      <c r="K1016" s="3">
        <f t="shared" si="151"/>
        <v>0</v>
      </c>
    </row>
    <row r="1017" spans="1:11" x14ac:dyDescent="0.25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412422</v>
      </c>
      <c r="B1017" s="28">
        <f t="shared" si="143"/>
        <v>3029</v>
      </c>
      <c r="C1017" s="9">
        <f t="shared" si="144"/>
        <v>412420</v>
      </c>
      <c r="D1017" s="9">
        <f t="shared" si="145"/>
        <v>412450</v>
      </c>
      <c r="E1017" s="3">
        <f t="shared" si="146"/>
        <v>31</v>
      </c>
      <c r="F1017" s="10">
        <f t="shared" si="147"/>
        <v>29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412422</v>
      </c>
      <c r="K1017" s="3">
        <f t="shared" si="151"/>
        <v>0</v>
      </c>
    </row>
    <row r="1018" spans="1:11" x14ac:dyDescent="0.25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412787</v>
      </c>
      <c r="B1018" s="28">
        <f t="shared" si="143"/>
        <v>3030</v>
      </c>
      <c r="C1018" s="9">
        <f t="shared" si="144"/>
        <v>412785</v>
      </c>
      <c r="D1018" s="9">
        <f t="shared" si="145"/>
        <v>412815</v>
      </c>
      <c r="E1018" s="3">
        <f t="shared" si="146"/>
        <v>31</v>
      </c>
      <c r="F1018" s="10">
        <f t="shared" si="147"/>
        <v>29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412787</v>
      </c>
      <c r="K1018" s="3">
        <f t="shared" si="151"/>
        <v>0</v>
      </c>
    </row>
    <row r="1019" spans="1:11" x14ac:dyDescent="0.25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413152</v>
      </c>
      <c r="B1019" s="28">
        <f t="shared" si="143"/>
        <v>3031</v>
      </c>
      <c r="C1019" s="9">
        <f t="shared" si="144"/>
        <v>413150</v>
      </c>
      <c r="D1019" s="9">
        <f t="shared" si="145"/>
        <v>413180</v>
      </c>
      <c r="E1019" s="3">
        <f t="shared" si="146"/>
        <v>31</v>
      </c>
      <c r="F1019" s="10">
        <f t="shared" si="147"/>
        <v>29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413152</v>
      </c>
      <c r="K1019" s="3">
        <f t="shared" si="151"/>
        <v>0</v>
      </c>
    </row>
    <row r="1020" spans="1:11" x14ac:dyDescent="0.25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413518</v>
      </c>
      <c r="B1020" s="28">
        <f t="shared" si="143"/>
        <v>3032</v>
      </c>
      <c r="C1020" s="9">
        <f t="shared" si="144"/>
        <v>413516</v>
      </c>
      <c r="D1020" s="9">
        <f t="shared" si="145"/>
        <v>413546</v>
      </c>
      <c r="E1020" s="3">
        <f t="shared" si="146"/>
        <v>31</v>
      </c>
      <c r="F1020" s="10">
        <f t="shared" si="147"/>
        <v>29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413518</v>
      </c>
      <c r="K1020" s="3">
        <f t="shared" si="151"/>
        <v>0</v>
      </c>
    </row>
    <row r="1021" spans="1:11" x14ac:dyDescent="0.25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413883</v>
      </c>
      <c r="B1021" s="28">
        <f t="shared" si="143"/>
        <v>3033</v>
      </c>
      <c r="C1021" s="9">
        <f t="shared" si="144"/>
        <v>413881</v>
      </c>
      <c r="D1021" s="9">
        <f t="shared" si="145"/>
        <v>413911</v>
      </c>
      <c r="E1021" s="3">
        <f t="shared" si="146"/>
        <v>31</v>
      </c>
      <c r="F1021" s="10">
        <f t="shared" si="147"/>
        <v>29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413883</v>
      </c>
      <c r="K1021" s="3">
        <f t="shared" si="151"/>
        <v>0</v>
      </c>
    </row>
    <row r="1022" spans="1:11" x14ac:dyDescent="0.25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414248</v>
      </c>
      <c r="B1022" s="28">
        <f t="shared" si="143"/>
        <v>3034</v>
      </c>
      <c r="C1022" s="9">
        <f t="shared" si="144"/>
        <v>414246</v>
      </c>
      <c r="D1022" s="9">
        <f t="shared" si="145"/>
        <v>414276</v>
      </c>
      <c r="E1022" s="3">
        <f t="shared" si="146"/>
        <v>31</v>
      </c>
      <c r="F1022" s="10">
        <f t="shared" si="147"/>
        <v>29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414248</v>
      </c>
      <c r="K1022" s="3">
        <f t="shared" si="151"/>
        <v>0</v>
      </c>
    </row>
    <row r="1023" spans="1:11" x14ac:dyDescent="0.25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414613</v>
      </c>
      <c r="B1023" s="28">
        <f t="shared" si="143"/>
        <v>3035</v>
      </c>
      <c r="C1023" s="9">
        <f t="shared" si="144"/>
        <v>414611</v>
      </c>
      <c r="D1023" s="9">
        <f t="shared" si="145"/>
        <v>414641</v>
      </c>
      <c r="E1023" s="3">
        <f t="shared" si="146"/>
        <v>31</v>
      </c>
      <c r="F1023" s="10">
        <f t="shared" si="147"/>
        <v>29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414613</v>
      </c>
      <c r="K1023" s="3">
        <f t="shared" si="151"/>
        <v>0</v>
      </c>
    </row>
    <row r="1024" spans="1:11" x14ac:dyDescent="0.25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414979</v>
      </c>
      <c r="B1024" s="28">
        <f t="shared" si="143"/>
        <v>3036</v>
      </c>
      <c r="C1024" s="9">
        <f t="shared" si="144"/>
        <v>414977</v>
      </c>
      <c r="D1024" s="9">
        <f t="shared" si="145"/>
        <v>415007</v>
      </c>
      <c r="E1024" s="3">
        <f t="shared" si="146"/>
        <v>31</v>
      </c>
      <c r="F1024" s="10">
        <f t="shared" si="147"/>
        <v>29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414979</v>
      </c>
      <c r="K1024" s="3">
        <f t="shared" si="151"/>
        <v>0</v>
      </c>
    </row>
    <row r="1025" spans="1:11" x14ac:dyDescent="0.25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415344</v>
      </c>
      <c r="B1025" s="28">
        <f t="shared" si="143"/>
        <v>3037</v>
      </c>
      <c r="C1025" s="9">
        <f t="shared" si="144"/>
        <v>415342</v>
      </c>
      <c r="D1025" s="9">
        <f t="shared" si="145"/>
        <v>415372</v>
      </c>
      <c r="E1025" s="3">
        <f t="shared" si="146"/>
        <v>31</v>
      </c>
      <c r="F1025" s="10">
        <f t="shared" si="147"/>
        <v>29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415344</v>
      </c>
      <c r="K1025" s="3">
        <f t="shared" si="151"/>
        <v>0</v>
      </c>
    </row>
    <row r="1026" spans="1:11" x14ac:dyDescent="0.25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415709</v>
      </c>
      <c r="B1026" s="28">
        <f t="shared" si="143"/>
        <v>3038</v>
      </c>
      <c r="C1026" s="9">
        <f t="shared" si="144"/>
        <v>415707</v>
      </c>
      <c r="D1026" s="9">
        <f t="shared" si="145"/>
        <v>415737</v>
      </c>
      <c r="E1026" s="3">
        <f t="shared" si="146"/>
        <v>31</v>
      </c>
      <c r="F1026" s="10">
        <f t="shared" si="147"/>
        <v>29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415709</v>
      </c>
      <c r="K1026" s="3">
        <f t="shared" si="151"/>
        <v>0</v>
      </c>
    </row>
    <row r="1027" spans="1:11" x14ac:dyDescent="0.25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416074</v>
      </c>
      <c r="B1027" s="28">
        <f t="shared" si="143"/>
        <v>3039</v>
      </c>
      <c r="C1027" s="9">
        <f t="shared" si="144"/>
        <v>416072</v>
      </c>
      <c r="D1027" s="9">
        <f t="shared" si="145"/>
        <v>416102</v>
      </c>
      <c r="E1027" s="3">
        <f t="shared" si="146"/>
        <v>31</v>
      </c>
      <c r="F1027" s="10">
        <f t="shared" si="147"/>
        <v>29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416074</v>
      </c>
      <c r="K1027" s="3">
        <f t="shared" si="151"/>
        <v>0</v>
      </c>
    </row>
    <row r="1028" spans="1:11" x14ac:dyDescent="0.25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416440</v>
      </c>
      <c r="B1028" s="28">
        <f t="shared" si="143"/>
        <v>3040</v>
      </c>
      <c r="C1028" s="9">
        <f t="shared" si="144"/>
        <v>416438</v>
      </c>
      <c r="D1028" s="9">
        <f t="shared" si="145"/>
        <v>416468</v>
      </c>
      <c r="E1028" s="3">
        <f t="shared" si="146"/>
        <v>31</v>
      </c>
      <c r="F1028" s="10">
        <f t="shared" si="147"/>
        <v>29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416440</v>
      </c>
      <c r="K1028" s="3">
        <f t="shared" si="151"/>
        <v>0</v>
      </c>
    </row>
    <row r="1029" spans="1:11" x14ac:dyDescent="0.25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416805</v>
      </c>
      <c r="B1029" s="28">
        <f t="shared" ref="B1029:B1092" si="152">YEAR(A1029)</f>
        <v>3041</v>
      </c>
      <c r="C1029" s="9">
        <f t="shared" si="144"/>
        <v>416803</v>
      </c>
      <c r="D1029" s="9">
        <f t="shared" si="145"/>
        <v>416833</v>
      </c>
      <c r="E1029" s="3">
        <f t="shared" si="146"/>
        <v>31</v>
      </c>
      <c r="F1029" s="10">
        <f t="shared" si="147"/>
        <v>29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416805</v>
      </c>
      <c r="K1029" s="3">
        <f t="shared" si="151"/>
        <v>0</v>
      </c>
    </row>
    <row r="1030" spans="1:11" x14ac:dyDescent="0.25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417170</v>
      </c>
      <c r="B1030" s="28">
        <f t="shared" si="152"/>
        <v>3042</v>
      </c>
      <c r="C1030" s="9">
        <f t="shared" si="144"/>
        <v>417168</v>
      </c>
      <c r="D1030" s="9">
        <f t="shared" si="145"/>
        <v>417198</v>
      </c>
      <c r="E1030" s="3">
        <f t="shared" si="146"/>
        <v>31</v>
      </c>
      <c r="F1030" s="10">
        <f t="shared" si="147"/>
        <v>29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417170</v>
      </c>
      <c r="K1030" s="3">
        <f t="shared" si="151"/>
        <v>0</v>
      </c>
    </row>
    <row r="1031" spans="1:11" x14ac:dyDescent="0.25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417535</v>
      </c>
      <c r="B1031" s="28">
        <f t="shared" si="152"/>
        <v>3043</v>
      </c>
      <c r="C1031" s="9">
        <f t="shared" si="144"/>
        <v>417533</v>
      </c>
      <c r="D1031" s="9">
        <f t="shared" si="145"/>
        <v>417563</v>
      </c>
      <c r="E1031" s="3">
        <f t="shared" si="146"/>
        <v>31</v>
      </c>
      <c r="F1031" s="10">
        <f t="shared" si="147"/>
        <v>29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417535</v>
      </c>
      <c r="K1031" s="3">
        <f t="shared" si="151"/>
        <v>0</v>
      </c>
    </row>
    <row r="1032" spans="1:11" x14ac:dyDescent="0.25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417901</v>
      </c>
      <c r="B1032" s="28">
        <f t="shared" si="152"/>
        <v>3044</v>
      </c>
      <c r="C1032" s="9">
        <f t="shared" si="144"/>
        <v>417899</v>
      </c>
      <c r="D1032" s="9">
        <f t="shared" si="145"/>
        <v>417929</v>
      </c>
      <c r="E1032" s="3">
        <f t="shared" si="146"/>
        <v>31</v>
      </c>
      <c r="F1032" s="10">
        <f t="shared" si="147"/>
        <v>29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417901</v>
      </c>
      <c r="K1032" s="3">
        <f t="shared" si="151"/>
        <v>0</v>
      </c>
    </row>
    <row r="1033" spans="1:11" x14ac:dyDescent="0.25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418266</v>
      </c>
      <c r="B1033" s="28">
        <f t="shared" si="152"/>
        <v>3045</v>
      </c>
      <c r="C1033" s="9">
        <f t="shared" si="144"/>
        <v>418264</v>
      </c>
      <c r="D1033" s="9">
        <f t="shared" si="145"/>
        <v>418294</v>
      </c>
      <c r="E1033" s="3">
        <f t="shared" si="146"/>
        <v>31</v>
      </c>
      <c r="F1033" s="10">
        <f t="shared" si="147"/>
        <v>29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418266</v>
      </c>
      <c r="K1033" s="3">
        <f t="shared" si="151"/>
        <v>0</v>
      </c>
    </row>
    <row r="1034" spans="1:11" x14ac:dyDescent="0.25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418631</v>
      </c>
      <c r="B1034" s="28">
        <f t="shared" si="152"/>
        <v>3046</v>
      </c>
      <c r="C1034" s="9">
        <f t="shared" si="144"/>
        <v>418629</v>
      </c>
      <c r="D1034" s="9">
        <f t="shared" si="145"/>
        <v>418659</v>
      </c>
      <c r="E1034" s="3">
        <f t="shared" si="146"/>
        <v>31</v>
      </c>
      <c r="F1034" s="10">
        <f t="shared" si="147"/>
        <v>29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418631</v>
      </c>
      <c r="K1034" s="3">
        <f t="shared" si="151"/>
        <v>0</v>
      </c>
    </row>
    <row r="1035" spans="1:11" x14ac:dyDescent="0.25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418996</v>
      </c>
      <c r="B1035" s="28">
        <f t="shared" si="152"/>
        <v>3047</v>
      </c>
      <c r="C1035" s="9">
        <f t="shared" si="144"/>
        <v>418994</v>
      </c>
      <c r="D1035" s="9">
        <f t="shared" si="145"/>
        <v>419024</v>
      </c>
      <c r="E1035" s="3">
        <f t="shared" si="146"/>
        <v>31</v>
      </c>
      <c r="F1035" s="10">
        <f t="shared" si="147"/>
        <v>29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418996</v>
      </c>
      <c r="K1035" s="3">
        <f t="shared" si="151"/>
        <v>0</v>
      </c>
    </row>
    <row r="1036" spans="1:11" x14ac:dyDescent="0.25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419362</v>
      </c>
      <c r="B1036" s="28">
        <f t="shared" si="152"/>
        <v>3048</v>
      </c>
      <c r="C1036" s="9">
        <f t="shared" si="144"/>
        <v>419360</v>
      </c>
      <c r="D1036" s="9">
        <f t="shared" si="145"/>
        <v>419390</v>
      </c>
      <c r="E1036" s="3">
        <f t="shared" si="146"/>
        <v>31</v>
      </c>
      <c r="F1036" s="10">
        <f t="shared" si="147"/>
        <v>29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419362</v>
      </c>
      <c r="K1036" s="3">
        <f t="shared" si="151"/>
        <v>0</v>
      </c>
    </row>
    <row r="1037" spans="1:11" x14ac:dyDescent="0.25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419727</v>
      </c>
      <c r="B1037" s="28">
        <f t="shared" si="152"/>
        <v>3049</v>
      </c>
      <c r="C1037" s="9">
        <f t="shared" si="144"/>
        <v>419725</v>
      </c>
      <c r="D1037" s="9">
        <f t="shared" si="145"/>
        <v>419755</v>
      </c>
      <c r="E1037" s="3">
        <f t="shared" si="146"/>
        <v>31</v>
      </c>
      <c r="F1037" s="10">
        <f t="shared" si="147"/>
        <v>29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419727</v>
      </c>
      <c r="K1037" s="3">
        <f t="shared" si="151"/>
        <v>0</v>
      </c>
    </row>
    <row r="1038" spans="1:11" x14ac:dyDescent="0.25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420092</v>
      </c>
      <c r="B1038" s="28">
        <f t="shared" si="152"/>
        <v>3050</v>
      </c>
      <c r="C1038" s="9">
        <f t="shared" si="144"/>
        <v>420090</v>
      </c>
      <c r="D1038" s="9">
        <f t="shared" si="145"/>
        <v>420120</v>
      </c>
      <c r="E1038" s="3">
        <f t="shared" si="146"/>
        <v>31</v>
      </c>
      <c r="F1038" s="10">
        <f t="shared" si="147"/>
        <v>29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420092</v>
      </c>
      <c r="K1038" s="3">
        <f t="shared" si="151"/>
        <v>0</v>
      </c>
    </row>
    <row r="1039" spans="1:11" x14ac:dyDescent="0.25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420457</v>
      </c>
      <c r="B1039" s="28">
        <f t="shared" si="152"/>
        <v>3051</v>
      </c>
      <c r="C1039" s="9">
        <f t="shared" si="144"/>
        <v>420455</v>
      </c>
      <c r="D1039" s="9">
        <f t="shared" si="145"/>
        <v>420485</v>
      </c>
      <c r="E1039" s="3">
        <f t="shared" si="146"/>
        <v>31</v>
      </c>
      <c r="F1039" s="10">
        <f t="shared" si="147"/>
        <v>29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420457</v>
      </c>
      <c r="K1039" s="3">
        <f t="shared" si="151"/>
        <v>0</v>
      </c>
    </row>
    <row r="1040" spans="1:11" x14ac:dyDescent="0.25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420823</v>
      </c>
      <c r="B1040" s="28">
        <f t="shared" si="152"/>
        <v>3052</v>
      </c>
      <c r="C1040" s="9">
        <f t="shared" si="144"/>
        <v>420821</v>
      </c>
      <c r="D1040" s="9">
        <f t="shared" si="145"/>
        <v>420851</v>
      </c>
      <c r="E1040" s="3">
        <f t="shared" si="146"/>
        <v>31</v>
      </c>
      <c r="F1040" s="10">
        <f t="shared" si="147"/>
        <v>29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420823</v>
      </c>
      <c r="K1040" s="3">
        <f t="shared" si="151"/>
        <v>0</v>
      </c>
    </row>
    <row r="1041" spans="1:11" x14ac:dyDescent="0.25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421188</v>
      </c>
      <c r="B1041" s="28">
        <f t="shared" si="152"/>
        <v>3053</v>
      </c>
      <c r="C1041" s="9">
        <f t="shared" si="144"/>
        <v>421186</v>
      </c>
      <c r="D1041" s="9">
        <f t="shared" si="145"/>
        <v>421216</v>
      </c>
      <c r="E1041" s="3">
        <f t="shared" si="146"/>
        <v>31</v>
      </c>
      <c r="F1041" s="10">
        <f t="shared" si="147"/>
        <v>29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421188</v>
      </c>
      <c r="K1041" s="3">
        <f t="shared" si="151"/>
        <v>0</v>
      </c>
    </row>
    <row r="1042" spans="1:11" x14ac:dyDescent="0.25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421553</v>
      </c>
      <c r="B1042" s="28">
        <f t="shared" si="152"/>
        <v>3054</v>
      </c>
      <c r="C1042" s="9">
        <f t="shared" si="144"/>
        <v>421551</v>
      </c>
      <c r="D1042" s="9">
        <f t="shared" si="145"/>
        <v>421581</v>
      </c>
      <c r="E1042" s="3">
        <f t="shared" si="146"/>
        <v>31</v>
      </c>
      <c r="F1042" s="10">
        <f t="shared" si="147"/>
        <v>29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421553</v>
      </c>
      <c r="K1042" s="3">
        <f t="shared" si="151"/>
        <v>0</v>
      </c>
    </row>
    <row r="1043" spans="1:11" x14ac:dyDescent="0.25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421918</v>
      </c>
      <c r="B1043" s="28">
        <f t="shared" si="152"/>
        <v>3055</v>
      </c>
      <c r="C1043" s="9">
        <f t="shared" si="144"/>
        <v>421916</v>
      </c>
      <c r="D1043" s="9">
        <f t="shared" si="145"/>
        <v>421946</v>
      </c>
      <c r="E1043" s="3">
        <f t="shared" si="146"/>
        <v>31</v>
      </c>
      <c r="F1043" s="10">
        <f t="shared" si="147"/>
        <v>29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421918</v>
      </c>
      <c r="K1043" s="3">
        <f t="shared" si="151"/>
        <v>0</v>
      </c>
    </row>
    <row r="1044" spans="1:11" x14ac:dyDescent="0.25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422284</v>
      </c>
      <c r="B1044" s="28">
        <f t="shared" si="152"/>
        <v>3056</v>
      </c>
      <c r="C1044" s="9">
        <f t="shared" si="144"/>
        <v>422282</v>
      </c>
      <c r="D1044" s="9">
        <f t="shared" si="145"/>
        <v>422312</v>
      </c>
      <c r="E1044" s="3">
        <f t="shared" si="146"/>
        <v>31</v>
      </c>
      <c r="F1044" s="10">
        <f t="shared" si="147"/>
        <v>29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422284</v>
      </c>
      <c r="K1044" s="3">
        <f t="shared" si="151"/>
        <v>0</v>
      </c>
    </row>
    <row r="1045" spans="1:11" x14ac:dyDescent="0.25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422649</v>
      </c>
      <c r="B1045" s="28">
        <f t="shared" si="152"/>
        <v>3057</v>
      </c>
      <c r="C1045" s="9">
        <f t="shared" si="144"/>
        <v>422647</v>
      </c>
      <c r="D1045" s="9">
        <f t="shared" si="145"/>
        <v>422677</v>
      </c>
      <c r="E1045" s="3">
        <f t="shared" si="146"/>
        <v>31</v>
      </c>
      <c r="F1045" s="10">
        <f t="shared" si="147"/>
        <v>29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422649</v>
      </c>
      <c r="K1045" s="3">
        <f t="shared" si="151"/>
        <v>0</v>
      </c>
    </row>
    <row r="1046" spans="1:11" x14ac:dyDescent="0.25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423014</v>
      </c>
      <c r="B1046" s="28">
        <f t="shared" si="152"/>
        <v>3058</v>
      </c>
      <c r="C1046" s="9">
        <f t="shared" si="144"/>
        <v>423012</v>
      </c>
      <c r="D1046" s="9">
        <f t="shared" si="145"/>
        <v>423042</v>
      </c>
      <c r="E1046" s="3">
        <f t="shared" si="146"/>
        <v>31</v>
      </c>
      <c r="F1046" s="10">
        <f t="shared" si="147"/>
        <v>29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423014</v>
      </c>
      <c r="K1046" s="3">
        <f t="shared" si="151"/>
        <v>0</v>
      </c>
    </row>
    <row r="1047" spans="1:11" x14ac:dyDescent="0.25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423379</v>
      </c>
      <c r="B1047" s="28">
        <f t="shared" si="152"/>
        <v>3059</v>
      </c>
      <c r="C1047" s="9">
        <f t="shared" si="144"/>
        <v>423377</v>
      </c>
      <c r="D1047" s="9">
        <f t="shared" si="145"/>
        <v>423407</v>
      </c>
      <c r="E1047" s="3">
        <f t="shared" si="146"/>
        <v>31</v>
      </c>
      <c r="F1047" s="10">
        <f t="shared" si="147"/>
        <v>29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423379</v>
      </c>
      <c r="K1047" s="3">
        <f t="shared" si="151"/>
        <v>0</v>
      </c>
    </row>
    <row r="1048" spans="1:11" x14ac:dyDescent="0.25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423745</v>
      </c>
      <c r="B1048" s="28">
        <f t="shared" si="152"/>
        <v>3060</v>
      </c>
      <c r="C1048" s="9">
        <f t="shared" si="144"/>
        <v>423743</v>
      </c>
      <c r="D1048" s="9">
        <f t="shared" si="145"/>
        <v>423773</v>
      </c>
      <c r="E1048" s="3">
        <f t="shared" si="146"/>
        <v>31</v>
      </c>
      <c r="F1048" s="10">
        <f t="shared" si="147"/>
        <v>29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423745</v>
      </c>
      <c r="K1048" s="3">
        <f t="shared" si="151"/>
        <v>0</v>
      </c>
    </row>
    <row r="1049" spans="1:11" x14ac:dyDescent="0.25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424110</v>
      </c>
      <c r="B1049" s="28">
        <f t="shared" si="152"/>
        <v>3061</v>
      </c>
      <c r="C1049" s="9">
        <f t="shared" si="144"/>
        <v>424108</v>
      </c>
      <c r="D1049" s="9">
        <f t="shared" si="145"/>
        <v>424138</v>
      </c>
      <c r="E1049" s="3">
        <f t="shared" si="146"/>
        <v>31</v>
      </c>
      <c r="F1049" s="10">
        <f t="shared" si="147"/>
        <v>29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424110</v>
      </c>
      <c r="K1049" s="3">
        <f t="shared" si="151"/>
        <v>0</v>
      </c>
    </row>
    <row r="1050" spans="1:11" x14ac:dyDescent="0.25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424475</v>
      </c>
      <c r="B1050" s="28">
        <f t="shared" si="152"/>
        <v>3062</v>
      </c>
      <c r="C1050" s="9">
        <f t="shared" si="144"/>
        <v>424473</v>
      </c>
      <c r="D1050" s="9">
        <f t="shared" si="145"/>
        <v>424503</v>
      </c>
      <c r="E1050" s="3">
        <f t="shared" si="146"/>
        <v>31</v>
      </c>
      <c r="F1050" s="10">
        <f t="shared" si="147"/>
        <v>29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424475</v>
      </c>
      <c r="K1050" s="3">
        <f t="shared" si="151"/>
        <v>0</v>
      </c>
    </row>
    <row r="1051" spans="1:11" x14ac:dyDescent="0.25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424840</v>
      </c>
      <c r="B1051" s="28">
        <f t="shared" si="152"/>
        <v>3063</v>
      </c>
      <c r="C1051" s="9">
        <f t="shared" si="144"/>
        <v>424838</v>
      </c>
      <c r="D1051" s="9">
        <f t="shared" si="145"/>
        <v>424868</v>
      </c>
      <c r="E1051" s="3">
        <f t="shared" si="146"/>
        <v>31</v>
      </c>
      <c r="F1051" s="10">
        <f t="shared" si="147"/>
        <v>29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424840</v>
      </c>
      <c r="K1051" s="3">
        <f t="shared" si="151"/>
        <v>0</v>
      </c>
    </row>
    <row r="1052" spans="1:11" x14ac:dyDescent="0.25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425206</v>
      </c>
      <c r="B1052" s="28">
        <f t="shared" si="152"/>
        <v>3064</v>
      </c>
      <c r="C1052" s="9">
        <f t="shared" si="144"/>
        <v>425204</v>
      </c>
      <c r="D1052" s="9">
        <f t="shared" si="145"/>
        <v>425234</v>
      </c>
      <c r="E1052" s="3">
        <f t="shared" si="146"/>
        <v>31</v>
      </c>
      <c r="F1052" s="10">
        <f t="shared" si="147"/>
        <v>29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425206</v>
      </c>
      <c r="K1052" s="3">
        <f t="shared" si="151"/>
        <v>0</v>
      </c>
    </row>
    <row r="1053" spans="1:11" x14ac:dyDescent="0.25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425571</v>
      </c>
      <c r="B1053" s="28">
        <f t="shared" si="152"/>
        <v>3065</v>
      </c>
      <c r="C1053" s="9">
        <f t="shared" si="144"/>
        <v>425569</v>
      </c>
      <c r="D1053" s="9">
        <f t="shared" si="145"/>
        <v>425599</v>
      </c>
      <c r="E1053" s="3">
        <f t="shared" si="146"/>
        <v>31</v>
      </c>
      <c r="F1053" s="10">
        <f t="shared" si="147"/>
        <v>29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425571</v>
      </c>
      <c r="K1053" s="3">
        <f t="shared" si="151"/>
        <v>0</v>
      </c>
    </row>
    <row r="1054" spans="1:11" x14ac:dyDescent="0.25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425936</v>
      </c>
      <c r="B1054" s="28">
        <f t="shared" si="152"/>
        <v>3066</v>
      </c>
      <c r="C1054" s="9">
        <f t="shared" si="144"/>
        <v>425934</v>
      </c>
      <c r="D1054" s="9">
        <f t="shared" si="145"/>
        <v>425964</v>
      </c>
      <c r="E1054" s="3">
        <f t="shared" si="146"/>
        <v>31</v>
      </c>
      <c r="F1054" s="10">
        <f t="shared" si="147"/>
        <v>29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425936</v>
      </c>
      <c r="K1054" s="3">
        <f t="shared" si="151"/>
        <v>0</v>
      </c>
    </row>
    <row r="1055" spans="1:11" x14ac:dyDescent="0.25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426301</v>
      </c>
      <c r="B1055" s="28">
        <f t="shared" si="152"/>
        <v>3067</v>
      </c>
      <c r="C1055" s="9">
        <f t="shared" si="144"/>
        <v>426299</v>
      </c>
      <c r="D1055" s="9">
        <f t="shared" si="145"/>
        <v>426329</v>
      </c>
      <c r="E1055" s="3">
        <f t="shared" si="146"/>
        <v>31</v>
      </c>
      <c r="F1055" s="10">
        <f t="shared" si="147"/>
        <v>29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426301</v>
      </c>
      <c r="K1055" s="3">
        <f t="shared" si="151"/>
        <v>0</v>
      </c>
    </row>
    <row r="1056" spans="1:11" x14ac:dyDescent="0.25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426667</v>
      </c>
      <c r="B1056" s="28">
        <f t="shared" si="152"/>
        <v>3068</v>
      </c>
      <c r="C1056" s="9">
        <f t="shared" si="144"/>
        <v>426665</v>
      </c>
      <c r="D1056" s="9">
        <f t="shared" si="145"/>
        <v>426695</v>
      </c>
      <c r="E1056" s="3">
        <f t="shared" si="146"/>
        <v>31</v>
      </c>
      <c r="F1056" s="10">
        <f t="shared" si="147"/>
        <v>29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426667</v>
      </c>
      <c r="K1056" s="3">
        <f t="shared" si="151"/>
        <v>0</v>
      </c>
    </row>
    <row r="1057" spans="1:11" x14ac:dyDescent="0.25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427032</v>
      </c>
      <c r="B1057" s="28">
        <f t="shared" si="152"/>
        <v>3069</v>
      </c>
      <c r="C1057" s="9">
        <f t="shared" si="144"/>
        <v>427030</v>
      </c>
      <c r="D1057" s="9">
        <f t="shared" si="145"/>
        <v>427060</v>
      </c>
      <c r="E1057" s="3">
        <f t="shared" si="146"/>
        <v>31</v>
      </c>
      <c r="F1057" s="10">
        <f t="shared" si="147"/>
        <v>29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427032</v>
      </c>
      <c r="K1057" s="3">
        <f t="shared" si="151"/>
        <v>0</v>
      </c>
    </row>
    <row r="1058" spans="1:11" x14ac:dyDescent="0.25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427397</v>
      </c>
      <c r="B1058" s="28">
        <f t="shared" si="152"/>
        <v>3070</v>
      </c>
      <c r="C1058" s="9">
        <f t="shared" si="144"/>
        <v>427395</v>
      </c>
      <c r="D1058" s="9">
        <f t="shared" si="145"/>
        <v>427425</v>
      </c>
      <c r="E1058" s="3">
        <f t="shared" si="146"/>
        <v>31</v>
      </c>
      <c r="F1058" s="10">
        <f t="shared" si="147"/>
        <v>29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427397</v>
      </c>
      <c r="K1058" s="3">
        <f t="shared" si="151"/>
        <v>0</v>
      </c>
    </row>
    <row r="1059" spans="1:11" x14ac:dyDescent="0.25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427762</v>
      </c>
      <c r="B1059" s="28">
        <f t="shared" si="152"/>
        <v>3071</v>
      </c>
      <c r="C1059" s="9">
        <f t="shared" si="144"/>
        <v>427760</v>
      </c>
      <c r="D1059" s="9">
        <f t="shared" si="145"/>
        <v>427790</v>
      </c>
      <c r="E1059" s="3">
        <f t="shared" si="146"/>
        <v>31</v>
      </c>
      <c r="F1059" s="10">
        <f t="shared" si="147"/>
        <v>29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427762</v>
      </c>
      <c r="K1059" s="3">
        <f t="shared" si="151"/>
        <v>0</v>
      </c>
    </row>
    <row r="1060" spans="1:11" x14ac:dyDescent="0.25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428128</v>
      </c>
      <c r="B1060" s="28">
        <f t="shared" si="152"/>
        <v>3072</v>
      </c>
      <c r="C1060" s="9">
        <f t="shared" si="144"/>
        <v>428126</v>
      </c>
      <c r="D1060" s="9">
        <f t="shared" si="145"/>
        <v>428156</v>
      </c>
      <c r="E1060" s="3">
        <f t="shared" si="146"/>
        <v>31</v>
      </c>
      <c r="F1060" s="10">
        <f t="shared" si="147"/>
        <v>29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428128</v>
      </c>
      <c r="K1060" s="3">
        <f t="shared" si="151"/>
        <v>0</v>
      </c>
    </row>
    <row r="1061" spans="1:11" x14ac:dyDescent="0.25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428493</v>
      </c>
      <c r="B1061" s="28">
        <f t="shared" si="152"/>
        <v>3073</v>
      </c>
      <c r="C1061" s="9">
        <f t="shared" si="144"/>
        <v>428491</v>
      </c>
      <c r="D1061" s="9">
        <f t="shared" si="145"/>
        <v>428521</v>
      </c>
      <c r="E1061" s="3">
        <f t="shared" si="146"/>
        <v>31</v>
      </c>
      <c r="F1061" s="10">
        <f t="shared" si="147"/>
        <v>29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428493</v>
      </c>
      <c r="K1061" s="3">
        <f t="shared" si="151"/>
        <v>0</v>
      </c>
    </row>
    <row r="1062" spans="1:11" x14ac:dyDescent="0.25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428858</v>
      </c>
      <c r="B1062" s="28">
        <f t="shared" si="152"/>
        <v>3074</v>
      </c>
      <c r="C1062" s="9">
        <f t="shared" si="144"/>
        <v>428856</v>
      </c>
      <c r="D1062" s="9">
        <f t="shared" si="145"/>
        <v>428886</v>
      </c>
      <c r="E1062" s="3">
        <f t="shared" si="146"/>
        <v>31</v>
      </c>
      <c r="F1062" s="10">
        <f t="shared" si="147"/>
        <v>29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428858</v>
      </c>
      <c r="K1062" s="3">
        <f t="shared" si="151"/>
        <v>0</v>
      </c>
    </row>
    <row r="1063" spans="1:11" x14ac:dyDescent="0.25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429223</v>
      </c>
      <c r="B1063" s="28">
        <f t="shared" si="152"/>
        <v>3075</v>
      </c>
      <c r="C1063" s="9">
        <f t="shared" si="144"/>
        <v>429221</v>
      </c>
      <c r="D1063" s="9">
        <f t="shared" si="145"/>
        <v>429251</v>
      </c>
      <c r="E1063" s="3">
        <f t="shared" si="146"/>
        <v>31</v>
      </c>
      <c r="F1063" s="10">
        <f t="shared" si="147"/>
        <v>29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429223</v>
      </c>
      <c r="K1063" s="3">
        <f t="shared" si="151"/>
        <v>0</v>
      </c>
    </row>
    <row r="1064" spans="1:11" x14ac:dyDescent="0.25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429589</v>
      </c>
      <c r="B1064" s="28">
        <f t="shared" si="152"/>
        <v>3076</v>
      </c>
      <c r="C1064" s="9">
        <f t="shared" si="144"/>
        <v>429587</v>
      </c>
      <c r="D1064" s="9">
        <f t="shared" si="145"/>
        <v>429617</v>
      </c>
      <c r="E1064" s="3">
        <f t="shared" si="146"/>
        <v>31</v>
      </c>
      <c r="F1064" s="10">
        <f t="shared" si="147"/>
        <v>29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429589</v>
      </c>
      <c r="K1064" s="3">
        <f t="shared" si="151"/>
        <v>0</v>
      </c>
    </row>
    <row r="1065" spans="1:11" x14ac:dyDescent="0.25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429954</v>
      </c>
      <c r="B1065" s="28">
        <f t="shared" si="152"/>
        <v>3077</v>
      </c>
      <c r="C1065" s="9">
        <f t="shared" si="144"/>
        <v>429952</v>
      </c>
      <c r="D1065" s="9">
        <f t="shared" si="145"/>
        <v>429982</v>
      </c>
      <c r="E1065" s="3">
        <f t="shared" si="146"/>
        <v>31</v>
      </c>
      <c r="F1065" s="10">
        <f t="shared" si="147"/>
        <v>29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429954</v>
      </c>
      <c r="K1065" s="3">
        <f t="shared" si="151"/>
        <v>0</v>
      </c>
    </row>
    <row r="1066" spans="1:11" x14ac:dyDescent="0.25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430319</v>
      </c>
      <c r="B1066" s="28">
        <f t="shared" si="152"/>
        <v>3078</v>
      </c>
      <c r="C1066" s="9">
        <f t="shared" si="144"/>
        <v>430317</v>
      </c>
      <c r="D1066" s="9">
        <f t="shared" si="145"/>
        <v>430347</v>
      </c>
      <c r="E1066" s="3">
        <f t="shared" si="146"/>
        <v>31</v>
      </c>
      <c r="F1066" s="10">
        <f t="shared" si="147"/>
        <v>29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430319</v>
      </c>
      <c r="K1066" s="3">
        <f t="shared" si="151"/>
        <v>0</v>
      </c>
    </row>
    <row r="1067" spans="1:11" x14ac:dyDescent="0.25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430684</v>
      </c>
      <c r="B1067" s="28">
        <f t="shared" si="152"/>
        <v>3079</v>
      </c>
      <c r="C1067" s="9">
        <f t="shared" si="144"/>
        <v>430682</v>
      </c>
      <c r="D1067" s="9">
        <f t="shared" si="145"/>
        <v>430712</v>
      </c>
      <c r="E1067" s="3">
        <f t="shared" si="146"/>
        <v>31</v>
      </c>
      <c r="F1067" s="10">
        <f t="shared" si="147"/>
        <v>29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430684</v>
      </c>
      <c r="K1067" s="3">
        <f t="shared" si="151"/>
        <v>0</v>
      </c>
    </row>
    <row r="1068" spans="1:11" x14ac:dyDescent="0.25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431050</v>
      </c>
      <c r="B1068" s="28">
        <f t="shared" si="152"/>
        <v>3080</v>
      </c>
      <c r="C1068" s="9">
        <f t="shared" si="144"/>
        <v>431048</v>
      </c>
      <c r="D1068" s="9">
        <f t="shared" si="145"/>
        <v>431078</v>
      </c>
      <c r="E1068" s="3">
        <f t="shared" si="146"/>
        <v>31</v>
      </c>
      <c r="F1068" s="10">
        <f t="shared" si="147"/>
        <v>29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431050</v>
      </c>
      <c r="K1068" s="3">
        <f t="shared" si="151"/>
        <v>0</v>
      </c>
    </row>
    <row r="1069" spans="1:11" x14ac:dyDescent="0.25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431415</v>
      </c>
      <c r="B1069" s="28">
        <f t="shared" si="152"/>
        <v>3081</v>
      </c>
      <c r="C1069" s="9">
        <f t="shared" si="144"/>
        <v>431413</v>
      </c>
      <c r="D1069" s="9">
        <f t="shared" si="145"/>
        <v>431443</v>
      </c>
      <c r="E1069" s="3">
        <f t="shared" si="146"/>
        <v>31</v>
      </c>
      <c r="F1069" s="10">
        <f t="shared" si="147"/>
        <v>29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431415</v>
      </c>
      <c r="K1069" s="3">
        <f t="shared" si="151"/>
        <v>0</v>
      </c>
    </row>
    <row r="1070" spans="1:11" x14ac:dyDescent="0.25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431780</v>
      </c>
      <c r="B1070" s="28">
        <f t="shared" si="152"/>
        <v>3082</v>
      </c>
      <c r="C1070" s="9">
        <f t="shared" si="144"/>
        <v>431778</v>
      </c>
      <c r="D1070" s="9">
        <f t="shared" si="145"/>
        <v>431808</v>
      </c>
      <c r="E1070" s="3">
        <f t="shared" si="146"/>
        <v>31</v>
      </c>
      <c r="F1070" s="10">
        <f t="shared" si="147"/>
        <v>29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431780</v>
      </c>
      <c r="K1070" s="3">
        <f t="shared" si="151"/>
        <v>0</v>
      </c>
    </row>
    <row r="1071" spans="1:11" x14ac:dyDescent="0.25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432145</v>
      </c>
      <c r="B1071" s="28">
        <f t="shared" si="152"/>
        <v>3083</v>
      </c>
      <c r="C1071" s="9">
        <f t="shared" si="144"/>
        <v>432143</v>
      </c>
      <c r="D1071" s="9">
        <f t="shared" si="145"/>
        <v>432173</v>
      </c>
      <c r="E1071" s="3">
        <f t="shared" si="146"/>
        <v>31</v>
      </c>
      <c r="F1071" s="10">
        <f t="shared" si="147"/>
        <v>29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432145</v>
      </c>
      <c r="K1071" s="3">
        <f t="shared" si="151"/>
        <v>0</v>
      </c>
    </row>
    <row r="1072" spans="1:11" x14ac:dyDescent="0.25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432511</v>
      </c>
      <c r="B1072" s="28">
        <f t="shared" si="152"/>
        <v>3084</v>
      </c>
      <c r="C1072" s="9">
        <f t="shared" si="144"/>
        <v>432509</v>
      </c>
      <c r="D1072" s="9">
        <f t="shared" si="145"/>
        <v>432539</v>
      </c>
      <c r="E1072" s="3">
        <f t="shared" si="146"/>
        <v>31</v>
      </c>
      <c r="F1072" s="10">
        <f t="shared" si="147"/>
        <v>29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432511</v>
      </c>
      <c r="K1072" s="3">
        <f t="shared" si="151"/>
        <v>0</v>
      </c>
    </row>
    <row r="1073" spans="1:11" x14ac:dyDescent="0.25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432876</v>
      </c>
      <c r="B1073" s="28">
        <f t="shared" si="152"/>
        <v>3085</v>
      </c>
      <c r="C1073" s="9">
        <f t="shared" ref="C1073:C1136" si="153">EOMONTH(A1073,-1)+1</f>
        <v>432874</v>
      </c>
      <c r="D1073" s="9">
        <f t="shared" ref="D1073:D1136" si="154">EOMONTH(A1073,0)</f>
        <v>432904</v>
      </c>
      <c r="E1073" s="3">
        <f t="shared" ref="E1073:E1136" si="155">D1073-C1073+1</f>
        <v>31</v>
      </c>
      <c r="F1073" s="10">
        <f t="shared" ref="F1073:F1136" si="156">D1073-A1073+1</f>
        <v>29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432876</v>
      </c>
      <c r="K1073" s="3">
        <f t="shared" ref="K1073:K1136" si="160">H1073+I1073</f>
        <v>0</v>
      </c>
    </row>
    <row r="1074" spans="1:11" x14ac:dyDescent="0.25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433241</v>
      </c>
      <c r="B1074" s="28">
        <f t="shared" si="152"/>
        <v>3086</v>
      </c>
      <c r="C1074" s="9">
        <f t="shared" si="153"/>
        <v>433239</v>
      </c>
      <c r="D1074" s="9">
        <f t="shared" si="154"/>
        <v>433269</v>
      </c>
      <c r="E1074" s="3">
        <f t="shared" si="155"/>
        <v>31</v>
      </c>
      <c r="F1074" s="10">
        <f t="shared" si="156"/>
        <v>29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433241</v>
      </c>
      <c r="K1074" s="3">
        <f t="shared" si="160"/>
        <v>0</v>
      </c>
    </row>
    <row r="1075" spans="1:11" x14ac:dyDescent="0.25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433606</v>
      </c>
      <c r="B1075" s="28">
        <f t="shared" si="152"/>
        <v>3087</v>
      </c>
      <c r="C1075" s="9">
        <f t="shared" si="153"/>
        <v>433604</v>
      </c>
      <c r="D1075" s="9">
        <f t="shared" si="154"/>
        <v>433634</v>
      </c>
      <c r="E1075" s="3">
        <f t="shared" si="155"/>
        <v>31</v>
      </c>
      <c r="F1075" s="10">
        <f t="shared" si="156"/>
        <v>29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433606</v>
      </c>
      <c r="K1075" s="3">
        <f t="shared" si="160"/>
        <v>0</v>
      </c>
    </row>
    <row r="1076" spans="1:11" x14ac:dyDescent="0.25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433972</v>
      </c>
      <c r="B1076" s="28">
        <f t="shared" si="152"/>
        <v>3088</v>
      </c>
      <c r="C1076" s="9">
        <f t="shared" si="153"/>
        <v>433970</v>
      </c>
      <c r="D1076" s="9">
        <f t="shared" si="154"/>
        <v>434000</v>
      </c>
      <c r="E1076" s="3">
        <f t="shared" si="155"/>
        <v>31</v>
      </c>
      <c r="F1076" s="10">
        <f t="shared" si="156"/>
        <v>29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433972</v>
      </c>
      <c r="K1076" s="3">
        <f t="shared" si="160"/>
        <v>0</v>
      </c>
    </row>
    <row r="1077" spans="1:11" x14ac:dyDescent="0.25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434337</v>
      </c>
      <c r="B1077" s="28">
        <f t="shared" si="152"/>
        <v>3089</v>
      </c>
      <c r="C1077" s="9">
        <f t="shared" si="153"/>
        <v>434335</v>
      </c>
      <c r="D1077" s="9">
        <f t="shared" si="154"/>
        <v>434365</v>
      </c>
      <c r="E1077" s="3">
        <f t="shared" si="155"/>
        <v>31</v>
      </c>
      <c r="F1077" s="10">
        <f t="shared" si="156"/>
        <v>29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434337</v>
      </c>
      <c r="K1077" s="3">
        <f t="shared" si="160"/>
        <v>0</v>
      </c>
    </row>
    <row r="1078" spans="1:11" x14ac:dyDescent="0.25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434702</v>
      </c>
      <c r="B1078" s="28">
        <f t="shared" si="152"/>
        <v>3090</v>
      </c>
      <c r="C1078" s="9">
        <f t="shared" si="153"/>
        <v>434700</v>
      </c>
      <c r="D1078" s="9">
        <f t="shared" si="154"/>
        <v>434730</v>
      </c>
      <c r="E1078" s="3">
        <f t="shared" si="155"/>
        <v>31</v>
      </c>
      <c r="F1078" s="10">
        <f t="shared" si="156"/>
        <v>29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434702</v>
      </c>
      <c r="K1078" s="3">
        <f t="shared" si="160"/>
        <v>0</v>
      </c>
    </row>
    <row r="1079" spans="1:11" x14ac:dyDescent="0.25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435067</v>
      </c>
      <c r="B1079" s="28">
        <f t="shared" si="152"/>
        <v>3091</v>
      </c>
      <c r="C1079" s="9">
        <f t="shared" si="153"/>
        <v>435065</v>
      </c>
      <c r="D1079" s="9">
        <f t="shared" si="154"/>
        <v>435095</v>
      </c>
      <c r="E1079" s="3">
        <f t="shared" si="155"/>
        <v>31</v>
      </c>
      <c r="F1079" s="10">
        <f t="shared" si="156"/>
        <v>29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435067</v>
      </c>
      <c r="K1079" s="3">
        <f t="shared" si="160"/>
        <v>0</v>
      </c>
    </row>
    <row r="1080" spans="1:11" x14ac:dyDescent="0.25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435433</v>
      </c>
      <c r="B1080" s="28">
        <f t="shared" si="152"/>
        <v>3092</v>
      </c>
      <c r="C1080" s="9">
        <f t="shared" si="153"/>
        <v>435431</v>
      </c>
      <c r="D1080" s="9">
        <f t="shared" si="154"/>
        <v>435461</v>
      </c>
      <c r="E1080" s="3">
        <f t="shared" si="155"/>
        <v>31</v>
      </c>
      <c r="F1080" s="10">
        <f t="shared" si="156"/>
        <v>29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435433</v>
      </c>
      <c r="K1080" s="3">
        <f t="shared" si="160"/>
        <v>0</v>
      </c>
    </row>
    <row r="1081" spans="1:11" x14ac:dyDescent="0.25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435798</v>
      </c>
      <c r="B1081" s="28">
        <f t="shared" si="152"/>
        <v>3093</v>
      </c>
      <c r="C1081" s="9">
        <f t="shared" si="153"/>
        <v>435796</v>
      </c>
      <c r="D1081" s="9">
        <f t="shared" si="154"/>
        <v>435826</v>
      </c>
      <c r="E1081" s="3">
        <f t="shared" si="155"/>
        <v>31</v>
      </c>
      <c r="F1081" s="10">
        <f t="shared" si="156"/>
        <v>29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435798</v>
      </c>
      <c r="K1081" s="3">
        <f t="shared" si="160"/>
        <v>0</v>
      </c>
    </row>
    <row r="1082" spans="1:11" x14ac:dyDescent="0.25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436163</v>
      </c>
      <c r="B1082" s="28">
        <f t="shared" si="152"/>
        <v>3094</v>
      </c>
      <c r="C1082" s="9">
        <f t="shared" si="153"/>
        <v>436161</v>
      </c>
      <c r="D1082" s="9">
        <f t="shared" si="154"/>
        <v>436191</v>
      </c>
      <c r="E1082" s="3">
        <f t="shared" si="155"/>
        <v>31</v>
      </c>
      <c r="F1082" s="10">
        <f t="shared" si="156"/>
        <v>29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436163</v>
      </c>
      <c r="K1082" s="3">
        <f t="shared" si="160"/>
        <v>0</v>
      </c>
    </row>
    <row r="1083" spans="1:11" x14ac:dyDescent="0.25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436528</v>
      </c>
      <c r="B1083" s="28">
        <f t="shared" si="152"/>
        <v>3095</v>
      </c>
      <c r="C1083" s="9">
        <f t="shared" si="153"/>
        <v>436526</v>
      </c>
      <c r="D1083" s="9">
        <f t="shared" si="154"/>
        <v>436556</v>
      </c>
      <c r="E1083" s="3">
        <f t="shared" si="155"/>
        <v>31</v>
      </c>
      <c r="F1083" s="10">
        <f t="shared" si="156"/>
        <v>29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436528</v>
      </c>
      <c r="K1083" s="3">
        <f t="shared" si="160"/>
        <v>0</v>
      </c>
    </row>
    <row r="1084" spans="1:11" x14ac:dyDescent="0.25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436894</v>
      </c>
      <c r="B1084" s="28">
        <f t="shared" si="152"/>
        <v>3096</v>
      </c>
      <c r="C1084" s="9">
        <f t="shared" si="153"/>
        <v>436892</v>
      </c>
      <c r="D1084" s="9">
        <f t="shared" si="154"/>
        <v>436922</v>
      </c>
      <c r="E1084" s="3">
        <f t="shared" si="155"/>
        <v>31</v>
      </c>
      <c r="F1084" s="10">
        <f t="shared" si="156"/>
        <v>29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436894</v>
      </c>
      <c r="K1084" s="3">
        <f t="shared" si="160"/>
        <v>0</v>
      </c>
    </row>
    <row r="1085" spans="1:11" x14ac:dyDescent="0.25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437259</v>
      </c>
      <c r="B1085" s="28">
        <f t="shared" si="152"/>
        <v>3097</v>
      </c>
      <c r="C1085" s="9">
        <f t="shared" si="153"/>
        <v>437257</v>
      </c>
      <c r="D1085" s="9">
        <f t="shared" si="154"/>
        <v>437287</v>
      </c>
      <c r="E1085" s="3">
        <f t="shared" si="155"/>
        <v>31</v>
      </c>
      <c r="F1085" s="10">
        <f t="shared" si="156"/>
        <v>29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437259</v>
      </c>
      <c r="K1085" s="3">
        <f t="shared" si="160"/>
        <v>0</v>
      </c>
    </row>
    <row r="1086" spans="1:11" x14ac:dyDescent="0.25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437624</v>
      </c>
      <c r="B1086" s="28">
        <f t="shared" si="152"/>
        <v>3098</v>
      </c>
      <c r="C1086" s="9">
        <f t="shared" si="153"/>
        <v>437622</v>
      </c>
      <c r="D1086" s="9">
        <f t="shared" si="154"/>
        <v>437652</v>
      </c>
      <c r="E1086" s="3">
        <f t="shared" si="155"/>
        <v>31</v>
      </c>
      <c r="F1086" s="10">
        <f t="shared" si="156"/>
        <v>29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437624</v>
      </c>
      <c r="K1086" s="3">
        <f t="shared" si="160"/>
        <v>0</v>
      </c>
    </row>
    <row r="1087" spans="1:11" x14ac:dyDescent="0.25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437989</v>
      </c>
      <c r="B1087" s="28">
        <f t="shared" si="152"/>
        <v>3099</v>
      </c>
      <c r="C1087" s="9">
        <f t="shared" si="153"/>
        <v>437987</v>
      </c>
      <c r="D1087" s="9">
        <f t="shared" si="154"/>
        <v>438017</v>
      </c>
      <c r="E1087" s="3">
        <f t="shared" si="155"/>
        <v>31</v>
      </c>
      <c r="F1087" s="10">
        <f t="shared" si="156"/>
        <v>29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437989</v>
      </c>
      <c r="K1087" s="3">
        <f t="shared" si="160"/>
        <v>0</v>
      </c>
    </row>
    <row r="1088" spans="1:11" x14ac:dyDescent="0.25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438354</v>
      </c>
      <c r="B1088" s="28">
        <f t="shared" si="152"/>
        <v>3100</v>
      </c>
      <c r="C1088" s="9">
        <f t="shared" si="153"/>
        <v>438352</v>
      </c>
      <c r="D1088" s="9">
        <f t="shared" si="154"/>
        <v>438382</v>
      </c>
      <c r="E1088" s="3">
        <f t="shared" si="155"/>
        <v>31</v>
      </c>
      <c r="F1088" s="10">
        <f t="shared" si="156"/>
        <v>29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438354</v>
      </c>
      <c r="K1088" s="3">
        <f t="shared" si="160"/>
        <v>0</v>
      </c>
    </row>
    <row r="1089" spans="1:11" x14ac:dyDescent="0.25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438719</v>
      </c>
      <c r="B1089" s="28">
        <f t="shared" si="152"/>
        <v>3101</v>
      </c>
      <c r="C1089" s="9">
        <f t="shared" si="153"/>
        <v>438717</v>
      </c>
      <c r="D1089" s="9">
        <f t="shared" si="154"/>
        <v>438747</v>
      </c>
      <c r="E1089" s="3">
        <f t="shared" si="155"/>
        <v>31</v>
      </c>
      <c r="F1089" s="10">
        <f t="shared" si="156"/>
        <v>29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438719</v>
      </c>
      <c r="K1089" s="3">
        <f t="shared" si="160"/>
        <v>0</v>
      </c>
    </row>
    <row r="1090" spans="1:11" x14ac:dyDescent="0.25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439084</v>
      </c>
      <c r="B1090" s="28">
        <f t="shared" si="152"/>
        <v>3102</v>
      </c>
      <c r="C1090" s="9">
        <f t="shared" si="153"/>
        <v>439082</v>
      </c>
      <c r="D1090" s="9">
        <f t="shared" si="154"/>
        <v>439112</v>
      </c>
      <c r="E1090" s="3">
        <f t="shared" si="155"/>
        <v>31</v>
      </c>
      <c r="F1090" s="10">
        <f t="shared" si="156"/>
        <v>29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439084</v>
      </c>
      <c r="K1090" s="3">
        <f t="shared" si="160"/>
        <v>0</v>
      </c>
    </row>
    <row r="1091" spans="1:11" x14ac:dyDescent="0.25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439449</v>
      </c>
      <c r="B1091" s="28">
        <f t="shared" si="152"/>
        <v>3103</v>
      </c>
      <c r="C1091" s="9">
        <f t="shared" si="153"/>
        <v>439447</v>
      </c>
      <c r="D1091" s="9">
        <f t="shared" si="154"/>
        <v>439477</v>
      </c>
      <c r="E1091" s="3">
        <f t="shared" si="155"/>
        <v>31</v>
      </c>
      <c r="F1091" s="10">
        <f t="shared" si="156"/>
        <v>29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439449</v>
      </c>
      <c r="K1091" s="3">
        <f t="shared" si="160"/>
        <v>0</v>
      </c>
    </row>
    <row r="1092" spans="1:11" x14ac:dyDescent="0.25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439815</v>
      </c>
      <c r="B1092" s="28">
        <f t="shared" si="152"/>
        <v>3104</v>
      </c>
      <c r="C1092" s="9">
        <f t="shared" si="153"/>
        <v>439813</v>
      </c>
      <c r="D1092" s="9">
        <f t="shared" si="154"/>
        <v>439843</v>
      </c>
      <c r="E1092" s="3">
        <f t="shared" si="155"/>
        <v>31</v>
      </c>
      <c r="F1092" s="10">
        <f t="shared" si="156"/>
        <v>29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439815</v>
      </c>
      <c r="K1092" s="3">
        <f t="shared" si="160"/>
        <v>0</v>
      </c>
    </row>
    <row r="1093" spans="1:11" x14ac:dyDescent="0.25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440180</v>
      </c>
      <c r="B1093" s="28">
        <f t="shared" ref="B1093:B1156" si="161">YEAR(A1093)</f>
        <v>3105</v>
      </c>
      <c r="C1093" s="9">
        <f t="shared" si="153"/>
        <v>440178</v>
      </c>
      <c r="D1093" s="9">
        <f t="shared" si="154"/>
        <v>440208</v>
      </c>
      <c r="E1093" s="3">
        <f t="shared" si="155"/>
        <v>31</v>
      </c>
      <c r="F1093" s="10">
        <f t="shared" si="156"/>
        <v>29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440180</v>
      </c>
      <c r="K1093" s="3">
        <f t="shared" si="160"/>
        <v>0</v>
      </c>
    </row>
    <row r="1094" spans="1:11" x14ac:dyDescent="0.25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440545</v>
      </c>
      <c r="B1094" s="28">
        <f t="shared" si="161"/>
        <v>3106</v>
      </c>
      <c r="C1094" s="9">
        <f t="shared" si="153"/>
        <v>440543</v>
      </c>
      <c r="D1094" s="9">
        <f t="shared" si="154"/>
        <v>440573</v>
      </c>
      <c r="E1094" s="3">
        <f t="shared" si="155"/>
        <v>31</v>
      </c>
      <c r="F1094" s="10">
        <f t="shared" si="156"/>
        <v>29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440545</v>
      </c>
      <c r="K1094" s="3">
        <f t="shared" si="160"/>
        <v>0</v>
      </c>
    </row>
    <row r="1095" spans="1:11" x14ac:dyDescent="0.25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440910</v>
      </c>
      <c r="B1095" s="28">
        <f t="shared" si="161"/>
        <v>3107</v>
      </c>
      <c r="C1095" s="9">
        <f t="shared" si="153"/>
        <v>440908</v>
      </c>
      <c r="D1095" s="9">
        <f t="shared" si="154"/>
        <v>440938</v>
      </c>
      <c r="E1095" s="3">
        <f t="shared" si="155"/>
        <v>31</v>
      </c>
      <c r="F1095" s="10">
        <f t="shared" si="156"/>
        <v>29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440910</v>
      </c>
      <c r="K1095" s="3">
        <f t="shared" si="160"/>
        <v>0</v>
      </c>
    </row>
    <row r="1096" spans="1:11" x14ac:dyDescent="0.25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441276</v>
      </c>
      <c r="B1096" s="28">
        <f t="shared" si="161"/>
        <v>3108</v>
      </c>
      <c r="C1096" s="9">
        <f t="shared" si="153"/>
        <v>441274</v>
      </c>
      <c r="D1096" s="9">
        <f t="shared" si="154"/>
        <v>441304</v>
      </c>
      <c r="E1096" s="3">
        <f t="shared" si="155"/>
        <v>31</v>
      </c>
      <c r="F1096" s="10">
        <f t="shared" si="156"/>
        <v>29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441276</v>
      </c>
      <c r="K1096" s="3">
        <f t="shared" si="160"/>
        <v>0</v>
      </c>
    </row>
    <row r="1097" spans="1:11" x14ac:dyDescent="0.25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441641</v>
      </c>
      <c r="B1097" s="28">
        <f t="shared" si="161"/>
        <v>3109</v>
      </c>
      <c r="C1097" s="9">
        <f t="shared" si="153"/>
        <v>441639</v>
      </c>
      <c r="D1097" s="9">
        <f t="shared" si="154"/>
        <v>441669</v>
      </c>
      <c r="E1097" s="3">
        <f t="shared" si="155"/>
        <v>31</v>
      </c>
      <c r="F1097" s="10">
        <f t="shared" si="156"/>
        <v>29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441641</v>
      </c>
      <c r="K1097" s="3">
        <f t="shared" si="160"/>
        <v>0</v>
      </c>
    </row>
    <row r="1098" spans="1:11" x14ac:dyDescent="0.25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442006</v>
      </c>
      <c r="B1098" s="28">
        <f t="shared" si="161"/>
        <v>3110</v>
      </c>
      <c r="C1098" s="9">
        <f t="shared" si="153"/>
        <v>442004</v>
      </c>
      <c r="D1098" s="9">
        <f t="shared" si="154"/>
        <v>442034</v>
      </c>
      <c r="E1098" s="3">
        <f t="shared" si="155"/>
        <v>31</v>
      </c>
      <c r="F1098" s="10">
        <f t="shared" si="156"/>
        <v>29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442006</v>
      </c>
      <c r="K1098" s="3">
        <f t="shared" si="160"/>
        <v>0</v>
      </c>
    </row>
    <row r="1099" spans="1:11" x14ac:dyDescent="0.25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442371</v>
      </c>
      <c r="B1099" s="28">
        <f t="shared" si="161"/>
        <v>3111</v>
      </c>
      <c r="C1099" s="9">
        <f t="shared" si="153"/>
        <v>442369</v>
      </c>
      <c r="D1099" s="9">
        <f t="shared" si="154"/>
        <v>442399</v>
      </c>
      <c r="E1099" s="3">
        <f t="shared" si="155"/>
        <v>31</v>
      </c>
      <c r="F1099" s="10">
        <f t="shared" si="156"/>
        <v>29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442371</v>
      </c>
      <c r="K1099" s="3">
        <f t="shared" si="160"/>
        <v>0</v>
      </c>
    </row>
    <row r="1100" spans="1:11" x14ac:dyDescent="0.25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442737</v>
      </c>
      <c r="B1100" s="28">
        <f t="shared" si="161"/>
        <v>3112</v>
      </c>
      <c r="C1100" s="9">
        <f t="shared" si="153"/>
        <v>442735</v>
      </c>
      <c r="D1100" s="9">
        <f t="shared" si="154"/>
        <v>442765</v>
      </c>
      <c r="E1100" s="3">
        <f t="shared" si="155"/>
        <v>31</v>
      </c>
      <c r="F1100" s="10">
        <f t="shared" si="156"/>
        <v>29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442737</v>
      </c>
      <c r="K1100" s="3">
        <f t="shared" si="160"/>
        <v>0</v>
      </c>
    </row>
    <row r="1101" spans="1:11" x14ac:dyDescent="0.25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443102</v>
      </c>
      <c r="B1101" s="28">
        <f t="shared" si="161"/>
        <v>3113</v>
      </c>
      <c r="C1101" s="9">
        <f t="shared" si="153"/>
        <v>443100</v>
      </c>
      <c r="D1101" s="9">
        <f t="shared" si="154"/>
        <v>443130</v>
      </c>
      <c r="E1101" s="3">
        <f t="shared" si="155"/>
        <v>31</v>
      </c>
      <c r="F1101" s="10">
        <f t="shared" si="156"/>
        <v>29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443102</v>
      </c>
      <c r="K1101" s="3">
        <f t="shared" si="160"/>
        <v>0</v>
      </c>
    </row>
    <row r="1102" spans="1:11" x14ac:dyDescent="0.25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443467</v>
      </c>
      <c r="B1102" s="28">
        <f t="shared" si="161"/>
        <v>3114</v>
      </c>
      <c r="C1102" s="9">
        <f t="shared" si="153"/>
        <v>443465</v>
      </c>
      <c r="D1102" s="9">
        <f t="shared" si="154"/>
        <v>443495</v>
      </c>
      <c r="E1102" s="3">
        <f t="shared" si="155"/>
        <v>31</v>
      </c>
      <c r="F1102" s="10">
        <f t="shared" si="156"/>
        <v>29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443467</v>
      </c>
      <c r="K1102" s="3">
        <f t="shared" si="160"/>
        <v>0</v>
      </c>
    </row>
    <row r="1103" spans="1:11" x14ac:dyDescent="0.25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443832</v>
      </c>
      <c r="B1103" s="28">
        <f t="shared" si="161"/>
        <v>3115</v>
      </c>
      <c r="C1103" s="9">
        <f t="shared" si="153"/>
        <v>443830</v>
      </c>
      <c r="D1103" s="9">
        <f t="shared" si="154"/>
        <v>443860</v>
      </c>
      <c r="E1103" s="3">
        <f t="shared" si="155"/>
        <v>31</v>
      </c>
      <c r="F1103" s="10">
        <f t="shared" si="156"/>
        <v>29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443832</v>
      </c>
      <c r="K1103" s="3">
        <f t="shared" si="160"/>
        <v>0</v>
      </c>
    </row>
    <row r="1104" spans="1:11" x14ac:dyDescent="0.25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444198</v>
      </c>
      <c r="B1104" s="28">
        <f t="shared" si="161"/>
        <v>3116</v>
      </c>
      <c r="C1104" s="9">
        <f t="shared" si="153"/>
        <v>444196</v>
      </c>
      <c r="D1104" s="9">
        <f t="shared" si="154"/>
        <v>444226</v>
      </c>
      <c r="E1104" s="3">
        <f t="shared" si="155"/>
        <v>31</v>
      </c>
      <c r="F1104" s="10">
        <f t="shared" si="156"/>
        <v>29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444198</v>
      </c>
      <c r="K1104" s="3">
        <f t="shared" si="160"/>
        <v>0</v>
      </c>
    </row>
    <row r="1105" spans="1:11" x14ac:dyDescent="0.25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444563</v>
      </c>
      <c r="B1105" s="28">
        <f t="shared" si="161"/>
        <v>3117</v>
      </c>
      <c r="C1105" s="9">
        <f t="shared" si="153"/>
        <v>444561</v>
      </c>
      <c r="D1105" s="9">
        <f t="shared" si="154"/>
        <v>444591</v>
      </c>
      <c r="E1105" s="3">
        <f t="shared" si="155"/>
        <v>31</v>
      </c>
      <c r="F1105" s="10">
        <f t="shared" si="156"/>
        <v>29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444563</v>
      </c>
      <c r="K1105" s="3">
        <f t="shared" si="160"/>
        <v>0</v>
      </c>
    </row>
    <row r="1106" spans="1:11" x14ac:dyDescent="0.25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444928</v>
      </c>
      <c r="B1106" s="28">
        <f t="shared" si="161"/>
        <v>3118</v>
      </c>
      <c r="C1106" s="9">
        <f t="shared" si="153"/>
        <v>444926</v>
      </c>
      <c r="D1106" s="9">
        <f t="shared" si="154"/>
        <v>444956</v>
      </c>
      <c r="E1106" s="3">
        <f t="shared" si="155"/>
        <v>31</v>
      </c>
      <c r="F1106" s="10">
        <f t="shared" si="156"/>
        <v>29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444928</v>
      </c>
      <c r="K1106" s="3">
        <f t="shared" si="160"/>
        <v>0</v>
      </c>
    </row>
    <row r="1107" spans="1:11" x14ac:dyDescent="0.25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445293</v>
      </c>
      <c r="B1107" s="28">
        <f t="shared" si="161"/>
        <v>3119</v>
      </c>
      <c r="C1107" s="9">
        <f t="shared" si="153"/>
        <v>445291</v>
      </c>
      <c r="D1107" s="9">
        <f t="shared" si="154"/>
        <v>445321</v>
      </c>
      <c r="E1107" s="3">
        <f t="shared" si="155"/>
        <v>31</v>
      </c>
      <c r="F1107" s="10">
        <f t="shared" si="156"/>
        <v>29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445293</v>
      </c>
      <c r="K1107" s="3">
        <f t="shared" si="160"/>
        <v>0</v>
      </c>
    </row>
    <row r="1108" spans="1:11" x14ac:dyDescent="0.25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445659</v>
      </c>
      <c r="B1108" s="28">
        <f t="shared" si="161"/>
        <v>3120</v>
      </c>
      <c r="C1108" s="9">
        <f t="shared" si="153"/>
        <v>445657</v>
      </c>
      <c r="D1108" s="9">
        <f t="shared" si="154"/>
        <v>445687</v>
      </c>
      <c r="E1108" s="3">
        <f t="shared" si="155"/>
        <v>31</v>
      </c>
      <c r="F1108" s="10">
        <f t="shared" si="156"/>
        <v>29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445659</v>
      </c>
      <c r="K1108" s="3">
        <f t="shared" si="160"/>
        <v>0</v>
      </c>
    </row>
    <row r="1109" spans="1:11" x14ac:dyDescent="0.25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446024</v>
      </c>
      <c r="B1109" s="28">
        <f t="shared" si="161"/>
        <v>3121</v>
      </c>
      <c r="C1109" s="9">
        <f t="shared" si="153"/>
        <v>446022</v>
      </c>
      <c r="D1109" s="9">
        <f t="shared" si="154"/>
        <v>446052</v>
      </c>
      <c r="E1109" s="3">
        <f t="shared" si="155"/>
        <v>31</v>
      </c>
      <c r="F1109" s="10">
        <f t="shared" si="156"/>
        <v>29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446024</v>
      </c>
      <c r="K1109" s="3">
        <f t="shared" si="160"/>
        <v>0</v>
      </c>
    </row>
    <row r="1110" spans="1:11" x14ac:dyDescent="0.25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446389</v>
      </c>
      <c r="B1110" s="28">
        <f t="shared" si="161"/>
        <v>3122</v>
      </c>
      <c r="C1110" s="9">
        <f t="shared" si="153"/>
        <v>446387</v>
      </c>
      <c r="D1110" s="9">
        <f t="shared" si="154"/>
        <v>446417</v>
      </c>
      <c r="E1110" s="3">
        <f t="shared" si="155"/>
        <v>31</v>
      </c>
      <c r="F1110" s="10">
        <f t="shared" si="156"/>
        <v>29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446389</v>
      </c>
      <c r="K1110" s="3">
        <f t="shared" si="160"/>
        <v>0</v>
      </c>
    </row>
    <row r="1111" spans="1:11" x14ac:dyDescent="0.25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446754</v>
      </c>
      <c r="B1111" s="28">
        <f t="shared" si="161"/>
        <v>3123</v>
      </c>
      <c r="C1111" s="9">
        <f t="shared" si="153"/>
        <v>446752</v>
      </c>
      <c r="D1111" s="9">
        <f t="shared" si="154"/>
        <v>446782</v>
      </c>
      <c r="E1111" s="3">
        <f t="shared" si="155"/>
        <v>31</v>
      </c>
      <c r="F1111" s="10">
        <f t="shared" si="156"/>
        <v>29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446754</v>
      </c>
      <c r="K1111" s="3">
        <f t="shared" si="160"/>
        <v>0</v>
      </c>
    </row>
    <row r="1112" spans="1:11" x14ac:dyDescent="0.25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447120</v>
      </c>
      <c r="B1112" s="28">
        <f t="shared" si="161"/>
        <v>3124</v>
      </c>
      <c r="C1112" s="9">
        <f t="shared" si="153"/>
        <v>447118</v>
      </c>
      <c r="D1112" s="9">
        <f t="shared" si="154"/>
        <v>447148</v>
      </c>
      <c r="E1112" s="3">
        <f t="shared" si="155"/>
        <v>31</v>
      </c>
      <c r="F1112" s="10">
        <f t="shared" si="156"/>
        <v>29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447120</v>
      </c>
      <c r="K1112" s="3">
        <f t="shared" si="160"/>
        <v>0</v>
      </c>
    </row>
    <row r="1113" spans="1:11" x14ac:dyDescent="0.25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447485</v>
      </c>
      <c r="B1113" s="28">
        <f t="shared" si="161"/>
        <v>3125</v>
      </c>
      <c r="C1113" s="9">
        <f t="shared" si="153"/>
        <v>447483</v>
      </c>
      <c r="D1113" s="9">
        <f t="shared" si="154"/>
        <v>447513</v>
      </c>
      <c r="E1113" s="3">
        <f t="shared" si="155"/>
        <v>31</v>
      </c>
      <c r="F1113" s="10">
        <f t="shared" si="156"/>
        <v>29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447485</v>
      </c>
      <c r="K1113" s="3">
        <f t="shared" si="160"/>
        <v>0</v>
      </c>
    </row>
    <row r="1114" spans="1:11" x14ac:dyDescent="0.25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447850</v>
      </c>
      <c r="B1114" s="28">
        <f t="shared" si="161"/>
        <v>3126</v>
      </c>
      <c r="C1114" s="9">
        <f t="shared" si="153"/>
        <v>447848</v>
      </c>
      <c r="D1114" s="9">
        <f t="shared" si="154"/>
        <v>447878</v>
      </c>
      <c r="E1114" s="3">
        <f t="shared" si="155"/>
        <v>31</v>
      </c>
      <c r="F1114" s="10">
        <f t="shared" si="156"/>
        <v>29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447850</v>
      </c>
      <c r="K1114" s="3">
        <f t="shared" si="160"/>
        <v>0</v>
      </c>
    </row>
    <row r="1115" spans="1:11" x14ac:dyDescent="0.25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448215</v>
      </c>
      <c r="B1115" s="28">
        <f t="shared" si="161"/>
        <v>3127</v>
      </c>
      <c r="C1115" s="9">
        <f t="shared" si="153"/>
        <v>448213</v>
      </c>
      <c r="D1115" s="9">
        <f t="shared" si="154"/>
        <v>448243</v>
      </c>
      <c r="E1115" s="3">
        <f t="shared" si="155"/>
        <v>31</v>
      </c>
      <c r="F1115" s="10">
        <f t="shared" si="156"/>
        <v>29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448215</v>
      </c>
      <c r="K1115" s="3">
        <f t="shared" si="160"/>
        <v>0</v>
      </c>
    </row>
    <row r="1116" spans="1:11" x14ac:dyDescent="0.25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448581</v>
      </c>
      <c r="B1116" s="28">
        <f t="shared" si="161"/>
        <v>3128</v>
      </c>
      <c r="C1116" s="9">
        <f t="shared" si="153"/>
        <v>448579</v>
      </c>
      <c r="D1116" s="9">
        <f t="shared" si="154"/>
        <v>448609</v>
      </c>
      <c r="E1116" s="3">
        <f t="shared" si="155"/>
        <v>31</v>
      </c>
      <c r="F1116" s="10">
        <f t="shared" si="156"/>
        <v>29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448581</v>
      </c>
      <c r="K1116" s="3">
        <f t="shared" si="160"/>
        <v>0</v>
      </c>
    </row>
    <row r="1117" spans="1:11" x14ac:dyDescent="0.25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448946</v>
      </c>
      <c r="B1117" s="28">
        <f t="shared" si="161"/>
        <v>3129</v>
      </c>
      <c r="C1117" s="9">
        <f t="shared" si="153"/>
        <v>448944</v>
      </c>
      <c r="D1117" s="9">
        <f t="shared" si="154"/>
        <v>448974</v>
      </c>
      <c r="E1117" s="3">
        <f t="shared" si="155"/>
        <v>31</v>
      </c>
      <c r="F1117" s="10">
        <f t="shared" si="156"/>
        <v>29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448946</v>
      </c>
      <c r="K1117" s="3">
        <f t="shared" si="160"/>
        <v>0</v>
      </c>
    </row>
    <row r="1118" spans="1:11" x14ac:dyDescent="0.25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449311</v>
      </c>
      <c r="B1118" s="28">
        <f t="shared" si="161"/>
        <v>3130</v>
      </c>
      <c r="C1118" s="9">
        <f t="shared" si="153"/>
        <v>449309</v>
      </c>
      <c r="D1118" s="9">
        <f t="shared" si="154"/>
        <v>449339</v>
      </c>
      <c r="E1118" s="3">
        <f t="shared" si="155"/>
        <v>31</v>
      </c>
      <c r="F1118" s="10">
        <f t="shared" si="156"/>
        <v>29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449311</v>
      </c>
      <c r="K1118" s="3">
        <f t="shared" si="160"/>
        <v>0</v>
      </c>
    </row>
    <row r="1119" spans="1:11" x14ac:dyDescent="0.25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449676</v>
      </c>
      <c r="B1119" s="28">
        <f t="shared" si="161"/>
        <v>3131</v>
      </c>
      <c r="C1119" s="9">
        <f t="shared" si="153"/>
        <v>449674</v>
      </c>
      <c r="D1119" s="9">
        <f t="shared" si="154"/>
        <v>449704</v>
      </c>
      <c r="E1119" s="3">
        <f t="shared" si="155"/>
        <v>31</v>
      </c>
      <c r="F1119" s="10">
        <f t="shared" si="156"/>
        <v>29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449676</v>
      </c>
      <c r="K1119" s="3">
        <f t="shared" si="160"/>
        <v>0</v>
      </c>
    </row>
    <row r="1120" spans="1:11" x14ac:dyDescent="0.25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450042</v>
      </c>
      <c r="B1120" s="28">
        <f t="shared" si="161"/>
        <v>3132</v>
      </c>
      <c r="C1120" s="9">
        <f t="shared" si="153"/>
        <v>450040</v>
      </c>
      <c r="D1120" s="9">
        <f t="shared" si="154"/>
        <v>450070</v>
      </c>
      <c r="E1120" s="3">
        <f t="shared" si="155"/>
        <v>31</v>
      </c>
      <c r="F1120" s="10">
        <f t="shared" si="156"/>
        <v>29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450042</v>
      </c>
      <c r="K1120" s="3">
        <f t="shared" si="160"/>
        <v>0</v>
      </c>
    </row>
    <row r="1121" spans="1:11" x14ac:dyDescent="0.25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450407</v>
      </c>
      <c r="B1121" s="28">
        <f t="shared" si="161"/>
        <v>3133</v>
      </c>
      <c r="C1121" s="9">
        <f t="shared" si="153"/>
        <v>450405</v>
      </c>
      <c r="D1121" s="9">
        <f t="shared" si="154"/>
        <v>450435</v>
      </c>
      <c r="E1121" s="3">
        <f t="shared" si="155"/>
        <v>31</v>
      </c>
      <c r="F1121" s="10">
        <f t="shared" si="156"/>
        <v>29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450407</v>
      </c>
      <c r="K1121" s="3">
        <f t="shared" si="160"/>
        <v>0</v>
      </c>
    </row>
    <row r="1122" spans="1:11" x14ac:dyDescent="0.25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450772</v>
      </c>
      <c r="B1122" s="28">
        <f t="shared" si="161"/>
        <v>3134</v>
      </c>
      <c r="C1122" s="9">
        <f t="shared" si="153"/>
        <v>450770</v>
      </c>
      <c r="D1122" s="9">
        <f t="shared" si="154"/>
        <v>450800</v>
      </c>
      <c r="E1122" s="3">
        <f t="shared" si="155"/>
        <v>31</v>
      </c>
      <c r="F1122" s="10">
        <f t="shared" si="156"/>
        <v>29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450772</v>
      </c>
      <c r="K1122" s="3">
        <f t="shared" si="160"/>
        <v>0</v>
      </c>
    </row>
    <row r="1123" spans="1:11" x14ac:dyDescent="0.25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451137</v>
      </c>
      <c r="B1123" s="28">
        <f t="shared" si="161"/>
        <v>3135</v>
      </c>
      <c r="C1123" s="9">
        <f t="shared" si="153"/>
        <v>451135</v>
      </c>
      <c r="D1123" s="9">
        <f t="shared" si="154"/>
        <v>451165</v>
      </c>
      <c r="E1123" s="3">
        <f t="shared" si="155"/>
        <v>31</v>
      </c>
      <c r="F1123" s="10">
        <f t="shared" si="156"/>
        <v>29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451137</v>
      </c>
      <c r="K1123" s="3">
        <f t="shared" si="160"/>
        <v>0</v>
      </c>
    </row>
    <row r="1124" spans="1:11" x14ac:dyDescent="0.25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451503</v>
      </c>
      <c r="B1124" s="28">
        <f t="shared" si="161"/>
        <v>3136</v>
      </c>
      <c r="C1124" s="9">
        <f t="shared" si="153"/>
        <v>451501</v>
      </c>
      <c r="D1124" s="9">
        <f t="shared" si="154"/>
        <v>451531</v>
      </c>
      <c r="E1124" s="3">
        <f t="shared" si="155"/>
        <v>31</v>
      </c>
      <c r="F1124" s="10">
        <f t="shared" si="156"/>
        <v>29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451503</v>
      </c>
      <c r="K1124" s="3">
        <f t="shared" si="160"/>
        <v>0</v>
      </c>
    </row>
    <row r="1125" spans="1:11" x14ac:dyDescent="0.25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451868</v>
      </c>
      <c r="B1125" s="28">
        <f t="shared" si="161"/>
        <v>3137</v>
      </c>
      <c r="C1125" s="9">
        <f t="shared" si="153"/>
        <v>451866</v>
      </c>
      <c r="D1125" s="9">
        <f t="shared" si="154"/>
        <v>451896</v>
      </c>
      <c r="E1125" s="3">
        <f t="shared" si="155"/>
        <v>31</v>
      </c>
      <c r="F1125" s="10">
        <f t="shared" si="156"/>
        <v>29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451868</v>
      </c>
      <c r="K1125" s="3">
        <f t="shared" si="160"/>
        <v>0</v>
      </c>
    </row>
    <row r="1126" spans="1:11" x14ac:dyDescent="0.25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452233</v>
      </c>
      <c r="B1126" s="28">
        <f t="shared" si="161"/>
        <v>3138</v>
      </c>
      <c r="C1126" s="9">
        <f t="shared" si="153"/>
        <v>452231</v>
      </c>
      <c r="D1126" s="9">
        <f t="shared" si="154"/>
        <v>452261</v>
      </c>
      <c r="E1126" s="3">
        <f t="shared" si="155"/>
        <v>31</v>
      </c>
      <c r="F1126" s="10">
        <f t="shared" si="156"/>
        <v>29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452233</v>
      </c>
      <c r="K1126" s="3">
        <f t="shared" si="160"/>
        <v>0</v>
      </c>
    </row>
    <row r="1127" spans="1:11" x14ac:dyDescent="0.25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452598</v>
      </c>
      <c r="B1127" s="28">
        <f t="shared" si="161"/>
        <v>3139</v>
      </c>
      <c r="C1127" s="9">
        <f t="shared" si="153"/>
        <v>452596</v>
      </c>
      <c r="D1127" s="9">
        <f t="shared" si="154"/>
        <v>452626</v>
      </c>
      <c r="E1127" s="3">
        <f t="shared" si="155"/>
        <v>31</v>
      </c>
      <c r="F1127" s="10">
        <f t="shared" si="156"/>
        <v>29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452598</v>
      </c>
      <c r="K1127" s="3">
        <f t="shared" si="160"/>
        <v>0</v>
      </c>
    </row>
    <row r="1128" spans="1:11" x14ac:dyDescent="0.25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452964</v>
      </c>
      <c r="B1128" s="28">
        <f t="shared" si="161"/>
        <v>3140</v>
      </c>
      <c r="C1128" s="9">
        <f t="shared" si="153"/>
        <v>452962</v>
      </c>
      <c r="D1128" s="9">
        <f t="shared" si="154"/>
        <v>452992</v>
      </c>
      <c r="E1128" s="3">
        <f t="shared" si="155"/>
        <v>31</v>
      </c>
      <c r="F1128" s="10">
        <f t="shared" si="156"/>
        <v>29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452964</v>
      </c>
      <c r="K1128" s="3">
        <f t="shared" si="160"/>
        <v>0</v>
      </c>
    </row>
    <row r="1129" spans="1:11" x14ac:dyDescent="0.25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453329</v>
      </c>
      <c r="B1129" s="28">
        <f t="shared" si="161"/>
        <v>3141</v>
      </c>
      <c r="C1129" s="9">
        <f t="shared" si="153"/>
        <v>453327</v>
      </c>
      <c r="D1129" s="9">
        <f t="shared" si="154"/>
        <v>453357</v>
      </c>
      <c r="E1129" s="3">
        <f t="shared" si="155"/>
        <v>31</v>
      </c>
      <c r="F1129" s="10">
        <f t="shared" si="156"/>
        <v>29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453329</v>
      </c>
      <c r="K1129" s="3">
        <f t="shared" si="160"/>
        <v>0</v>
      </c>
    </row>
    <row r="1130" spans="1:11" x14ac:dyDescent="0.25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453694</v>
      </c>
      <c r="B1130" s="28">
        <f t="shared" si="161"/>
        <v>3142</v>
      </c>
      <c r="C1130" s="9">
        <f t="shared" si="153"/>
        <v>453692</v>
      </c>
      <c r="D1130" s="9">
        <f t="shared" si="154"/>
        <v>453722</v>
      </c>
      <c r="E1130" s="3">
        <f t="shared" si="155"/>
        <v>31</v>
      </c>
      <c r="F1130" s="10">
        <f t="shared" si="156"/>
        <v>29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453694</v>
      </c>
      <c r="K1130" s="3">
        <f t="shared" si="160"/>
        <v>0</v>
      </c>
    </row>
    <row r="1131" spans="1:11" x14ac:dyDescent="0.25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454059</v>
      </c>
      <c r="B1131" s="28">
        <f t="shared" si="161"/>
        <v>3143</v>
      </c>
      <c r="C1131" s="9">
        <f t="shared" si="153"/>
        <v>454057</v>
      </c>
      <c r="D1131" s="9">
        <f t="shared" si="154"/>
        <v>454087</v>
      </c>
      <c r="E1131" s="3">
        <f t="shared" si="155"/>
        <v>31</v>
      </c>
      <c r="F1131" s="10">
        <f t="shared" si="156"/>
        <v>29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454059</v>
      </c>
      <c r="K1131" s="3">
        <f t="shared" si="160"/>
        <v>0</v>
      </c>
    </row>
    <row r="1132" spans="1:11" x14ac:dyDescent="0.25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454425</v>
      </c>
      <c r="B1132" s="28">
        <f t="shared" si="161"/>
        <v>3144</v>
      </c>
      <c r="C1132" s="9">
        <f t="shared" si="153"/>
        <v>454423</v>
      </c>
      <c r="D1132" s="9">
        <f t="shared" si="154"/>
        <v>454453</v>
      </c>
      <c r="E1132" s="3">
        <f t="shared" si="155"/>
        <v>31</v>
      </c>
      <c r="F1132" s="10">
        <f t="shared" si="156"/>
        <v>29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454425</v>
      </c>
      <c r="K1132" s="3">
        <f t="shared" si="160"/>
        <v>0</v>
      </c>
    </row>
    <row r="1133" spans="1:11" x14ac:dyDescent="0.25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454790</v>
      </c>
      <c r="B1133" s="28">
        <f t="shared" si="161"/>
        <v>3145</v>
      </c>
      <c r="C1133" s="9">
        <f t="shared" si="153"/>
        <v>454788</v>
      </c>
      <c r="D1133" s="9">
        <f t="shared" si="154"/>
        <v>454818</v>
      </c>
      <c r="E1133" s="3">
        <f t="shared" si="155"/>
        <v>31</v>
      </c>
      <c r="F1133" s="10">
        <f t="shared" si="156"/>
        <v>29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454790</v>
      </c>
      <c r="K1133" s="3">
        <f t="shared" si="160"/>
        <v>0</v>
      </c>
    </row>
    <row r="1134" spans="1:11" x14ac:dyDescent="0.25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455155</v>
      </c>
      <c r="B1134" s="28">
        <f t="shared" si="161"/>
        <v>3146</v>
      </c>
      <c r="C1134" s="9">
        <f t="shared" si="153"/>
        <v>455153</v>
      </c>
      <c r="D1134" s="9">
        <f t="shared" si="154"/>
        <v>455183</v>
      </c>
      <c r="E1134" s="3">
        <f t="shared" si="155"/>
        <v>31</v>
      </c>
      <c r="F1134" s="10">
        <f t="shared" si="156"/>
        <v>29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455155</v>
      </c>
      <c r="K1134" s="3">
        <f t="shared" si="160"/>
        <v>0</v>
      </c>
    </row>
    <row r="1135" spans="1:11" x14ac:dyDescent="0.25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455520</v>
      </c>
      <c r="B1135" s="28">
        <f t="shared" si="161"/>
        <v>3147</v>
      </c>
      <c r="C1135" s="9">
        <f t="shared" si="153"/>
        <v>455518</v>
      </c>
      <c r="D1135" s="9">
        <f t="shared" si="154"/>
        <v>455548</v>
      </c>
      <c r="E1135" s="3">
        <f t="shared" si="155"/>
        <v>31</v>
      </c>
      <c r="F1135" s="10">
        <f t="shared" si="156"/>
        <v>29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455520</v>
      </c>
      <c r="K1135" s="3">
        <f t="shared" si="160"/>
        <v>0</v>
      </c>
    </row>
    <row r="1136" spans="1:11" x14ac:dyDescent="0.25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455886</v>
      </c>
      <c r="B1136" s="28">
        <f t="shared" si="161"/>
        <v>3148</v>
      </c>
      <c r="C1136" s="9">
        <f t="shared" si="153"/>
        <v>455884</v>
      </c>
      <c r="D1136" s="9">
        <f t="shared" si="154"/>
        <v>455914</v>
      </c>
      <c r="E1136" s="3">
        <f t="shared" si="155"/>
        <v>31</v>
      </c>
      <c r="F1136" s="10">
        <f t="shared" si="156"/>
        <v>29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455886</v>
      </c>
      <c r="K1136" s="3">
        <f t="shared" si="160"/>
        <v>0</v>
      </c>
    </row>
    <row r="1137" spans="1:11" x14ac:dyDescent="0.25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456251</v>
      </c>
      <c r="B1137" s="28">
        <f t="shared" si="161"/>
        <v>3149</v>
      </c>
      <c r="C1137" s="9">
        <f t="shared" ref="C1137:C1200" si="162">EOMONTH(A1137,-1)+1</f>
        <v>456249</v>
      </c>
      <c r="D1137" s="9">
        <f t="shared" ref="D1137:D1200" si="163">EOMONTH(A1137,0)</f>
        <v>456279</v>
      </c>
      <c r="E1137" s="3">
        <f t="shared" ref="E1137:E1200" si="164">D1137-C1137+1</f>
        <v>31</v>
      </c>
      <c r="F1137" s="10">
        <f t="shared" ref="F1137:F1200" si="165">D1137-A1137+1</f>
        <v>29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456251</v>
      </c>
      <c r="K1137" s="3">
        <f t="shared" ref="K1137:K1200" si="169">H1137+I1137</f>
        <v>0</v>
      </c>
    </row>
    <row r="1138" spans="1:11" x14ac:dyDescent="0.25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456616</v>
      </c>
      <c r="B1138" s="28">
        <f t="shared" si="161"/>
        <v>3150</v>
      </c>
      <c r="C1138" s="9">
        <f t="shared" si="162"/>
        <v>456614</v>
      </c>
      <c r="D1138" s="9">
        <f t="shared" si="163"/>
        <v>456644</v>
      </c>
      <c r="E1138" s="3">
        <f t="shared" si="164"/>
        <v>31</v>
      </c>
      <c r="F1138" s="10">
        <f t="shared" si="165"/>
        <v>29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456616</v>
      </c>
      <c r="K1138" s="3">
        <f t="shared" si="169"/>
        <v>0</v>
      </c>
    </row>
    <row r="1139" spans="1:11" x14ac:dyDescent="0.25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456981</v>
      </c>
      <c r="B1139" s="28">
        <f t="shared" si="161"/>
        <v>3151</v>
      </c>
      <c r="C1139" s="9">
        <f t="shared" si="162"/>
        <v>456979</v>
      </c>
      <c r="D1139" s="9">
        <f t="shared" si="163"/>
        <v>457009</v>
      </c>
      <c r="E1139" s="3">
        <f t="shared" si="164"/>
        <v>31</v>
      </c>
      <c r="F1139" s="10">
        <f t="shared" si="165"/>
        <v>29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456981</v>
      </c>
      <c r="K1139" s="3">
        <f t="shared" si="169"/>
        <v>0</v>
      </c>
    </row>
    <row r="1140" spans="1:11" x14ac:dyDescent="0.25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457347</v>
      </c>
      <c r="B1140" s="28">
        <f t="shared" si="161"/>
        <v>3152</v>
      </c>
      <c r="C1140" s="9">
        <f t="shared" si="162"/>
        <v>457345</v>
      </c>
      <c r="D1140" s="9">
        <f t="shared" si="163"/>
        <v>457375</v>
      </c>
      <c r="E1140" s="3">
        <f t="shared" si="164"/>
        <v>31</v>
      </c>
      <c r="F1140" s="10">
        <f t="shared" si="165"/>
        <v>29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457347</v>
      </c>
      <c r="K1140" s="3">
        <f t="shared" si="169"/>
        <v>0</v>
      </c>
    </row>
    <row r="1141" spans="1:11" x14ac:dyDescent="0.25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457712</v>
      </c>
      <c r="B1141" s="28">
        <f t="shared" si="161"/>
        <v>3153</v>
      </c>
      <c r="C1141" s="9">
        <f t="shared" si="162"/>
        <v>457710</v>
      </c>
      <c r="D1141" s="9">
        <f t="shared" si="163"/>
        <v>457740</v>
      </c>
      <c r="E1141" s="3">
        <f t="shared" si="164"/>
        <v>31</v>
      </c>
      <c r="F1141" s="10">
        <f t="shared" si="165"/>
        <v>29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457712</v>
      </c>
      <c r="K1141" s="3">
        <f t="shared" si="169"/>
        <v>0</v>
      </c>
    </row>
    <row r="1142" spans="1:11" x14ac:dyDescent="0.25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458077</v>
      </c>
      <c r="B1142" s="28">
        <f t="shared" si="161"/>
        <v>3154</v>
      </c>
      <c r="C1142" s="9">
        <f t="shared" si="162"/>
        <v>458075</v>
      </c>
      <c r="D1142" s="9">
        <f t="shared" si="163"/>
        <v>458105</v>
      </c>
      <c r="E1142" s="3">
        <f t="shared" si="164"/>
        <v>31</v>
      </c>
      <c r="F1142" s="10">
        <f t="shared" si="165"/>
        <v>29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458077</v>
      </c>
      <c r="K1142" s="3">
        <f t="shared" si="169"/>
        <v>0</v>
      </c>
    </row>
    <row r="1143" spans="1:11" x14ac:dyDescent="0.25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458442</v>
      </c>
      <c r="B1143" s="28">
        <f t="shared" si="161"/>
        <v>3155</v>
      </c>
      <c r="C1143" s="9">
        <f t="shared" si="162"/>
        <v>458440</v>
      </c>
      <c r="D1143" s="9">
        <f t="shared" si="163"/>
        <v>458470</v>
      </c>
      <c r="E1143" s="3">
        <f t="shared" si="164"/>
        <v>31</v>
      </c>
      <c r="F1143" s="10">
        <f t="shared" si="165"/>
        <v>29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458442</v>
      </c>
      <c r="K1143" s="3">
        <f t="shared" si="169"/>
        <v>0</v>
      </c>
    </row>
    <row r="1144" spans="1:11" x14ac:dyDescent="0.25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458808</v>
      </c>
      <c r="B1144" s="28">
        <f t="shared" si="161"/>
        <v>3156</v>
      </c>
      <c r="C1144" s="9">
        <f t="shared" si="162"/>
        <v>458806</v>
      </c>
      <c r="D1144" s="9">
        <f t="shared" si="163"/>
        <v>458836</v>
      </c>
      <c r="E1144" s="3">
        <f t="shared" si="164"/>
        <v>31</v>
      </c>
      <c r="F1144" s="10">
        <f t="shared" si="165"/>
        <v>29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458808</v>
      </c>
      <c r="K1144" s="3">
        <f t="shared" si="169"/>
        <v>0</v>
      </c>
    </row>
    <row r="1145" spans="1:11" x14ac:dyDescent="0.25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459173</v>
      </c>
      <c r="B1145" s="28">
        <f t="shared" si="161"/>
        <v>3157</v>
      </c>
      <c r="C1145" s="9">
        <f t="shared" si="162"/>
        <v>459171</v>
      </c>
      <c r="D1145" s="9">
        <f t="shared" si="163"/>
        <v>459201</v>
      </c>
      <c r="E1145" s="3">
        <f t="shared" si="164"/>
        <v>31</v>
      </c>
      <c r="F1145" s="10">
        <f t="shared" si="165"/>
        <v>29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459173</v>
      </c>
      <c r="K1145" s="3">
        <f t="shared" si="169"/>
        <v>0</v>
      </c>
    </row>
    <row r="1146" spans="1:11" x14ac:dyDescent="0.25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459538</v>
      </c>
      <c r="B1146" s="28">
        <f t="shared" si="161"/>
        <v>3158</v>
      </c>
      <c r="C1146" s="9">
        <f t="shared" si="162"/>
        <v>459536</v>
      </c>
      <c r="D1146" s="9">
        <f t="shared" si="163"/>
        <v>459566</v>
      </c>
      <c r="E1146" s="3">
        <f t="shared" si="164"/>
        <v>31</v>
      </c>
      <c r="F1146" s="10">
        <f t="shared" si="165"/>
        <v>29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459538</v>
      </c>
      <c r="K1146" s="3">
        <f t="shared" si="169"/>
        <v>0</v>
      </c>
    </row>
    <row r="1147" spans="1:11" x14ac:dyDescent="0.25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459903</v>
      </c>
      <c r="B1147" s="28">
        <f t="shared" si="161"/>
        <v>3159</v>
      </c>
      <c r="C1147" s="9">
        <f t="shared" si="162"/>
        <v>459901</v>
      </c>
      <c r="D1147" s="9">
        <f t="shared" si="163"/>
        <v>459931</v>
      </c>
      <c r="E1147" s="3">
        <f t="shared" si="164"/>
        <v>31</v>
      </c>
      <c r="F1147" s="10">
        <f t="shared" si="165"/>
        <v>29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459903</v>
      </c>
      <c r="K1147" s="3">
        <f t="shared" si="169"/>
        <v>0</v>
      </c>
    </row>
    <row r="1148" spans="1:11" x14ac:dyDescent="0.25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460269</v>
      </c>
      <c r="B1148" s="28">
        <f t="shared" si="161"/>
        <v>3160</v>
      </c>
      <c r="C1148" s="9">
        <f t="shared" si="162"/>
        <v>460267</v>
      </c>
      <c r="D1148" s="9">
        <f t="shared" si="163"/>
        <v>460297</v>
      </c>
      <c r="E1148" s="3">
        <f t="shared" si="164"/>
        <v>31</v>
      </c>
      <c r="F1148" s="10">
        <f t="shared" si="165"/>
        <v>29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460269</v>
      </c>
      <c r="K1148" s="3">
        <f t="shared" si="169"/>
        <v>0</v>
      </c>
    </row>
    <row r="1149" spans="1:11" x14ac:dyDescent="0.25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460634</v>
      </c>
      <c r="B1149" s="28">
        <f t="shared" si="161"/>
        <v>3161</v>
      </c>
      <c r="C1149" s="9">
        <f t="shared" si="162"/>
        <v>460632</v>
      </c>
      <c r="D1149" s="9">
        <f t="shared" si="163"/>
        <v>460662</v>
      </c>
      <c r="E1149" s="3">
        <f t="shared" si="164"/>
        <v>31</v>
      </c>
      <c r="F1149" s="10">
        <f t="shared" si="165"/>
        <v>29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460634</v>
      </c>
      <c r="K1149" s="3">
        <f t="shared" si="169"/>
        <v>0</v>
      </c>
    </row>
    <row r="1150" spans="1:11" x14ac:dyDescent="0.25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460999</v>
      </c>
      <c r="B1150" s="28">
        <f t="shared" si="161"/>
        <v>3162</v>
      </c>
      <c r="C1150" s="9">
        <f t="shared" si="162"/>
        <v>460997</v>
      </c>
      <c r="D1150" s="9">
        <f t="shared" si="163"/>
        <v>461027</v>
      </c>
      <c r="E1150" s="3">
        <f t="shared" si="164"/>
        <v>31</v>
      </c>
      <c r="F1150" s="10">
        <f t="shared" si="165"/>
        <v>29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460999</v>
      </c>
      <c r="K1150" s="3">
        <f t="shared" si="169"/>
        <v>0</v>
      </c>
    </row>
    <row r="1151" spans="1:11" x14ac:dyDescent="0.25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461364</v>
      </c>
      <c r="B1151" s="28">
        <f t="shared" si="161"/>
        <v>3163</v>
      </c>
      <c r="C1151" s="9">
        <f t="shared" si="162"/>
        <v>461362</v>
      </c>
      <c r="D1151" s="9">
        <f t="shared" si="163"/>
        <v>461392</v>
      </c>
      <c r="E1151" s="3">
        <f t="shared" si="164"/>
        <v>31</v>
      </c>
      <c r="F1151" s="10">
        <f t="shared" si="165"/>
        <v>29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461364</v>
      </c>
      <c r="K1151" s="3">
        <f t="shared" si="169"/>
        <v>0</v>
      </c>
    </row>
    <row r="1152" spans="1:11" x14ac:dyDescent="0.25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461730</v>
      </c>
      <c r="B1152" s="28">
        <f t="shared" si="161"/>
        <v>3164</v>
      </c>
      <c r="C1152" s="9">
        <f t="shared" si="162"/>
        <v>461728</v>
      </c>
      <c r="D1152" s="9">
        <f t="shared" si="163"/>
        <v>461758</v>
      </c>
      <c r="E1152" s="3">
        <f t="shared" si="164"/>
        <v>31</v>
      </c>
      <c r="F1152" s="10">
        <f t="shared" si="165"/>
        <v>29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461730</v>
      </c>
      <c r="K1152" s="3">
        <f t="shared" si="169"/>
        <v>0</v>
      </c>
    </row>
    <row r="1153" spans="1:11" x14ac:dyDescent="0.25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462095</v>
      </c>
      <c r="B1153" s="28">
        <f t="shared" si="161"/>
        <v>3165</v>
      </c>
      <c r="C1153" s="9">
        <f t="shared" si="162"/>
        <v>462093</v>
      </c>
      <c r="D1153" s="9">
        <f t="shared" si="163"/>
        <v>462123</v>
      </c>
      <c r="E1153" s="3">
        <f t="shared" si="164"/>
        <v>31</v>
      </c>
      <c r="F1153" s="10">
        <f t="shared" si="165"/>
        <v>29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462095</v>
      </c>
      <c r="K1153" s="3">
        <f t="shared" si="169"/>
        <v>0</v>
      </c>
    </row>
    <row r="1154" spans="1:11" x14ac:dyDescent="0.25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462460</v>
      </c>
      <c r="B1154" s="28">
        <f t="shared" si="161"/>
        <v>3166</v>
      </c>
      <c r="C1154" s="9">
        <f t="shared" si="162"/>
        <v>462458</v>
      </c>
      <c r="D1154" s="9">
        <f t="shared" si="163"/>
        <v>462488</v>
      </c>
      <c r="E1154" s="3">
        <f t="shared" si="164"/>
        <v>31</v>
      </c>
      <c r="F1154" s="10">
        <f t="shared" si="165"/>
        <v>29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462460</v>
      </c>
      <c r="K1154" s="3">
        <f t="shared" si="169"/>
        <v>0</v>
      </c>
    </row>
    <row r="1155" spans="1:11" x14ac:dyDescent="0.25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462825</v>
      </c>
      <c r="B1155" s="28">
        <f t="shared" si="161"/>
        <v>3167</v>
      </c>
      <c r="C1155" s="9">
        <f t="shared" si="162"/>
        <v>462823</v>
      </c>
      <c r="D1155" s="9">
        <f t="shared" si="163"/>
        <v>462853</v>
      </c>
      <c r="E1155" s="3">
        <f t="shared" si="164"/>
        <v>31</v>
      </c>
      <c r="F1155" s="10">
        <f t="shared" si="165"/>
        <v>29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462825</v>
      </c>
      <c r="K1155" s="3">
        <f t="shared" si="169"/>
        <v>0</v>
      </c>
    </row>
    <row r="1156" spans="1:11" x14ac:dyDescent="0.25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463191</v>
      </c>
      <c r="B1156" s="28">
        <f t="shared" si="161"/>
        <v>3168</v>
      </c>
      <c r="C1156" s="9">
        <f t="shared" si="162"/>
        <v>463189</v>
      </c>
      <c r="D1156" s="9">
        <f t="shared" si="163"/>
        <v>463219</v>
      </c>
      <c r="E1156" s="3">
        <f t="shared" si="164"/>
        <v>31</v>
      </c>
      <c r="F1156" s="10">
        <f t="shared" si="165"/>
        <v>29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463191</v>
      </c>
      <c r="K1156" s="3">
        <f t="shared" si="169"/>
        <v>0</v>
      </c>
    </row>
    <row r="1157" spans="1:11" x14ac:dyDescent="0.25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463556</v>
      </c>
      <c r="B1157" s="28">
        <f t="shared" ref="B1157:B1204" si="170">YEAR(A1157)</f>
        <v>3169</v>
      </c>
      <c r="C1157" s="9">
        <f t="shared" si="162"/>
        <v>463554</v>
      </c>
      <c r="D1157" s="9">
        <f t="shared" si="163"/>
        <v>463584</v>
      </c>
      <c r="E1157" s="3">
        <f t="shared" si="164"/>
        <v>31</v>
      </c>
      <c r="F1157" s="10">
        <f t="shared" si="165"/>
        <v>29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463556</v>
      </c>
      <c r="K1157" s="3">
        <f t="shared" si="169"/>
        <v>0</v>
      </c>
    </row>
    <row r="1158" spans="1:11" x14ac:dyDescent="0.25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463921</v>
      </c>
      <c r="B1158" s="28">
        <f t="shared" si="170"/>
        <v>3170</v>
      </c>
      <c r="C1158" s="9">
        <f t="shared" si="162"/>
        <v>463919</v>
      </c>
      <c r="D1158" s="9">
        <f t="shared" si="163"/>
        <v>463949</v>
      </c>
      <c r="E1158" s="3">
        <f t="shared" si="164"/>
        <v>31</v>
      </c>
      <c r="F1158" s="10">
        <f t="shared" si="165"/>
        <v>29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463921</v>
      </c>
      <c r="K1158" s="3">
        <f t="shared" si="169"/>
        <v>0</v>
      </c>
    </row>
    <row r="1159" spans="1:11" x14ac:dyDescent="0.25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464286</v>
      </c>
      <c r="B1159" s="28">
        <f t="shared" si="170"/>
        <v>3171</v>
      </c>
      <c r="C1159" s="9">
        <f t="shared" si="162"/>
        <v>464284</v>
      </c>
      <c r="D1159" s="9">
        <f t="shared" si="163"/>
        <v>464314</v>
      </c>
      <c r="E1159" s="3">
        <f t="shared" si="164"/>
        <v>31</v>
      </c>
      <c r="F1159" s="10">
        <f t="shared" si="165"/>
        <v>29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464286</v>
      </c>
      <c r="K1159" s="3">
        <f t="shared" si="169"/>
        <v>0</v>
      </c>
    </row>
    <row r="1160" spans="1:11" x14ac:dyDescent="0.25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464652</v>
      </c>
      <c r="B1160" s="28">
        <f t="shared" si="170"/>
        <v>3172</v>
      </c>
      <c r="C1160" s="9">
        <f t="shared" si="162"/>
        <v>464650</v>
      </c>
      <c r="D1160" s="9">
        <f t="shared" si="163"/>
        <v>464680</v>
      </c>
      <c r="E1160" s="3">
        <f t="shared" si="164"/>
        <v>31</v>
      </c>
      <c r="F1160" s="10">
        <f t="shared" si="165"/>
        <v>29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464652</v>
      </c>
      <c r="K1160" s="3">
        <f t="shared" si="169"/>
        <v>0</v>
      </c>
    </row>
    <row r="1161" spans="1:11" x14ac:dyDescent="0.25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465017</v>
      </c>
      <c r="B1161" s="28">
        <f t="shared" si="170"/>
        <v>3173</v>
      </c>
      <c r="C1161" s="9">
        <f t="shared" si="162"/>
        <v>465015</v>
      </c>
      <c r="D1161" s="9">
        <f t="shared" si="163"/>
        <v>465045</v>
      </c>
      <c r="E1161" s="3">
        <f t="shared" si="164"/>
        <v>31</v>
      </c>
      <c r="F1161" s="10">
        <f t="shared" si="165"/>
        <v>29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465017</v>
      </c>
      <c r="K1161" s="3">
        <f t="shared" si="169"/>
        <v>0</v>
      </c>
    </row>
    <row r="1162" spans="1:11" x14ac:dyDescent="0.25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465382</v>
      </c>
      <c r="B1162" s="28">
        <f t="shared" si="170"/>
        <v>3174</v>
      </c>
      <c r="C1162" s="9">
        <f t="shared" si="162"/>
        <v>465380</v>
      </c>
      <c r="D1162" s="9">
        <f t="shared" si="163"/>
        <v>465410</v>
      </c>
      <c r="E1162" s="3">
        <f t="shared" si="164"/>
        <v>31</v>
      </c>
      <c r="F1162" s="10">
        <f t="shared" si="165"/>
        <v>29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465382</v>
      </c>
      <c r="K1162" s="3">
        <f t="shared" si="169"/>
        <v>0</v>
      </c>
    </row>
    <row r="1163" spans="1:11" x14ac:dyDescent="0.25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465747</v>
      </c>
      <c r="B1163" s="28">
        <f t="shared" si="170"/>
        <v>3175</v>
      </c>
      <c r="C1163" s="9">
        <f t="shared" si="162"/>
        <v>465745</v>
      </c>
      <c r="D1163" s="9">
        <f t="shared" si="163"/>
        <v>465775</v>
      </c>
      <c r="E1163" s="3">
        <f t="shared" si="164"/>
        <v>31</v>
      </c>
      <c r="F1163" s="10">
        <f t="shared" si="165"/>
        <v>29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465747</v>
      </c>
      <c r="K1163" s="3">
        <f t="shared" si="169"/>
        <v>0</v>
      </c>
    </row>
    <row r="1164" spans="1:11" x14ac:dyDescent="0.25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466113</v>
      </c>
      <c r="B1164" s="28">
        <f t="shared" si="170"/>
        <v>3176</v>
      </c>
      <c r="C1164" s="9">
        <f t="shared" si="162"/>
        <v>466111</v>
      </c>
      <c r="D1164" s="9">
        <f t="shared" si="163"/>
        <v>466141</v>
      </c>
      <c r="E1164" s="3">
        <f t="shared" si="164"/>
        <v>31</v>
      </c>
      <c r="F1164" s="10">
        <f t="shared" si="165"/>
        <v>29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466113</v>
      </c>
      <c r="K1164" s="3">
        <f t="shared" si="169"/>
        <v>0</v>
      </c>
    </row>
    <row r="1165" spans="1:11" x14ac:dyDescent="0.25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466478</v>
      </c>
      <c r="B1165" s="28">
        <f t="shared" si="170"/>
        <v>3177</v>
      </c>
      <c r="C1165" s="9">
        <f t="shared" si="162"/>
        <v>466476</v>
      </c>
      <c r="D1165" s="9">
        <f t="shared" si="163"/>
        <v>466506</v>
      </c>
      <c r="E1165" s="3">
        <f t="shared" si="164"/>
        <v>31</v>
      </c>
      <c r="F1165" s="10">
        <f t="shared" si="165"/>
        <v>29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466478</v>
      </c>
      <c r="K1165" s="3">
        <f t="shared" si="169"/>
        <v>0</v>
      </c>
    </row>
    <row r="1166" spans="1:11" x14ac:dyDescent="0.25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466843</v>
      </c>
      <c r="B1166" s="28">
        <f t="shared" si="170"/>
        <v>3178</v>
      </c>
      <c r="C1166" s="9">
        <f t="shared" si="162"/>
        <v>466841</v>
      </c>
      <c r="D1166" s="9">
        <f t="shared" si="163"/>
        <v>466871</v>
      </c>
      <c r="E1166" s="3">
        <f t="shared" si="164"/>
        <v>31</v>
      </c>
      <c r="F1166" s="10">
        <f t="shared" si="165"/>
        <v>29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466843</v>
      </c>
      <c r="K1166" s="3">
        <f t="shared" si="169"/>
        <v>0</v>
      </c>
    </row>
    <row r="1167" spans="1:11" x14ac:dyDescent="0.25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467208</v>
      </c>
      <c r="B1167" s="28">
        <f t="shared" si="170"/>
        <v>3179</v>
      </c>
      <c r="C1167" s="9">
        <f t="shared" si="162"/>
        <v>467206</v>
      </c>
      <c r="D1167" s="9">
        <f t="shared" si="163"/>
        <v>467236</v>
      </c>
      <c r="E1167" s="3">
        <f t="shared" si="164"/>
        <v>31</v>
      </c>
      <c r="F1167" s="10">
        <f t="shared" si="165"/>
        <v>29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467208</v>
      </c>
      <c r="K1167" s="3">
        <f t="shared" si="169"/>
        <v>0</v>
      </c>
    </row>
    <row r="1168" spans="1:11" x14ac:dyDescent="0.25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467574</v>
      </c>
      <c r="B1168" s="28">
        <f t="shared" si="170"/>
        <v>3180</v>
      </c>
      <c r="C1168" s="9">
        <f t="shared" si="162"/>
        <v>467572</v>
      </c>
      <c r="D1168" s="9">
        <f t="shared" si="163"/>
        <v>467602</v>
      </c>
      <c r="E1168" s="3">
        <f t="shared" si="164"/>
        <v>31</v>
      </c>
      <c r="F1168" s="10">
        <f t="shared" si="165"/>
        <v>29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467574</v>
      </c>
      <c r="K1168" s="3">
        <f t="shared" si="169"/>
        <v>0</v>
      </c>
    </row>
    <row r="1169" spans="1:11" x14ac:dyDescent="0.25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467939</v>
      </c>
      <c r="B1169" s="28">
        <f t="shared" si="170"/>
        <v>3181</v>
      </c>
      <c r="C1169" s="9">
        <f t="shared" si="162"/>
        <v>467937</v>
      </c>
      <c r="D1169" s="9">
        <f t="shared" si="163"/>
        <v>467967</v>
      </c>
      <c r="E1169" s="3">
        <f t="shared" si="164"/>
        <v>31</v>
      </c>
      <c r="F1169" s="10">
        <f t="shared" si="165"/>
        <v>29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467939</v>
      </c>
      <c r="K1169" s="3">
        <f t="shared" si="169"/>
        <v>0</v>
      </c>
    </row>
    <row r="1170" spans="1:11" x14ac:dyDescent="0.25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468304</v>
      </c>
      <c r="B1170" s="28">
        <f t="shared" si="170"/>
        <v>3182</v>
      </c>
      <c r="C1170" s="9">
        <f t="shared" si="162"/>
        <v>468302</v>
      </c>
      <c r="D1170" s="9">
        <f t="shared" si="163"/>
        <v>468332</v>
      </c>
      <c r="E1170" s="3">
        <f t="shared" si="164"/>
        <v>31</v>
      </c>
      <c r="F1170" s="10">
        <f t="shared" si="165"/>
        <v>29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468304</v>
      </c>
      <c r="K1170" s="3">
        <f t="shared" si="169"/>
        <v>0</v>
      </c>
    </row>
    <row r="1171" spans="1:11" x14ac:dyDescent="0.25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468669</v>
      </c>
      <c r="B1171" s="28">
        <f t="shared" si="170"/>
        <v>3183</v>
      </c>
      <c r="C1171" s="9">
        <f t="shared" si="162"/>
        <v>468667</v>
      </c>
      <c r="D1171" s="9">
        <f t="shared" si="163"/>
        <v>468697</v>
      </c>
      <c r="E1171" s="3">
        <f t="shared" si="164"/>
        <v>31</v>
      </c>
      <c r="F1171" s="10">
        <f t="shared" si="165"/>
        <v>29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468669</v>
      </c>
      <c r="K1171" s="3">
        <f t="shared" si="169"/>
        <v>0</v>
      </c>
    </row>
    <row r="1172" spans="1:11" x14ac:dyDescent="0.25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469035</v>
      </c>
      <c r="B1172" s="28">
        <f t="shared" si="170"/>
        <v>3184</v>
      </c>
      <c r="C1172" s="9">
        <f t="shared" si="162"/>
        <v>469033</v>
      </c>
      <c r="D1172" s="9">
        <f t="shared" si="163"/>
        <v>469063</v>
      </c>
      <c r="E1172" s="3">
        <f t="shared" si="164"/>
        <v>31</v>
      </c>
      <c r="F1172" s="10">
        <f t="shared" si="165"/>
        <v>29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469035</v>
      </c>
      <c r="K1172" s="3">
        <f t="shared" si="169"/>
        <v>0</v>
      </c>
    </row>
    <row r="1173" spans="1:11" x14ac:dyDescent="0.25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469400</v>
      </c>
      <c r="B1173" s="28">
        <f t="shared" si="170"/>
        <v>3185</v>
      </c>
      <c r="C1173" s="9">
        <f t="shared" si="162"/>
        <v>469398</v>
      </c>
      <c r="D1173" s="9">
        <f t="shared" si="163"/>
        <v>469428</v>
      </c>
      <c r="E1173" s="3">
        <f t="shared" si="164"/>
        <v>31</v>
      </c>
      <c r="F1173" s="10">
        <f t="shared" si="165"/>
        <v>29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469400</v>
      </c>
      <c r="K1173" s="3">
        <f t="shared" si="169"/>
        <v>0</v>
      </c>
    </row>
    <row r="1174" spans="1:11" x14ac:dyDescent="0.25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469765</v>
      </c>
      <c r="B1174" s="28">
        <f t="shared" si="170"/>
        <v>3186</v>
      </c>
      <c r="C1174" s="9">
        <f t="shared" si="162"/>
        <v>469763</v>
      </c>
      <c r="D1174" s="9">
        <f t="shared" si="163"/>
        <v>469793</v>
      </c>
      <c r="E1174" s="3">
        <f t="shared" si="164"/>
        <v>31</v>
      </c>
      <c r="F1174" s="10">
        <f t="shared" si="165"/>
        <v>29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469765</v>
      </c>
      <c r="K1174" s="3">
        <f t="shared" si="169"/>
        <v>0</v>
      </c>
    </row>
    <row r="1175" spans="1:11" x14ac:dyDescent="0.25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470130</v>
      </c>
      <c r="B1175" s="28">
        <f t="shared" si="170"/>
        <v>3187</v>
      </c>
      <c r="C1175" s="9">
        <f t="shared" si="162"/>
        <v>470128</v>
      </c>
      <c r="D1175" s="9">
        <f t="shared" si="163"/>
        <v>470158</v>
      </c>
      <c r="E1175" s="3">
        <f t="shared" si="164"/>
        <v>31</v>
      </c>
      <c r="F1175" s="10">
        <f t="shared" si="165"/>
        <v>29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470130</v>
      </c>
      <c r="K1175" s="3">
        <f t="shared" si="169"/>
        <v>0</v>
      </c>
    </row>
    <row r="1176" spans="1:11" x14ac:dyDescent="0.25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470496</v>
      </c>
      <c r="B1176" s="28">
        <f t="shared" si="170"/>
        <v>3188</v>
      </c>
      <c r="C1176" s="9">
        <f t="shared" si="162"/>
        <v>470494</v>
      </c>
      <c r="D1176" s="9">
        <f t="shared" si="163"/>
        <v>470524</v>
      </c>
      <c r="E1176" s="3">
        <f t="shared" si="164"/>
        <v>31</v>
      </c>
      <c r="F1176" s="10">
        <f t="shared" si="165"/>
        <v>29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470496</v>
      </c>
      <c r="K1176" s="3">
        <f t="shared" si="169"/>
        <v>0</v>
      </c>
    </row>
    <row r="1177" spans="1:11" x14ac:dyDescent="0.25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470861</v>
      </c>
      <c r="B1177" s="28">
        <f t="shared" si="170"/>
        <v>3189</v>
      </c>
      <c r="C1177" s="9">
        <f t="shared" si="162"/>
        <v>470859</v>
      </c>
      <c r="D1177" s="9">
        <f t="shared" si="163"/>
        <v>470889</v>
      </c>
      <c r="E1177" s="3">
        <f t="shared" si="164"/>
        <v>31</v>
      </c>
      <c r="F1177" s="10">
        <f t="shared" si="165"/>
        <v>29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470861</v>
      </c>
      <c r="K1177" s="3">
        <f t="shared" si="169"/>
        <v>0</v>
      </c>
    </row>
    <row r="1178" spans="1:11" x14ac:dyDescent="0.25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471226</v>
      </c>
      <c r="B1178" s="28">
        <f t="shared" si="170"/>
        <v>3190</v>
      </c>
      <c r="C1178" s="9">
        <f t="shared" si="162"/>
        <v>471224</v>
      </c>
      <c r="D1178" s="9">
        <f t="shared" si="163"/>
        <v>471254</v>
      </c>
      <c r="E1178" s="3">
        <f t="shared" si="164"/>
        <v>31</v>
      </c>
      <c r="F1178" s="10">
        <f t="shared" si="165"/>
        <v>29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471226</v>
      </c>
      <c r="K1178" s="3">
        <f t="shared" si="169"/>
        <v>0</v>
      </c>
    </row>
    <row r="1179" spans="1:11" x14ac:dyDescent="0.25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471591</v>
      </c>
      <c r="B1179" s="28">
        <f t="shared" si="170"/>
        <v>3191</v>
      </c>
      <c r="C1179" s="9">
        <f t="shared" si="162"/>
        <v>471589</v>
      </c>
      <c r="D1179" s="9">
        <f t="shared" si="163"/>
        <v>471619</v>
      </c>
      <c r="E1179" s="3">
        <f t="shared" si="164"/>
        <v>31</v>
      </c>
      <c r="F1179" s="10">
        <f t="shared" si="165"/>
        <v>29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471591</v>
      </c>
      <c r="K1179" s="3">
        <f t="shared" si="169"/>
        <v>0</v>
      </c>
    </row>
    <row r="1180" spans="1:11" x14ac:dyDescent="0.25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471957</v>
      </c>
      <c r="B1180" s="28">
        <f t="shared" si="170"/>
        <v>3192</v>
      </c>
      <c r="C1180" s="9">
        <f t="shared" si="162"/>
        <v>471955</v>
      </c>
      <c r="D1180" s="9">
        <f t="shared" si="163"/>
        <v>471985</v>
      </c>
      <c r="E1180" s="3">
        <f t="shared" si="164"/>
        <v>31</v>
      </c>
      <c r="F1180" s="10">
        <f t="shared" si="165"/>
        <v>29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471957</v>
      </c>
      <c r="K1180" s="3">
        <f t="shared" si="169"/>
        <v>0</v>
      </c>
    </row>
    <row r="1181" spans="1:11" x14ac:dyDescent="0.25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472322</v>
      </c>
      <c r="B1181" s="28">
        <f t="shared" si="170"/>
        <v>3193</v>
      </c>
      <c r="C1181" s="9">
        <f t="shared" si="162"/>
        <v>472320</v>
      </c>
      <c r="D1181" s="9">
        <f t="shared" si="163"/>
        <v>472350</v>
      </c>
      <c r="E1181" s="3">
        <f t="shared" si="164"/>
        <v>31</v>
      </c>
      <c r="F1181" s="10">
        <f t="shared" si="165"/>
        <v>29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472322</v>
      </c>
      <c r="K1181" s="3">
        <f t="shared" si="169"/>
        <v>0</v>
      </c>
    </row>
    <row r="1182" spans="1:11" x14ac:dyDescent="0.25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472687</v>
      </c>
      <c r="B1182" s="28">
        <f t="shared" si="170"/>
        <v>3194</v>
      </c>
      <c r="C1182" s="9">
        <f t="shared" si="162"/>
        <v>472685</v>
      </c>
      <c r="D1182" s="9">
        <f t="shared" si="163"/>
        <v>472715</v>
      </c>
      <c r="E1182" s="3">
        <f t="shared" si="164"/>
        <v>31</v>
      </c>
      <c r="F1182" s="10">
        <f t="shared" si="165"/>
        <v>29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472687</v>
      </c>
      <c r="K1182" s="3">
        <f t="shared" si="169"/>
        <v>0</v>
      </c>
    </row>
    <row r="1183" spans="1:11" x14ac:dyDescent="0.25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473052</v>
      </c>
      <c r="B1183" s="28">
        <f t="shared" si="170"/>
        <v>3195</v>
      </c>
      <c r="C1183" s="9">
        <f t="shared" si="162"/>
        <v>473050</v>
      </c>
      <c r="D1183" s="9">
        <f t="shared" si="163"/>
        <v>473080</v>
      </c>
      <c r="E1183" s="3">
        <f t="shared" si="164"/>
        <v>31</v>
      </c>
      <c r="F1183" s="10">
        <f t="shared" si="165"/>
        <v>29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473052</v>
      </c>
      <c r="K1183" s="3">
        <f t="shared" si="169"/>
        <v>0</v>
      </c>
    </row>
    <row r="1184" spans="1:11" x14ac:dyDescent="0.25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473418</v>
      </c>
      <c r="B1184" s="28">
        <f t="shared" si="170"/>
        <v>3196</v>
      </c>
      <c r="C1184" s="9">
        <f t="shared" si="162"/>
        <v>473416</v>
      </c>
      <c r="D1184" s="9">
        <f t="shared" si="163"/>
        <v>473446</v>
      </c>
      <c r="E1184" s="3">
        <f t="shared" si="164"/>
        <v>31</v>
      </c>
      <c r="F1184" s="10">
        <f t="shared" si="165"/>
        <v>29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473418</v>
      </c>
      <c r="K1184" s="3">
        <f t="shared" si="169"/>
        <v>0</v>
      </c>
    </row>
    <row r="1185" spans="1:11" x14ac:dyDescent="0.25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473783</v>
      </c>
      <c r="B1185" s="28">
        <f t="shared" si="170"/>
        <v>3197</v>
      </c>
      <c r="C1185" s="9">
        <f t="shared" si="162"/>
        <v>473781</v>
      </c>
      <c r="D1185" s="9">
        <f t="shared" si="163"/>
        <v>473811</v>
      </c>
      <c r="E1185" s="3">
        <f t="shared" si="164"/>
        <v>31</v>
      </c>
      <c r="F1185" s="10">
        <f t="shared" si="165"/>
        <v>29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473783</v>
      </c>
      <c r="K1185" s="3">
        <f t="shared" si="169"/>
        <v>0</v>
      </c>
    </row>
    <row r="1186" spans="1:11" x14ac:dyDescent="0.25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474148</v>
      </c>
      <c r="B1186" s="28">
        <f t="shared" si="170"/>
        <v>3198</v>
      </c>
      <c r="C1186" s="9">
        <f t="shared" si="162"/>
        <v>474146</v>
      </c>
      <c r="D1186" s="9">
        <f t="shared" si="163"/>
        <v>474176</v>
      </c>
      <c r="E1186" s="3">
        <f t="shared" si="164"/>
        <v>31</v>
      </c>
      <c r="F1186" s="10">
        <f t="shared" si="165"/>
        <v>29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474148</v>
      </c>
      <c r="K1186" s="3">
        <f t="shared" si="169"/>
        <v>0</v>
      </c>
    </row>
    <row r="1187" spans="1:11" x14ac:dyDescent="0.25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474513</v>
      </c>
      <c r="B1187" s="28">
        <f t="shared" si="170"/>
        <v>3199</v>
      </c>
      <c r="C1187" s="9">
        <f t="shared" si="162"/>
        <v>474511</v>
      </c>
      <c r="D1187" s="9">
        <f t="shared" si="163"/>
        <v>474541</v>
      </c>
      <c r="E1187" s="3">
        <f t="shared" si="164"/>
        <v>31</v>
      </c>
      <c r="F1187" s="10">
        <f t="shared" si="165"/>
        <v>29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474513</v>
      </c>
      <c r="K1187" s="3">
        <f t="shared" si="169"/>
        <v>0</v>
      </c>
    </row>
    <row r="1188" spans="1:11" x14ac:dyDescent="0.25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474879</v>
      </c>
      <c r="B1188" s="28">
        <f t="shared" si="170"/>
        <v>3200</v>
      </c>
      <c r="C1188" s="9">
        <f t="shared" si="162"/>
        <v>474877</v>
      </c>
      <c r="D1188" s="9">
        <f t="shared" si="163"/>
        <v>474907</v>
      </c>
      <c r="E1188" s="3">
        <f t="shared" si="164"/>
        <v>31</v>
      </c>
      <c r="F1188" s="10">
        <f t="shared" si="165"/>
        <v>29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474879</v>
      </c>
      <c r="K1188" s="3">
        <f t="shared" si="169"/>
        <v>0</v>
      </c>
    </row>
    <row r="1189" spans="1:11" x14ac:dyDescent="0.25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475244</v>
      </c>
      <c r="B1189" s="28">
        <f t="shared" si="170"/>
        <v>3201</v>
      </c>
      <c r="C1189" s="9">
        <f t="shared" si="162"/>
        <v>475242</v>
      </c>
      <c r="D1189" s="9">
        <f t="shared" si="163"/>
        <v>475272</v>
      </c>
      <c r="E1189" s="3">
        <f t="shared" si="164"/>
        <v>31</v>
      </c>
      <c r="F1189" s="10">
        <f t="shared" si="165"/>
        <v>29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475244</v>
      </c>
      <c r="K1189" s="3">
        <f t="shared" si="169"/>
        <v>0</v>
      </c>
    </row>
    <row r="1190" spans="1:11" x14ac:dyDescent="0.25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475609</v>
      </c>
      <c r="B1190" s="28">
        <f t="shared" si="170"/>
        <v>3202</v>
      </c>
      <c r="C1190" s="9">
        <f t="shared" si="162"/>
        <v>475607</v>
      </c>
      <c r="D1190" s="9">
        <f t="shared" si="163"/>
        <v>475637</v>
      </c>
      <c r="E1190" s="3">
        <f t="shared" si="164"/>
        <v>31</v>
      </c>
      <c r="F1190" s="10">
        <f t="shared" si="165"/>
        <v>29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475609</v>
      </c>
      <c r="K1190" s="3">
        <f t="shared" si="169"/>
        <v>0</v>
      </c>
    </row>
    <row r="1191" spans="1:11" x14ac:dyDescent="0.25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475974</v>
      </c>
      <c r="B1191" s="28">
        <f t="shared" si="170"/>
        <v>3203</v>
      </c>
      <c r="C1191" s="9">
        <f t="shared" si="162"/>
        <v>475972</v>
      </c>
      <c r="D1191" s="9">
        <f t="shared" si="163"/>
        <v>476002</v>
      </c>
      <c r="E1191" s="3">
        <f t="shared" si="164"/>
        <v>31</v>
      </c>
      <c r="F1191" s="10">
        <f t="shared" si="165"/>
        <v>29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475974</v>
      </c>
      <c r="K1191" s="3">
        <f t="shared" si="169"/>
        <v>0</v>
      </c>
    </row>
    <row r="1192" spans="1:11" x14ac:dyDescent="0.25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476340</v>
      </c>
      <c r="B1192" s="28">
        <f t="shared" si="170"/>
        <v>3204</v>
      </c>
      <c r="C1192" s="9">
        <f t="shared" si="162"/>
        <v>476338</v>
      </c>
      <c r="D1192" s="9">
        <f t="shared" si="163"/>
        <v>476368</v>
      </c>
      <c r="E1192" s="3">
        <f t="shared" si="164"/>
        <v>31</v>
      </c>
      <c r="F1192" s="10">
        <f t="shared" si="165"/>
        <v>29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476340</v>
      </c>
      <c r="K1192" s="3">
        <f t="shared" si="169"/>
        <v>0</v>
      </c>
    </row>
    <row r="1193" spans="1:11" x14ac:dyDescent="0.25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476705</v>
      </c>
      <c r="B1193" s="28">
        <f t="shared" si="170"/>
        <v>3205</v>
      </c>
      <c r="C1193" s="9">
        <f t="shared" si="162"/>
        <v>476703</v>
      </c>
      <c r="D1193" s="9">
        <f t="shared" si="163"/>
        <v>476733</v>
      </c>
      <c r="E1193" s="3">
        <f t="shared" si="164"/>
        <v>31</v>
      </c>
      <c r="F1193" s="10">
        <f t="shared" si="165"/>
        <v>29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476705</v>
      </c>
      <c r="K1193" s="3">
        <f t="shared" si="169"/>
        <v>0</v>
      </c>
    </row>
    <row r="1194" spans="1:11" x14ac:dyDescent="0.25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477070</v>
      </c>
      <c r="B1194" s="28">
        <f t="shared" si="170"/>
        <v>3206</v>
      </c>
      <c r="C1194" s="9">
        <f t="shared" si="162"/>
        <v>477068</v>
      </c>
      <c r="D1194" s="9">
        <f t="shared" si="163"/>
        <v>477098</v>
      </c>
      <c r="E1194" s="3">
        <f t="shared" si="164"/>
        <v>31</v>
      </c>
      <c r="F1194" s="10">
        <f t="shared" si="165"/>
        <v>29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477070</v>
      </c>
      <c r="K1194" s="3">
        <f t="shared" si="169"/>
        <v>0</v>
      </c>
    </row>
    <row r="1195" spans="1:11" x14ac:dyDescent="0.25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477435</v>
      </c>
      <c r="B1195" s="28">
        <f t="shared" si="170"/>
        <v>3207</v>
      </c>
      <c r="C1195" s="9">
        <f t="shared" si="162"/>
        <v>477433</v>
      </c>
      <c r="D1195" s="9">
        <f t="shared" si="163"/>
        <v>477463</v>
      </c>
      <c r="E1195" s="3">
        <f t="shared" si="164"/>
        <v>31</v>
      </c>
      <c r="F1195" s="10">
        <f t="shared" si="165"/>
        <v>29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477435</v>
      </c>
      <c r="K1195" s="3">
        <f t="shared" si="169"/>
        <v>0</v>
      </c>
    </row>
    <row r="1196" spans="1:11" x14ac:dyDescent="0.25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477801</v>
      </c>
      <c r="B1196" s="28">
        <f t="shared" si="170"/>
        <v>3208</v>
      </c>
      <c r="C1196" s="9">
        <f t="shared" si="162"/>
        <v>477799</v>
      </c>
      <c r="D1196" s="9">
        <f t="shared" si="163"/>
        <v>477829</v>
      </c>
      <c r="E1196" s="3">
        <f t="shared" si="164"/>
        <v>31</v>
      </c>
      <c r="F1196" s="10">
        <f t="shared" si="165"/>
        <v>29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477801</v>
      </c>
      <c r="K1196" s="3">
        <f t="shared" si="169"/>
        <v>0</v>
      </c>
    </row>
    <row r="1197" spans="1:11" x14ac:dyDescent="0.25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478166</v>
      </c>
      <c r="B1197" s="28">
        <f t="shared" si="170"/>
        <v>3209</v>
      </c>
      <c r="C1197" s="9">
        <f t="shared" si="162"/>
        <v>478164</v>
      </c>
      <c r="D1197" s="9">
        <f t="shared" si="163"/>
        <v>478194</v>
      </c>
      <c r="E1197" s="3">
        <f t="shared" si="164"/>
        <v>31</v>
      </c>
      <c r="F1197" s="10">
        <f t="shared" si="165"/>
        <v>29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478166</v>
      </c>
      <c r="K1197" s="3">
        <f t="shared" si="169"/>
        <v>0</v>
      </c>
    </row>
    <row r="1198" spans="1:11" x14ac:dyDescent="0.25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478531</v>
      </c>
      <c r="B1198" s="28">
        <f t="shared" si="170"/>
        <v>3210</v>
      </c>
      <c r="C1198" s="9">
        <f t="shared" si="162"/>
        <v>478529</v>
      </c>
      <c r="D1198" s="9">
        <f t="shared" si="163"/>
        <v>478559</v>
      </c>
      <c r="E1198" s="3">
        <f t="shared" si="164"/>
        <v>31</v>
      </c>
      <c r="F1198" s="10">
        <f t="shared" si="165"/>
        <v>29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478531</v>
      </c>
      <c r="K1198" s="3">
        <f t="shared" si="169"/>
        <v>0</v>
      </c>
    </row>
    <row r="1199" spans="1:11" x14ac:dyDescent="0.25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478896</v>
      </c>
      <c r="B1199" s="28">
        <f t="shared" si="170"/>
        <v>3211</v>
      </c>
      <c r="C1199" s="9">
        <f t="shared" si="162"/>
        <v>478894</v>
      </c>
      <c r="D1199" s="9">
        <f t="shared" si="163"/>
        <v>478924</v>
      </c>
      <c r="E1199" s="3">
        <f t="shared" si="164"/>
        <v>31</v>
      </c>
      <c r="F1199" s="10">
        <f t="shared" si="165"/>
        <v>29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478896</v>
      </c>
      <c r="K1199" s="3">
        <f t="shared" si="169"/>
        <v>0</v>
      </c>
    </row>
    <row r="1200" spans="1:11" x14ac:dyDescent="0.25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479262</v>
      </c>
      <c r="B1200" s="28">
        <f t="shared" si="170"/>
        <v>3212</v>
      </c>
      <c r="C1200" s="9">
        <f t="shared" si="162"/>
        <v>479260</v>
      </c>
      <c r="D1200" s="9">
        <f t="shared" si="163"/>
        <v>479290</v>
      </c>
      <c r="E1200" s="3">
        <f t="shared" si="164"/>
        <v>31</v>
      </c>
      <c r="F1200" s="10">
        <f t="shared" si="165"/>
        <v>29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479262</v>
      </c>
      <c r="K1200" s="3">
        <f t="shared" si="169"/>
        <v>0</v>
      </c>
    </row>
    <row r="1201" spans="1:11" x14ac:dyDescent="0.25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479627</v>
      </c>
      <c r="B1201" s="28">
        <f t="shared" si="170"/>
        <v>3213</v>
      </c>
      <c r="C1201" s="9">
        <f t="shared" ref="C1201:C1204" si="171">EOMONTH(A1201,-1)+1</f>
        <v>479625</v>
      </c>
      <c r="D1201" s="9">
        <f t="shared" ref="D1201:D1204" si="172">EOMONTH(A1201,0)</f>
        <v>479655</v>
      </c>
      <c r="E1201" s="3">
        <f t="shared" ref="E1201:E1204" si="173">D1201-C1201+1</f>
        <v>31</v>
      </c>
      <c r="F1201" s="10">
        <f t="shared" ref="F1201:F1204" si="174">D1201-A1201+1</f>
        <v>29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479627</v>
      </c>
      <c r="K1201" s="3">
        <f t="shared" ref="K1201:K1203" si="178">H1201+I1201</f>
        <v>0</v>
      </c>
    </row>
    <row r="1202" spans="1:11" x14ac:dyDescent="0.25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479992</v>
      </c>
      <c r="B1202" s="28">
        <f t="shared" si="170"/>
        <v>3214</v>
      </c>
      <c r="C1202" s="9">
        <f t="shared" si="171"/>
        <v>479990</v>
      </c>
      <c r="D1202" s="9">
        <f t="shared" si="172"/>
        <v>480020</v>
      </c>
      <c r="E1202" s="3">
        <f t="shared" si="173"/>
        <v>31</v>
      </c>
      <c r="F1202" s="10">
        <f t="shared" si="174"/>
        <v>29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479992</v>
      </c>
      <c r="K1202" s="3">
        <f t="shared" si="178"/>
        <v>0</v>
      </c>
    </row>
    <row r="1203" spans="1:11" x14ac:dyDescent="0.25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480357</v>
      </c>
      <c r="B1203" s="28">
        <f t="shared" si="170"/>
        <v>3215</v>
      </c>
      <c r="C1203" s="9">
        <f t="shared" si="171"/>
        <v>480355</v>
      </c>
      <c r="D1203" s="9">
        <f t="shared" si="172"/>
        <v>480385</v>
      </c>
      <c r="E1203" s="3">
        <f t="shared" si="173"/>
        <v>31</v>
      </c>
      <c r="F1203" s="10">
        <f t="shared" si="174"/>
        <v>29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480357</v>
      </c>
      <c r="K1203" s="3">
        <f t="shared" si="178"/>
        <v>0</v>
      </c>
    </row>
    <row r="1204" spans="1:11" x14ac:dyDescent="0.25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480723</v>
      </c>
      <c r="B1204" s="28">
        <f t="shared" si="170"/>
        <v>3216</v>
      </c>
      <c r="C1204" s="9">
        <f t="shared" si="171"/>
        <v>480721</v>
      </c>
      <c r="D1204" s="9">
        <f t="shared" si="172"/>
        <v>480751</v>
      </c>
      <c r="E1204" s="3">
        <f t="shared" si="173"/>
        <v>31</v>
      </c>
      <c r="F1204" s="10">
        <f t="shared" si="174"/>
        <v>29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480723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6"/>
  <sheetViews>
    <sheetView showGridLines="0" workbookViewId="0">
      <selection activeCell="A5" sqref="A5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</cols>
  <sheetData>
    <row r="1" spans="1:11" x14ac:dyDescent="0.25">
      <c r="A1" s="2" t="str">
        <f>Lease!H4</f>
        <v>Yearly</v>
      </c>
      <c r="F1" s="12"/>
      <c r="G1" s="18"/>
      <c r="K1" s="1"/>
    </row>
    <row r="2" spans="1:11" x14ac:dyDescent="0.25">
      <c r="G2" s="12"/>
      <c r="K2" s="1"/>
    </row>
    <row r="3" spans="1:11" x14ac:dyDescent="0.25">
      <c r="E3" s="12"/>
      <c r="F3" s="12"/>
      <c r="G3" s="12"/>
      <c r="K3" s="1"/>
    </row>
    <row r="4" spans="1:11" x14ac:dyDescent="0.25">
      <c r="G4" s="12"/>
      <c r="K4" s="1"/>
    </row>
    <row r="5" spans="1:11" ht="9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3" t="s">
        <v>64</v>
      </c>
      <c r="F5" s="24" t="s">
        <v>62</v>
      </c>
      <c r="G5" s="25" t="str">
        <f>"Finance charge for "&amp;MONTH(A6)&amp;" and "&amp;MONTH(A7)&amp;" month etc"</f>
        <v>Finance charge for 3 and 3 month etc</v>
      </c>
      <c r="H5" s="25" t="str">
        <f>"Finance charge for "&amp;MONTH(A6)+1&amp;" and "&amp;MONTH(A7)+1&amp;" month etc"</f>
        <v>Finance charge for 4 and 4 month etc</v>
      </c>
      <c r="I5" s="25" t="str">
        <f>"Finance charge for "&amp;MONTH(A6)+2&amp;" and "&amp;MONTH(A7)+2&amp;" month etc"</f>
        <v>Finance charge for 5 and 5 month etc</v>
      </c>
      <c r="J5" s="25" t="s">
        <v>65</v>
      </c>
      <c r="K5" s="22" t="s">
        <v>50</v>
      </c>
    </row>
    <row r="6" spans="1:11" x14ac:dyDescent="0.25">
      <c r="A6" s="9">
        <f>Lease!B4</f>
        <v>42432</v>
      </c>
      <c r="B6" s="9">
        <f t="shared" ref="B6:B69" si="0">EOMONTH(A6,-1)+1</f>
        <v>42430</v>
      </c>
      <c r="C6" s="9">
        <f>EOMONTH(A6,0)</f>
        <v>42460</v>
      </c>
      <c r="D6" s="3">
        <f t="shared" ref="D6:D69" si="1">C6-B6+1</f>
        <v>31</v>
      </c>
      <c r="E6" s="10">
        <f t="shared" ref="E6:E69" si="2">C6-A6+1</f>
        <v>29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 x14ac:dyDescent="0.25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42797</v>
      </c>
      <c r="B7" s="9">
        <f t="shared" si="0"/>
        <v>42795</v>
      </c>
      <c r="C7" s="9">
        <f t="shared" ref="C7:C70" si="6">EOMONTH(A7,0)</f>
        <v>42825</v>
      </c>
      <c r="D7" s="3">
        <f t="shared" si="1"/>
        <v>31</v>
      </c>
      <c r="E7" s="10">
        <f t="shared" si="2"/>
        <v>29</v>
      </c>
      <c r="F7" s="4">
        <f>Lease!K17</f>
        <v>0</v>
      </c>
      <c r="G7" s="3">
        <f t="shared" ref="G7:G70" si="7">(F8/(A8-A7+1)*E7)+J6</f>
        <v>10074.160811865731</v>
      </c>
      <c r="H7" s="11">
        <f t="shared" ref="H7:H70" si="8">(F8)/(A8-A7+1)*((((EOMONTH(DATE(YEAR(A7),MONTH(A7)+1,DAY(A7)),0)))-DATE(YEAR(A7),MONTH(EOMONTH(A7,-1)+1)+1,1))+1)</f>
        <v>10421.545667447308</v>
      </c>
      <c r="I7" s="11">
        <f t="shared" ref="I7:I70" si="9">(F8)/(A8-A7+1)*(((((EOMONTH(DATE(YEAR(A7),MONTH(A7)+2,DAY(A7)),0)))-DATE(YEAR(A7),MONTH(EOMONTH(A7,-1)+2)+2,1)))+1)</f>
        <v>10768.930523028885</v>
      </c>
      <c r="J7" s="4">
        <f t="shared" ref="J7:J70" si="10">F8/(A8-A7+1)*(A8-DATE(YEAR(A8),MONTH(EOMONTH(A8,-1)+1),DAY(1))+1)</f>
        <v>1042.1545667447308</v>
      </c>
      <c r="K7" s="3">
        <f>G7+J7+I7+H7-J6</f>
        <v>32306.791569086658</v>
      </c>
    </row>
    <row r="8" spans="1:11" x14ac:dyDescent="0.25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43162</v>
      </c>
      <c r="B8" s="9">
        <f t="shared" si="0"/>
        <v>43160</v>
      </c>
      <c r="C8" s="9">
        <f t="shared" si="6"/>
        <v>43190</v>
      </c>
      <c r="D8" s="3">
        <f t="shared" si="1"/>
        <v>31</v>
      </c>
      <c r="E8" s="10">
        <f t="shared" si="2"/>
        <v>29</v>
      </c>
      <c r="F8" s="4">
        <f>Lease!K18</f>
        <v>127142.85714285714</v>
      </c>
      <c r="G8" s="3">
        <f t="shared" si="7"/>
        <v>1042.1545667447308</v>
      </c>
      <c r="H8" s="11">
        <f t="shared" si="8"/>
        <v>0</v>
      </c>
      <c r="I8" s="11">
        <f t="shared" si="9"/>
        <v>0</v>
      </c>
      <c r="J8" s="4">
        <f t="shared" si="10"/>
        <v>0</v>
      </c>
      <c r="K8" s="3">
        <f t="shared" ref="K8:K70" si="11">G8+J8+I8+H8-J7</f>
        <v>0</v>
      </c>
    </row>
    <row r="9" spans="1:11" x14ac:dyDescent="0.25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43527</v>
      </c>
      <c r="B9" s="9">
        <f t="shared" si="0"/>
        <v>43525</v>
      </c>
      <c r="C9" s="9">
        <f t="shared" si="6"/>
        <v>43555</v>
      </c>
      <c r="D9" s="3">
        <f t="shared" si="1"/>
        <v>31</v>
      </c>
      <c r="E9" s="10">
        <f t="shared" si="2"/>
        <v>29</v>
      </c>
      <c r="F9" s="4">
        <f>Lease!K19</f>
        <v>0</v>
      </c>
      <c r="G9" s="3">
        <f t="shared" si="7"/>
        <v>0</v>
      </c>
      <c r="H9" s="11">
        <f t="shared" si="8"/>
        <v>0</v>
      </c>
      <c r="I9" s="11">
        <f t="shared" si="9"/>
        <v>0</v>
      </c>
      <c r="J9" s="4">
        <f t="shared" si="10"/>
        <v>0</v>
      </c>
      <c r="K9" s="3">
        <f t="shared" si="11"/>
        <v>0</v>
      </c>
    </row>
    <row r="10" spans="1:11" x14ac:dyDescent="0.25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43893</v>
      </c>
      <c r="B10" s="9">
        <f t="shared" si="0"/>
        <v>43891</v>
      </c>
      <c r="C10" s="9">
        <f t="shared" si="6"/>
        <v>43921</v>
      </c>
      <c r="D10" s="3">
        <f t="shared" si="1"/>
        <v>31</v>
      </c>
      <c r="E10" s="10">
        <f t="shared" si="2"/>
        <v>29</v>
      </c>
      <c r="F10" s="4">
        <f>Lease!K20</f>
        <v>0</v>
      </c>
      <c r="G10" s="3">
        <f t="shared" si="7"/>
        <v>0</v>
      </c>
      <c r="H10" s="11">
        <f t="shared" si="8"/>
        <v>0</v>
      </c>
      <c r="I10" s="11">
        <f t="shared" si="9"/>
        <v>0</v>
      </c>
      <c r="J10" s="4">
        <f t="shared" si="10"/>
        <v>0</v>
      </c>
      <c r="K10" s="3">
        <f t="shared" si="11"/>
        <v>0</v>
      </c>
    </row>
    <row r="11" spans="1:11" x14ac:dyDescent="0.25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44258</v>
      </c>
      <c r="B11" s="9">
        <f t="shared" si="0"/>
        <v>44256</v>
      </c>
      <c r="C11" s="9">
        <f t="shared" si="6"/>
        <v>44286</v>
      </c>
      <c r="D11" s="3">
        <f t="shared" si="1"/>
        <v>31</v>
      </c>
      <c r="E11" s="10">
        <f t="shared" si="2"/>
        <v>29</v>
      </c>
      <c r="F11" s="4">
        <f>Lease!K21</f>
        <v>0</v>
      </c>
      <c r="G11" s="3">
        <f t="shared" si="7"/>
        <v>0</v>
      </c>
      <c r="H11" s="11">
        <f t="shared" si="8"/>
        <v>0</v>
      </c>
      <c r="I11" s="11">
        <f t="shared" si="9"/>
        <v>0</v>
      </c>
      <c r="J11" s="4">
        <f t="shared" si="10"/>
        <v>0</v>
      </c>
      <c r="K11" s="3">
        <f t="shared" si="11"/>
        <v>0</v>
      </c>
    </row>
    <row r="12" spans="1:11" x14ac:dyDescent="0.25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44623</v>
      </c>
      <c r="B12" s="9">
        <f t="shared" si="0"/>
        <v>44621</v>
      </c>
      <c r="C12" s="9">
        <f t="shared" si="6"/>
        <v>44651</v>
      </c>
      <c r="D12" s="3">
        <f t="shared" si="1"/>
        <v>31</v>
      </c>
      <c r="E12" s="10">
        <f t="shared" si="2"/>
        <v>29</v>
      </c>
      <c r="F12" s="4">
        <f>Lease!K22</f>
        <v>0</v>
      </c>
      <c r="G12" s="3">
        <f t="shared" si="7"/>
        <v>0</v>
      </c>
      <c r="H12" s="11">
        <f t="shared" si="8"/>
        <v>0</v>
      </c>
      <c r="I12" s="11">
        <f t="shared" si="9"/>
        <v>0</v>
      </c>
      <c r="J12" s="4">
        <f t="shared" si="10"/>
        <v>0</v>
      </c>
      <c r="K12" s="3">
        <f t="shared" si="11"/>
        <v>0</v>
      </c>
    </row>
    <row r="13" spans="1:11" x14ac:dyDescent="0.25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44988</v>
      </c>
      <c r="B13" s="9">
        <f t="shared" si="0"/>
        <v>44986</v>
      </c>
      <c r="C13" s="9">
        <f t="shared" si="6"/>
        <v>45016</v>
      </c>
      <c r="D13" s="3">
        <f t="shared" si="1"/>
        <v>31</v>
      </c>
      <c r="E13" s="10">
        <f t="shared" si="2"/>
        <v>29</v>
      </c>
      <c r="F13" s="4">
        <f>Lease!K23</f>
        <v>0</v>
      </c>
      <c r="G13" s="3">
        <f t="shared" si="7"/>
        <v>0</v>
      </c>
      <c r="H13" s="11">
        <f t="shared" si="8"/>
        <v>0</v>
      </c>
      <c r="I13" s="11">
        <f t="shared" si="9"/>
        <v>0</v>
      </c>
      <c r="J13" s="4">
        <f t="shared" si="10"/>
        <v>0</v>
      </c>
      <c r="K13" s="3">
        <f t="shared" si="11"/>
        <v>0</v>
      </c>
    </row>
    <row r="14" spans="1:11" x14ac:dyDescent="0.25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45354</v>
      </c>
      <c r="B14" s="9">
        <f t="shared" si="0"/>
        <v>45352</v>
      </c>
      <c r="C14" s="9">
        <f t="shared" si="6"/>
        <v>45382</v>
      </c>
      <c r="D14" s="3">
        <f t="shared" si="1"/>
        <v>31</v>
      </c>
      <c r="E14" s="10">
        <f t="shared" si="2"/>
        <v>29</v>
      </c>
      <c r="F14" s="4">
        <f>Lease!K24</f>
        <v>0</v>
      </c>
      <c r="G14" s="3">
        <f t="shared" si="7"/>
        <v>0</v>
      </c>
      <c r="H14" s="11">
        <f t="shared" si="8"/>
        <v>0</v>
      </c>
      <c r="I14" s="11">
        <f t="shared" si="9"/>
        <v>0</v>
      </c>
      <c r="J14" s="4">
        <f t="shared" si="10"/>
        <v>0</v>
      </c>
      <c r="K14" s="3">
        <f t="shared" si="11"/>
        <v>0</v>
      </c>
    </row>
    <row r="15" spans="1:11" x14ac:dyDescent="0.25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45719</v>
      </c>
      <c r="B15" s="9">
        <f t="shared" si="0"/>
        <v>45717</v>
      </c>
      <c r="C15" s="9">
        <f t="shared" si="6"/>
        <v>45747</v>
      </c>
      <c r="D15" s="3">
        <f t="shared" si="1"/>
        <v>31</v>
      </c>
      <c r="E15" s="10">
        <f t="shared" si="2"/>
        <v>29</v>
      </c>
      <c r="F15" s="4">
        <f>Lease!K25</f>
        <v>0</v>
      </c>
      <c r="G15" s="3">
        <f t="shared" si="7"/>
        <v>0</v>
      </c>
      <c r="H15" s="11">
        <f t="shared" si="8"/>
        <v>0</v>
      </c>
      <c r="I15" s="11">
        <f t="shared" si="9"/>
        <v>0</v>
      </c>
      <c r="J15" s="4">
        <f t="shared" si="10"/>
        <v>0</v>
      </c>
      <c r="K15" s="3">
        <f t="shared" si="11"/>
        <v>0</v>
      </c>
    </row>
    <row r="16" spans="1:11" x14ac:dyDescent="0.25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46084</v>
      </c>
      <c r="B16" s="9">
        <f t="shared" si="0"/>
        <v>46082</v>
      </c>
      <c r="C16" s="9">
        <f t="shared" si="6"/>
        <v>46112</v>
      </c>
      <c r="D16" s="3">
        <f t="shared" si="1"/>
        <v>31</v>
      </c>
      <c r="E16" s="10">
        <f t="shared" si="2"/>
        <v>29</v>
      </c>
      <c r="F16" s="4">
        <f>Lease!K26</f>
        <v>0</v>
      </c>
      <c r="G16" s="3">
        <f t="shared" si="7"/>
        <v>0</v>
      </c>
      <c r="H16" s="11">
        <f t="shared" si="8"/>
        <v>0</v>
      </c>
      <c r="I16" s="11">
        <f t="shared" si="9"/>
        <v>0</v>
      </c>
      <c r="J16" s="4">
        <f t="shared" si="10"/>
        <v>0</v>
      </c>
      <c r="K16" s="3">
        <f t="shared" si="11"/>
        <v>0</v>
      </c>
    </row>
    <row r="17" spans="1:11" x14ac:dyDescent="0.25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46449</v>
      </c>
      <c r="B17" s="9">
        <f t="shared" si="0"/>
        <v>46447</v>
      </c>
      <c r="C17" s="9">
        <f t="shared" si="6"/>
        <v>46477</v>
      </c>
      <c r="D17" s="3">
        <f t="shared" si="1"/>
        <v>31</v>
      </c>
      <c r="E17" s="10">
        <f t="shared" si="2"/>
        <v>29</v>
      </c>
      <c r="F17" s="4">
        <f>Lease!K27</f>
        <v>0</v>
      </c>
      <c r="G17" s="3">
        <f t="shared" si="7"/>
        <v>0</v>
      </c>
      <c r="H17" s="11">
        <f t="shared" si="8"/>
        <v>0</v>
      </c>
      <c r="I17" s="11">
        <f t="shared" si="9"/>
        <v>0</v>
      </c>
      <c r="J17" s="4">
        <f t="shared" si="10"/>
        <v>0</v>
      </c>
      <c r="K17" s="3">
        <f t="shared" si="11"/>
        <v>0</v>
      </c>
    </row>
    <row r="18" spans="1:11" x14ac:dyDescent="0.25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46815</v>
      </c>
      <c r="B18" s="9">
        <f t="shared" si="0"/>
        <v>46813</v>
      </c>
      <c r="C18" s="9">
        <f t="shared" si="6"/>
        <v>46843</v>
      </c>
      <c r="D18" s="3">
        <f t="shared" si="1"/>
        <v>31</v>
      </c>
      <c r="E18" s="10">
        <f t="shared" si="2"/>
        <v>29</v>
      </c>
      <c r="F18" s="4">
        <f>Lease!K28</f>
        <v>0</v>
      </c>
      <c r="G18" s="3">
        <f t="shared" si="7"/>
        <v>0</v>
      </c>
      <c r="H18" s="11">
        <f t="shared" si="8"/>
        <v>0</v>
      </c>
      <c r="I18" s="11">
        <f t="shared" si="9"/>
        <v>0</v>
      </c>
      <c r="J18" s="4">
        <f t="shared" si="10"/>
        <v>0</v>
      </c>
      <c r="K18" s="3">
        <f t="shared" si="11"/>
        <v>0</v>
      </c>
    </row>
    <row r="19" spans="1:11" x14ac:dyDescent="0.25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47180</v>
      </c>
      <c r="B19" s="9">
        <f t="shared" si="0"/>
        <v>47178</v>
      </c>
      <c r="C19" s="9">
        <f t="shared" si="6"/>
        <v>47208</v>
      </c>
      <c r="D19" s="3">
        <f t="shared" si="1"/>
        <v>31</v>
      </c>
      <c r="E19" s="10">
        <f t="shared" si="2"/>
        <v>29</v>
      </c>
      <c r="F19" s="4">
        <f>Lease!K29</f>
        <v>0</v>
      </c>
      <c r="G19" s="3">
        <f t="shared" si="7"/>
        <v>0</v>
      </c>
      <c r="H19" s="11">
        <f t="shared" si="8"/>
        <v>0</v>
      </c>
      <c r="I19" s="11">
        <f t="shared" si="9"/>
        <v>0</v>
      </c>
      <c r="J19" s="4">
        <f t="shared" si="10"/>
        <v>0</v>
      </c>
      <c r="K19" s="3">
        <f t="shared" si="11"/>
        <v>0</v>
      </c>
    </row>
    <row r="20" spans="1:11" x14ac:dyDescent="0.25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47545</v>
      </c>
      <c r="B20" s="9">
        <f t="shared" si="0"/>
        <v>47543</v>
      </c>
      <c r="C20" s="9">
        <f t="shared" si="6"/>
        <v>47573</v>
      </c>
      <c r="D20" s="3">
        <f t="shared" si="1"/>
        <v>31</v>
      </c>
      <c r="E20" s="10">
        <f t="shared" si="2"/>
        <v>29</v>
      </c>
      <c r="F20" s="4">
        <f>Lease!K30</f>
        <v>0</v>
      </c>
      <c r="G20" s="3">
        <f t="shared" si="7"/>
        <v>0</v>
      </c>
      <c r="H20" s="11">
        <f t="shared" si="8"/>
        <v>0</v>
      </c>
      <c r="I20" s="11">
        <f t="shared" si="9"/>
        <v>0</v>
      </c>
      <c r="J20" s="4">
        <f t="shared" si="10"/>
        <v>0</v>
      </c>
      <c r="K20" s="3">
        <f t="shared" si="11"/>
        <v>0</v>
      </c>
    </row>
    <row r="21" spans="1:11" x14ac:dyDescent="0.25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47910</v>
      </c>
      <c r="B21" s="9">
        <f t="shared" si="0"/>
        <v>47908</v>
      </c>
      <c r="C21" s="9">
        <f t="shared" si="6"/>
        <v>47938</v>
      </c>
      <c r="D21" s="3">
        <f t="shared" si="1"/>
        <v>31</v>
      </c>
      <c r="E21" s="10">
        <f t="shared" si="2"/>
        <v>29</v>
      </c>
      <c r="F21" s="4">
        <f>Lease!K31</f>
        <v>0</v>
      </c>
      <c r="G21" s="3">
        <f t="shared" si="7"/>
        <v>0</v>
      </c>
      <c r="H21" s="11">
        <f t="shared" si="8"/>
        <v>0</v>
      </c>
      <c r="I21" s="11">
        <f t="shared" si="9"/>
        <v>0</v>
      </c>
      <c r="J21" s="4">
        <f t="shared" si="10"/>
        <v>0</v>
      </c>
      <c r="K21" s="3">
        <f t="shared" si="11"/>
        <v>0</v>
      </c>
    </row>
    <row r="22" spans="1:11" x14ac:dyDescent="0.25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48276</v>
      </c>
      <c r="B22" s="9">
        <f t="shared" si="0"/>
        <v>48274</v>
      </c>
      <c r="C22" s="9">
        <f t="shared" si="6"/>
        <v>48304</v>
      </c>
      <c r="D22" s="3">
        <f t="shared" si="1"/>
        <v>31</v>
      </c>
      <c r="E22" s="10">
        <f t="shared" si="2"/>
        <v>29</v>
      </c>
      <c r="F22" s="4">
        <f>Lease!K32</f>
        <v>0</v>
      </c>
      <c r="G22" s="3">
        <f t="shared" si="7"/>
        <v>0</v>
      </c>
      <c r="H22" s="11">
        <f t="shared" si="8"/>
        <v>0</v>
      </c>
      <c r="I22" s="11">
        <f t="shared" si="9"/>
        <v>0</v>
      </c>
      <c r="J22" s="4">
        <f t="shared" si="10"/>
        <v>0</v>
      </c>
      <c r="K22" s="3">
        <f t="shared" si="11"/>
        <v>0</v>
      </c>
    </row>
    <row r="23" spans="1:11" x14ac:dyDescent="0.25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48641</v>
      </c>
      <c r="B23" s="9">
        <f t="shared" si="0"/>
        <v>48639</v>
      </c>
      <c r="C23" s="9">
        <f t="shared" si="6"/>
        <v>48669</v>
      </c>
      <c r="D23" s="3">
        <f t="shared" si="1"/>
        <v>31</v>
      </c>
      <c r="E23" s="10">
        <f t="shared" si="2"/>
        <v>29</v>
      </c>
      <c r="F23" s="4">
        <f>Lease!K33</f>
        <v>0</v>
      </c>
      <c r="G23" s="3">
        <f t="shared" si="7"/>
        <v>0</v>
      </c>
      <c r="H23" s="11">
        <f t="shared" si="8"/>
        <v>0</v>
      </c>
      <c r="I23" s="11">
        <f t="shared" si="9"/>
        <v>0</v>
      </c>
      <c r="J23" s="4">
        <f t="shared" si="10"/>
        <v>0</v>
      </c>
      <c r="K23" s="3">
        <f t="shared" si="11"/>
        <v>0</v>
      </c>
    </row>
    <row r="24" spans="1:11" x14ac:dyDescent="0.25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49006</v>
      </c>
      <c r="B24" s="9">
        <f t="shared" si="0"/>
        <v>49004</v>
      </c>
      <c r="C24" s="9">
        <f t="shared" si="6"/>
        <v>49034</v>
      </c>
      <c r="D24" s="3">
        <f t="shared" si="1"/>
        <v>31</v>
      </c>
      <c r="E24" s="10">
        <f t="shared" si="2"/>
        <v>29</v>
      </c>
      <c r="F24" s="4">
        <f>Lease!K34</f>
        <v>0</v>
      </c>
      <c r="G24" s="3">
        <f t="shared" si="7"/>
        <v>0</v>
      </c>
      <c r="H24" s="11">
        <f t="shared" si="8"/>
        <v>0</v>
      </c>
      <c r="I24" s="11">
        <f t="shared" si="9"/>
        <v>0</v>
      </c>
      <c r="J24" s="4">
        <f t="shared" si="10"/>
        <v>0</v>
      </c>
      <c r="K24" s="3">
        <f t="shared" si="11"/>
        <v>0</v>
      </c>
    </row>
    <row r="25" spans="1:11" x14ac:dyDescent="0.25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49371</v>
      </c>
      <c r="B25" s="9">
        <f t="shared" si="0"/>
        <v>49369</v>
      </c>
      <c r="C25" s="9">
        <f t="shared" si="6"/>
        <v>49399</v>
      </c>
      <c r="D25" s="3">
        <f t="shared" si="1"/>
        <v>31</v>
      </c>
      <c r="E25" s="10">
        <f t="shared" si="2"/>
        <v>29</v>
      </c>
      <c r="F25" s="4">
        <f>Lease!K35</f>
        <v>0</v>
      </c>
      <c r="G25" s="3">
        <f t="shared" si="7"/>
        <v>0</v>
      </c>
      <c r="H25" s="11">
        <f t="shared" si="8"/>
        <v>0</v>
      </c>
      <c r="I25" s="11">
        <f t="shared" si="9"/>
        <v>0</v>
      </c>
      <c r="J25" s="4">
        <f t="shared" si="10"/>
        <v>0</v>
      </c>
      <c r="K25" s="3">
        <f t="shared" si="11"/>
        <v>0</v>
      </c>
    </row>
    <row r="26" spans="1:11" x14ac:dyDescent="0.25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49737</v>
      </c>
      <c r="B26" s="9">
        <f t="shared" si="0"/>
        <v>49735</v>
      </c>
      <c r="C26" s="9">
        <f t="shared" si="6"/>
        <v>49765</v>
      </c>
      <c r="D26" s="3">
        <f t="shared" si="1"/>
        <v>31</v>
      </c>
      <c r="E26" s="10">
        <f t="shared" si="2"/>
        <v>29</v>
      </c>
      <c r="F26" s="4">
        <f>Lease!K36</f>
        <v>0</v>
      </c>
      <c r="G26" s="3">
        <f t="shared" si="7"/>
        <v>0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 x14ac:dyDescent="0.25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50102</v>
      </c>
      <c r="B27" s="9">
        <f t="shared" si="0"/>
        <v>50100</v>
      </c>
      <c r="C27" s="9">
        <f t="shared" si="6"/>
        <v>50130</v>
      </c>
      <c r="D27" s="3">
        <f t="shared" si="1"/>
        <v>31</v>
      </c>
      <c r="E27" s="10">
        <f t="shared" si="2"/>
        <v>29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 x14ac:dyDescent="0.25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50467</v>
      </c>
      <c r="B28" s="9">
        <f t="shared" si="0"/>
        <v>50465</v>
      </c>
      <c r="C28" s="9">
        <f t="shared" si="6"/>
        <v>50495</v>
      </c>
      <c r="D28" s="3">
        <f t="shared" si="1"/>
        <v>31</v>
      </c>
      <c r="E28" s="10">
        <f t="shared" si="2"/>
        <v>29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 x14ac:dyDescent="0.25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50832</v>
      </c>
      <c r="B29" s="9">
        <f t="shared" si="0"/>
        <v>50830</v>
      </c>
      <c r="C29" s="9">
        <f t="shared" si="6"/>
        <v>50860</v>
      </c>
      <c r="D29" s="3">
        <f t="shared" si="1"/>
        <v>31</v>
      </c>
      <c r="E29" s="10">
        <f t="shared" si="2"/>
        <v>29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 x14ac:dyDescent="0.25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51198</v>
      </c>
      <c r="B30" s="9">
        <f t="shared" si="0"/>
        <v>51196</v>
      </c>
      <c r="C30" s="9">
        <f t="shared" si="6"/>
        <v>51226</v>
      </c>
      <c r="D30" s="3">
        <f t="shared" si="1"/>
        <v>31</v>
      </c>
      <c r="E30" s="10">
        <f t="shared" si="2"/>
        <v>29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 x14ac:dyDescent="0.25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51563</v>
      </c>
      <c r="B31" s="9">
        <f t="shared" si="0"/>
        <v>51561</v>
      </c>
      <c r="C31" s="9">
        <f t="shared" si="6"/>
        <v>51591</v>
      </c>
      <c r="D31" s="3">
        <f t="shared" si="1"/>
        <v>31</v>
      </c>
      <c r="E31" s="10">
        <f t="shared" si="2"/>
        <v>29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 x14ac:dyDescent="0.25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51928</v>
      </c>
      <c r="B32" s="9">
        <f t="shared" si="0"/>
        <v>51926</v>
      </c>
      <c r="C32" s="9">
        <f t="shared" si="6"/>
        <v>51956</v>
      </c>
      <c r="D32" s="3">
        <f t="shared" si="1"/>
        <v>31</v>
      </c>
      <c r="E32" s="10">
        <f t="shared" si="2"/>
        <v>29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 x14ac:dyDescent="0.25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52293</v>
      </c>
      <c r="B33" s="9">
        <f t="shared" si="0"/>
        <v>52291</v>
      </c>
      <c r="C33" s="9">
        <f t="shared" si="6"/>
        <v>52321</v>
      </c>
      <c r="D33" s="3">
        <f t="shared" si="1"/>
        <v>31</v>
      </c>
      <c r="E33" s="10">
        <f t="shared" si="2"/>
        <v>29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 x14ac:dyDescent="0.25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52659</v>
      </c>
      <c r="B34" s="9">
        <f t="shared" si="0"/>
        <v>52657</v>
      </c>
      <c r="C34" s="9">
        <f t="shared" si="6"/>
        <v>52687</v>
      </c>
      <c r="D34" s="3">
        <f t="shared" si="1"/>
        <v>31</v>
      </c>
      <c r="E34" s="10">
        <f t="shared" si="2"/>
        <v>29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 x14ac:dyDescent="0.25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53024</v>
      </c>
      <c r="B35" s="9">
        <f t="shared" si="0"/>
        <v>53022</v>
      </c>
      <c r="C35" s="9">
        <f t="shared" si="6"/>
        <v>53052</v>
      </c>
      <c r="D35" s="3">
        <f t="shared" si="1"/>
        <v>31</v>
      </c>
      <c r="E35" s="10">
        <f t="shared" si="2"/>
        <v>29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 x14ac:dyDescent="0.25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53389</v>
      </c>
      <c r="B36" s="9">
        <f t="shared" si="0"/>
        <v>53387</v>
      </c>
      <c r="C36" s="9">
        <f t="shared" si="6"/>
        <v>53417</v>
      </c>
      <c r="D36" s="3">
        <f t="shared" si="1"/>
        <v>31</v>
      </c>
      <c r="E36" s="10">
        <f t="shared" si="2"/>
        <v>29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 x14ac:dyDescent="0.25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53754</v>
      </c>
      <c r="B37" s="9">
        <f t="shared" si="0"/>
        <v>53752</v>
      </c>
      <c r="C37" s="9">
        <f t="shared" si="6"/>
        <v>53782</v>
      </c>
      <c r="D37" s="3">
        <f t="shared" si="1"/>
        <v>31</v>
      </c>
      <c r="E37" s="10">
        <f t="shared" si="2"/>
        <v>29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 x14ac:dyDescent="0.25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54120</v>
      </c>
      <c r="B38" s="9">
        <f t="shared" si="0"/>
        <v>54118</v>
      </c>
      <c r="C38" s="9">
        <f t="shared" si="6"/>
        <v>54148</v>
      </c>
      <c r="D38" s="3">
        <f t="shared" si="1"/>
        <v>31</v>
      </c>
      <c r="E38" s="10">
        <f t="shared" si="2"/>
        <v>29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 x14ac:dyDescent="0.25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54485</v>
      </c>
      <c r="B39" s="9">
        <f t="shared" si="0"/>
        <v>54483</v>
      </c>
      <c r="C39" s="9">
        <f t="shared" si="6"/>
        <v>54513</v>
      </c>
      <c r="D39" s="3">
        <f t="shared" si="1"/>
        <v>31</v>
      </c>
      <c r="E39" s="10">
        <f t="shared" si="2"/>
        <v>29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 x14ac:dyDescent="0.25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54850</v>
      </c>
      <c r="B40" s="9">
        <f t="shared" si="0"/>
        <v>54848</v>
      </c>
      <c r="C40" s="9">
        <f t="shared" si="6"/>
        <v>54878</v>
      </c>
      <c r="D40" s="3">
        <f t="shared" si="1"/>
        <v>31</v>
      </c>
      <c r="E40" s="10">
        <f t="shared" si="2"/>
        <v>29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 x14ac:dyDescent="0.25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55215</v>
      </c>
      <c r="B41" s="9">
        <f t="shared" si="0"/>
        <v>55213</v>
      </c>
      <c r="C41" s="9">
        <f t="shared" si="6"/>
        <v>55243</v>
      </c>
      <c r="D41" s="3">
        <f t="shared" si="1"/>
        <v>31</v>
      </c>
      <c r="E41" s="10">
        <f t="shared" si="2"/>
        <v>29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 x14ac:dyDescent="0.25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55581</v>
      </c>
      <c r="B42" s="9">
        <f t="shared" si="0"/>
        <v>55579</v>
      </c>
      <c r="C42" s="9">
        <f t="shared" si="6"/>
        <v>55609</v>
      </c>
      <c r="D42" s="3">
        <f t="shared" si="1"/>
        <v>31</v>
      </c>
      <c r="E42" s="10">
        <f t="shared" si="2"/>
        <v>29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 x14ac:dyDescent="0.25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55946</v>
      </c>
      <c r="B43" s="9">
        <f t="shared" si="0"/>
        <v>55944</v>
      </c>
      <c r="C43" s="9">
        <f t="shared" si="6"/>
        <v>55974</v>
      </c>
      <c r="D43" s="3">
        <f t="shared" si="1"/>
        <v>31</v>
      </c>
      <c r="E43" s="10">
        <f t="shared" si="2"/>
        <v>29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 x14ac:dyDescent="0.25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56311</v>
      </c>
      <c r="B44" s="9">
        <f t="shared" si="0"/>
        <v>56309</v>
      </c>
      <c r="C44" s="9">
        <f t="shared" si="6"/>
        <v>56339</v>
      </c>
      <c r="D44" s="3">
        <f t="shared" si="1"/>
        <v>31</v>
      </c>
      <c r="E44" s="10">
        <f t="shared" si="2"/>
        <v>29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 x14ac:dyDescent="0.25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56676</v>
      </c>
      <c r="B45" s="9">
        <f t="shared" si="0"/>
        <v>56674</v>
      </c>
      <c r="C45" s="9">
        <f t="shared" si="6"/>
        <v>56704</v>
      </c>
      <c r="D45" s="3">
        <f t="shared" si="1"/>
        <v>31</v>
      </c>
      <c r="E45" s="10">
        <f t="shared" si="2"/>
        <v>29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 x14ac:dyDescent="0.25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57042</v>
      </c>
      <c r="B46" s="9">
        <f t="shared" si="0"/>
        <v>57040</v>
      </c>
      <c r="C46" s="9">
        <f t="shared" si="6"/>
        <v>57070</v>
      </c>
      <c r="D46" s="3">
        <f t="shared" si="1"/>
        <v>31</v>
      </c>
      <c r="E46" s="10">
        <f t="shared" si="2"/>
        <v>29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 x14ac:dyDescent="0.25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57407</v>
      </c>
      <c r="B47" s="9">
        <f t="shared" si="0"/>
        <v>57405</v>
      </c>
      <c r="C47" s="9">
        <f t="shared" si="6"/>
        <v>57435</v>
      </c>
      <c r="D47" s="3">
        <f t="shared" si="1"/>
        <v>31</v>
      </c>
      <c r="E47" s="10">
        <f t="shared" si="2"/>
        <v>29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 x14ac:dyDescent="0.25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57772</v>
      </c>
      <c r="B48" s="9">
        <f t="shared" si="0"/>
        <v>57770</v>
      </c>
      <c r="C48" s="9">
        <f t="shared" si="6"/>
        <v>57800</v>
      </c>
      <c r="D48" s="3">
        <f t="shared" si="1"/>
        <v>31</v>
      </c>
      <c r="E48" s="10">
        <f t="shared" si="2"/>
        <v>29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 x14ac:dyDescent="0.25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58137</v>
      </c>
      <c r="B49" s="9">
        <f t="shared" si="0"/>
        <v>58135</v>
      </c>
      <c r="C49" s="9">
        <f t="shared" si="6"/>
        <v>58165</v>
      </c>
      <c r="D49" s="3">
        <f t="shared" si="1"/>
        <v>31</v>
      </c>
      <c r="E49" s="10">
        <f t="shared" si="2"/>
        <v>29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 x14ac:dyDescent="0.25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58503</v>
      </c>
      <c r="B50" s="9">
        <f t="shared" si="0"/>
        <v>58501</v>
      </c>
      <c r="C50" s="9">
        <f t="shared" si="6"/>
        <v>58531</v>
      </c>
      <c r="D50" s="3">
        <f t="shared" si="1"/>
        <v>31</v>
      </c>
      <c r="E50" s="10">
        <f t="shared" si="2"/>
        <v>29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 x14ac:dyDescent="0.25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58868</v>
      </c>
      <c r="B51" s="9">
        <f t="shared" si="0"/>
        <v>58866</v>
      </c>
      <c r="C51" s="9">
        <f t="shared" si="6"/>
        <v>58896</v>
      </c>
      <c r="D51" s="3">
        <f t="shared" si="1"/>
        <v>31</v>
      </c>
      <c r="E51" s="10">
        <f t="shared" si="2"/>
        <v>29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 x14ac:dyDescent="0.25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59233</v>
      </c>
      <c r="B52" s="9">
        <f t="shared" si="0"/>
        <v>59231</v>
      </c>
      <c r="C52" s="9">
        <f t="shared" si="6"/>
        <v>59261</v>
      </c>
      <c r="D52" s="3">
        <f t="shared" si="1"/>
        <v>31</v>
      </c>
      <c r="E52" s="10">
        <f t="shared" si="2"/>
        <v>29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 x14ac:dyDescent="0.25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59598</v>
      </c>
      <c r="B53" s="9">
        <f t="shared" si="0"/>
        <v>59596</v>
      </c>
      <c r="C53" s="9">
        <f t="shared" si="6"/>
        <v>59626</v>
      </c>
      <c r="D53" s="3">
        <f t="shared" si="1"/>
        <v>31</v>
      </c>
      <c r="E53" s="10">
        <f t="shared" si="2"/>
        <v>29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 x14ac:dyDescent="0.25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59964</v>
      </c>
      <c r="B54" s="9">
        <f t="shared" si="0"/>
        <v>59962</v>
      </c>
      <c r="C54" s="9">
        <f t="shared" si="6"/>
        <v>59992</v>
      </c>
      <c r="D54" s="3">
        <f t="shared" si="1"/>
        <v>31</v>
      </c>
      <c r="E54" s="10">
        <f t="shared" si="2"/>
        <v>29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 x14ac:dyDescent="0.25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60329</v>
      </c>
      <c r="B55" s="9">
        <f t="shared" si="0"/>
        <v>60327</v>
      </c>
      <c r="C55" s="9">
        <f t="shared" si="6"/>
        <v>60357</v>
      </c>
      <c r="D55" s="3">
        <f t="shared" si="1"/>
        <v>31</v>
      </c>
      <c r="E55" s="10">
        <f t="shared" si="2"/>
        <v>29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 x14ac:dyDescent="0.25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60694</v>
      </c>
      <c r="B56" s="9">
        <f t="shared" si="0"/>
        <v>60692</v>
      </c>
      <c r="C56" s="9">
        <f t="shared" si="6"/>
        <v>60722</v>
      </c>
      <c r="D56" s="3">
        <f t="shared" si="1"/>
        <v>31</v>
      </c>
      <c r="E56" s="10">
        <f t="shared" si="2"/>
        <v>29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 x14ac:dyDescent="0.25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61059</v>
      </c>
      <c r="B57" s="9">
        <f t="shared" si="0"/>
        <v>61057</v>
      </c>
      <c r="C57" s="9">
        <f t="shared" si="6"/>
        <v>61087</v>
      </c>
      <c r="D57" s="3">
        <f t="shared" si="1"/>
        <v>31</v>
      </c>
      <c r="E57" s="10">
        <f t="shared" si="2"/>
        <v>29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 x14ac:dyDescent="0.25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61425</v>
      </c>
      <c r="B58" s="9">
        <f t="shared" si="0"/>
        <v>61423</v>
      </c>
      <c r="C58" s="9">
        <f t="shared" si="6"/>
        <v>61453</v>
      </c>
      <c r="D58" s="3">
        <f t="shared" si="1"/>
        <v>31</v>
      </c>
      <c r="E58" s="10">
        <f t="shared" si="2"/>
        <v>29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 x14ac:dyDescent="0.25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61790</v>
      </c>
      <c r="B59" s="9">
        <f t="shared" si="0"/>
        <v>61788</v>
      </c>
      <c r="C59" s="9">
        <f t="shared" si="6"/>
        <v>61818</v>
      </c>
      <c r="D59" s="3">
        <f t="shared" si="1"/>
        <v>31</v>
      </c>
      <c r="E59" s="10">
        <f t="shared" si="2"/>
        <v>29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 x14ac:dyDescent="0.25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62155</v>
      </c>
      <c r="B60" s="9">
        <f t="shared" si="0"/>
        <v>62153</v>
      </c>
      <c r="C60" s="9">
        <f t="shared" si="6"/>
        <v>62183</v>
      </c>
      <c r="D60" s="3">
        <f t="shared" si="1"/>
        <v>31</v>
      </c>
      <c r="E60" s="10">
        <f t="shared" si="2"/>
        <v>29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 x14ac:dyDescent="0.25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62520</v>
      </c>
      <c r="B61" s="9">
        <f t="shared" si="0"/>
        <v>62518</v>
      </c>
      <c r="C61" s="9">
        <f t="shared" si="6"/>
        <v>62548</v>
      </c>
      <c r="D61" s="3">
        <f t="shared" si="1"/>
        <v>31</v>
      </c>
      <c r="E61" s="10">
        <f t="shared" si="2"/>
        <v>29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 x14ac:dyDescent="0.25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62886</v>
      </c>
      <c r="B62" s="9">
        <f t="shared" si="0"/>
        <v>62884</v>
      </c>
      <c r="C62" s="9">
        <f t="shared" si="6"/>
        <v>62914</v>
      </c>
      <c r="D62" s="3">
        <f t="shared" si="1"/>
        <v>31</v>
      </c>
      <c r="E62" s="10">
        <f t="shared" si="2"/>
        <v>29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 x14ac:dyDescent="0.25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63251</v>
      </c>
      <c r="B63" s="9">
        <f t="shared" si="0"/>
        <v>63249</v>
      </c>
      <c r="C63" s="9">
        <f t="shared" si="6"/>
        <v>63279</v>
      </c>
      <c r="D63" s="3">
        <f t="shared" si="1"/>
        <v>31</v>
      </c>
      <c r="E63" s="10">
        <f t="shared" si="2"/>
        <v>29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 x14ac:dyDescent="0.25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63616</v>
      </c>
      <c r="B64" s="9">
        <f t="shared" si="0"/>
        <v>63614</v>
      </c>
      <c r="C64" s="9">
        <f t="shared" si="6"/>
        <v>63644</v>
      </c>
      <c r="D64" s="3">
        <f t="shared" si="1"/>
        <v>31</v>
      </c>
      <c r="E64" s="10">
        <f t="shared" si="2"/>
        <v>29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 x14ac:dyDescent="0.25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63981</v>
      </c>
      <c r="B65" s="9">
        <f t="shared" si="0"/>
        <v>63979</v>
      </c>
      <c r="C65" s="9">
        <f t="shared" si="6"/>
        <v>64009</v>
      </c>
      <c r="D65" s="3">
        <f t="shared" si="1"/>
        <v>31</v>
      </c>
      <c r="E65" s="10">
        <f t="shared" si="2"/>
        <v>29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 x14ac:dyDescent="0.25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64347</v>
      </c>
      <c r="B66" s="9">
        <f t="shared" si="0"/>
        <v>64345</v>
      </c>
      <c r="C66" s="9">
        <f t="shared" si="6"/>
        <v>64375</v>
      </c>
      <c r="D66" s="3">
        <f t="shared" si="1"/>
        <v>31</v>
      </c>
      <c r="E66" s="10">
        <f t="shared" si="2"/>
        <v>29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 x14ac:dyDescent="0.25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64712</v>
      </c>
      <c r="B67" s="9">
        <f t="shared" si="0"/>
        <v>64710</v>
      </c>
      <c r="C67" s="9">
        <f t="shared" si="6"/>
        <v>64740</v>
      </c>
      <c r="D67" s="3">
        <f t="shared" si="1"/>
        <v>31</v>
      </c>
      <c r="E67" s="10">
        <f t="shared" si="2"/>
        <v>29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 x14ac:dyDescent="0.25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65077</v>
      </c>
      <c r="B68" s="9">
        <f t="shared" si="0"/>
        <v>65075</v>
      </c>
      <c r="C68" s="9">
        <f t="shared" si="6"/>
        <v>65105</v>
      </c>
      <c r="D68" s="3">
        <f t="shared" si="1"/>
        <v>31</v>
      </c>
      <c r="E68" s="10">
        <f t="shared" si="2"/>
        <v>29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 x14ac:dyDescent="0.25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65442</v>
      </c>
      <c r="B69" s="9">
        <f t="shared" si="0"/>
        <v>65440</v>
      </c>
      <c r="C69" s="9">
        <f t="shared" si="6"/>
        <v>65470</v>
      </c>
      <c r="D69" s="3">
        <f t="shared" si="1"/>
        <v>31</v>
      </c>
      <c r="E69" s="10">
        <f t="shared" si="2"/>
        <v>29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 x14ac:dyDescent="0.25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65808</v>
      </c>
      <c r="B70" s="9">
        <f t="shared" ref="B70:B133" si="12">EOMONTH(A70,-1)+1</f>
        <v>65806</v>
      </c>
      <c r="C70" s="9">
        <f t="shared" si="6"/>
        <v>65836</v>
      </c>
      <c r="D70" s="3">
        <f t="shared" ref="D70:D133" si="13">C70-B70+1</f>
        <v>31</v>
      </c>
      <c r="E70" s="10">
        <f t="shared" ref="E70:E133" si="14">C70-A70+1</f>
        <v>29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 x14ac:dyDescent="0.25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66173</v>
      </c>
      <c r="B71" s="9">
        <f t="shared" si="12"/>
        <v>66171</v>
      </c>
      <c r="C71" s="9">
        <f t="shared" ref="C71:C134" si="15">EOMONTH(A71,0)</f>
        <v>66201</v>
      </c>
      <c r="D71" s="3">
        <f t="shared" si="13"/>
        <v>31</v>
      </c>
      <c r="E71" s="10">
        <f t="shared" si="14"/>
        <v>29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 x14ac:dyDescent="0.25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66538</v>
      </c>
      <c r="B72" s="9">
        <f t="shared" si="12"/>
        <v>66536</v>
      </c>
      <c r="C72" s="9">
        <f t="shared" si="15"/>
        <v>66566</v>
      </c>
      <c r="D72" s="3">
        <f t="shared" si="13"/>
        <v>31</v>
      </c>
      <c r="E72" s="10">
        <f t="shared" si="14"/>
        <v>29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 x14ac:dyDescent="0.25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66903</v>
      </c>
      <c r="B73" s="9">
        <f t="shared" si="12"/>
        <v>66901</v>
      </c>
      <c r="C73" s="9">
        <f t="shared" si="15"/>
        <v>66931</v>
      </c>
      <c r="D73" s="3">
        <f t="shared" si="13"/>
        <v>31</v>
      </c>
      <c r="E73" s="10">
        <f t="shared" si="14"/>
        <v>29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 x14ac:dyDescent="0.25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67269</v>
      </c>
      <c r="B74" s="9">
        <f t="shared" si="12"/>
        <v>67267</v>
      </c>
      <c r="C74" s="9">
        <f t="shared" si="15"/>
        <v>67297</v>
      </c>
      <c r="D74" s="3">
        <f t="shared" si="13"/>
        <v>31</v>
      </c>
      <c r="E74" s="10">
        <f t="shared" si="14"/>
        <v>29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 x14ac:dyDescent="0.25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67634</v>
      </c>
      <c r="B75" s="9">
        <f t="shared" si="12"/>
        <v>67632</v>
      </c>
      <c r="C75" s="9">
        <f t="shared" si="15"/>
        <v>67662</v>
      </c>
      <c r="D75" s="3">
        <f t="shared" si="13"/>
        <v>31</v>
      </c>
      <c r="E75" s="10">
        <f t="shared" si="14"/>
        <v>29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 x14ac:dyDescent="0.25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67999</v>
      </c>
      <c r="B76" s="9">
        <f t="shared" si="12"/>
        <v>67997</v>
      </c>
      <c r="C76" s="9">
        <f t="shared" si="15"/>
        <v>68027</v>
      </c>
      <c r="D76" s="3">
        <f t="shared" si="13"/>
        <v>31</v>
      </c>
      <c r="E76" s="10">
        <f t="shared" si="14"/>
        <v>29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 x14ac:dyDescent="0.25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68364</v>
      </c>
      <c r="B77" s="9">
        <f t="shared" si="12"/>
        <v>68362</v>
      </c>
      <c r="C77" s="9">
        <f t="shared" si="15"/>
        <v>68392</v>
      </c>
      <c r="D77" s="3">
        <f t="shared" si="13"/>
        <v>31</v>
      </c>
      <c r="E77" s="10">
        <f t="shared" si="14"/>
        <v>29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 x14ac:dyDescent="0.25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68730</v>
      </c>
      <c r="B78" s="9">
        <f t="shared" si="12"/>
        <v>68728</v>
      </c>
      <c r="C78" s="9">
        <f t="shared" si="15"/>
        <v>68758</v>
      </c>
      <c r="D78" s="3">
        <f t="shared" si="13"/>
        <v>31</v>
      </c>
      <c r="E78" s="10">
        <f t="shared" si="14"/>
        <v>29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 x14ac:dyDescent="0.25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69095</v>
      </c>
      <c r="B79" s="9">
        <f t="shared" si="12"/>
        <v>69093</v>
      </c>
      <c r="C79" s="9">
        <f t="shared" si="15"/>
        <v>69123</v>
      </c>
      <c r="D79" s="3">
        <f t="shared" si="13"/>
        <v>31</v>
      </c>
      <c r="E79" s="10">
        <f t="shared" si="14"/>
        <v>29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 x14ac:dyDescent="0.25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69460</v>
      </c>
      <c r="B80" s="9">
        <f t="shared" si="12"/>
        <v>69458</v>
      </c>
      <c r="C80" s="9">
        <f t="shared" si="15"/>
        <v>69488</v>
      </c>
      <c r="D80" s="3">
        <f t="shared" si="13"/>
        <v>31</v>
      </c>
      <c r="E80" s="10">
        <f t="shared" si="14"/>
        <v>29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 x14ac:dyDescent="0.25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69825</v>
      </c>
      <c r="B81" s="9">
        <f t="shared" si="12"/>
        <v>69823</v>
      </c>
      <c r="C81" s="9">
        <f t="shared" si="15"/>
        <v>69853</v>
      </c>
      <c r="D81" s="3">
        <f t="shared" si="13"/>
        <v>31</v>
      </c>
      <c r="E81" s="10">
        <f t="shared" si="14"/>
        <v>29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 x14ac:dyDescent="0.25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70191</v>
      </c>
      <c r="B82" s="9">
        <f t="shared" si="12"/>
        <v>70189</v>
      </c>
      <c r="C82" s="9">
        <f t="shared" si="15"/>
        <v>70219</v>
      </c>
      <c r="D82" s="3">
        <f t="shared" si="13"/>
        <v>31</v>
      </c>
      <c r="E82" s="10">
        <f t="shared" si="14"/>
        <v>29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 x14ac:dyDescent="0.25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70556</v>
      </c>
      <c r="B83" s="9">
        <f t="shared" si="12"/>
        <v>70554</v>
      </c>
      <c r="C83" s="9">
        <f t="shared" si="15"/>
        <v>70584</v>
      </c>
      <c r="D83" s="3">
        <f t="shared" si="13"/>
        <v>31</v>
      </c>
      <c r="E83" s="10">
        <f t="shared" si="14"/>
        <v>29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 x14ac:dyDescent="0.25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70921</v>
      </c>
      <c r="B84" s="9">
        <f t="shared" si="12"/>
        <v>70919</v>
      </c>
      <c r="C84" s="9">
        <f t="shared" si="15"/>
        <v>70949</v>
      </c>
      <c r="D84" s="3">
        <f t="shared" si="13"/>
        <v>31</v>
      </c>
      <c r="E84" s="10">
        <f t="shared" si="14"/>
        <v>29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 x14ac:dyDescent="0.25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71286</v>
      </c>
      <c r="B85" s="9">
        <f t="shared" si="12"/>
        <v>71284</v>
      </c>
      <c r="C85" s="9">
        <f t="shared" si="15"/>
        <v>71314</v>
      </c>
      <c r="D85" s="3">
        <f t="shared" si="13"/>
        <v>31</v>
      </c>
      <c r="E85" s="10">
        <f t="shared" si="14"/>
        <v>29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 x14ac:dyDescent="0.25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71652</v>
      </c>
      <c r="B86" s="9">
        <f t="shared" si="12"/>
        <v>71650</v>
      </c>
      <c r="C86" s="9">
        <f t="shared" si="15"/>
        <v>71680</v>
      </c>
      <c r="D86" s="3">
        <f t="shared" si="13"/>
        <v>31</v>
      </c>
      <c r="E86" s="10">
        <f t="shared" si="14"/>
        <v>29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 x14ac:dyDescent="0.25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72017</v>
      </c>
      <c r="B87" s="9">
        <f t="shared" si="12"/>
        <v>72015</v>
      </c>
      <c r="C87" s="9">
        <f t="shared" si="15"/>
        <v>72045</v>
      </c>
      <c r="D87" s="3">
        <f t="shared" si="13"/>
        <v>31</v>
      </c>
      <c r="E87" s="10">
        <f t="shared" si="14"/>
        <v>29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 x14ac:dyDescent="0.25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72382</v>
      </c>
      <c r="B88" s="9">
        <f t="shared" si="12"/>
        <v>72380</v>
      </c>
      <c r="C88" s="9">
        <f t="shared" si="15"/>
        <v>72410</v>
      </c>
      <c r="D88" s="3">
        <f t="shared" si="13"/>
        <v>31</v>
      </c>
      <c r="E88" s="10">
        <f t="shared" si="14"/>
        <v>29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 x14ac:dyDescent="0.25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72747</v>
      </c>
      <c r="B89" s="9">
        <f t="shared" si="12"/>
        <v>72745</v>
      </c>
      <c r="C89" s="9">
        <f t="shared" si="15"/>
        <v>72775</v>
      </c>
      <c r="D89" s="3">
        <f t="shared" si="13"/>
        <v>31</v>
      </c>
      <c r="E89" s="10">
        <f t="shared" si="14"/>
        <v>29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 x14ac:dyDescent="0.25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73112</v>
      </c>
      <c r="B90" s="9">
        <f t="shared" si="12"/>
        <v>73110</v>
      </c>
      <c r="C90" s="9">
        <f t="shared" si="15"/>
        <v>73140</v>
      </c>
      <c r="D90" s="3">
        <f t="shared" si="13"/>
        <v>31</v>
      </c>
      <c r="E90" s="10">
        <f t="shared" si="14"/>
        <v>29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 x14ac:dyDescent="0.25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73477</v>
      </c>
      <c r="B91" s="9">
        <f t="shared" si="12"/>
        <v>73475</v>
      </c>
      <c r="C91" s="9">
        <f t="shared" si="15"/>
        <v>73505</v>
      </c>
      <c r="D91" s="3">
        <f t="shared" si="13"/>
        <v>31</v>
      </c>
      <c r="E91" s="10">
        <f t="shared" si="14"/>
        <v>29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 x14ac:dyDescent="0.25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73842</v>
      </c>
      <c r="B92" s="9">
        <f t="shared" si="12"/>
        <v>73840</v>
      </c>
      <c r="C92" s="9">
        <f t="shared" si="15"/>
        <v>73870</v>
      </c>
      <c r="D92" s="3">
        <f t="shared" si="13"/>
        <v>31</v>
      </c>
      <c r="E92" s="10">
        <f t="shared" si="14"/>
        <v>29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 x14ac:dyDescent="0.25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74207</v>
      </c>
      <c r="B93" s="9">
        <f t="shared" si="12"/>
        <v>74205</v>
      </c>
      <c r="C93" s="9">
        <f t="shared" si="15"/>
        <v>74235</v>
      </c>
      <c r="D93" s="3">
        <f t="shared" si="13"/>
        <v>31</v>
      </c>
      <c r="E93" s="10">
        <f t="shared" si="14"/>
        <v>29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 x14ac:dyDescent="0.25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74573</v>
      </c>
      <c r="B94" s="9">
        <f t="shared" si="12"/>
        <v>74571</v>
      </c>
      <c r="C94" s="9">
        <f t="shared" si="15"/>
        <v>74601</v>
      </c>
      <c r="D94" s="3">
        <f t="shared" si="13"/>
        <v>31</v>
      </c>
      <c r="E94" s="10">
        <f t="shared" si="14"/>
        <v>29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 x14ac:dyDescent="0.25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74938</v>
      </c>
      <c r="B95" s="9">
        <f t="shared" si="12"/>
        <v>74936</v>
      </c>
      <c r="C95" s="9">
        <f t="shared" si="15"/>
        <v>74966</v>
      </c>
      <c r="D95" s="3">
        <f t="shared" si="13"/>
        <v>31</v>
      </c>
      <c r="E95" s="10">
        <f t="shared" si="14"/>
        <v>29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 x14ac:dyDescent="0.25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75303</v>
      </c>
      <c r="B96" s="9">
        <f t="shared" si="12"/>
        <v>75301</v>
      </c>
      <c r="C96" s="9">
        <f t="shared" si="15"/>
        <v>75331</v>
      </c>
      <c r="D96" s="3">
        <f t="shared" si="13"/>
        <v>31</v>
      </c>
      <c r="E96" s="10">
        <f t="shared" si="14"/>
        <v>29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 x14ac:dyDescent="0.25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75668</v>
      </c>
      <c r="B97" s="9">
        <f t="shared" si="12"/>
        <v>75666</v>
      </c>
      <c r="C97" s="9">
        <f t="shared" si="15"/>
        <v>75696</v>
      </c>
      <c r="D97" s="3">
        <f t="shared" si="13"/>
        <v>31</v>
      </c>
      <c r="E97" s="10">
        <f t="shared" si="14"/>
        <v>29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 x14ac:dyDescent="0.25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76034</v>
      </c>
      <c r="B98" s="9">
        <f t="shared" si="12"/>
        <v>76032</v>
      </c>
      <c r="C98" s="9">
        <f t="shared" si="15"/>
        <v>76062</v>
      </c>
      <c r="D98" s="3">
        <f t="shared" si="13"/>
        <v>31</v>
      </c>
      <c r="E98" s="10">
        <f t="shared" si="14"/>
        <v>29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 x14ac:dyDescent="0.25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76399</v>
      </c>
      <c r="B99" s="9">
        <f t="shared" si="12"/>
        <v>76397</v>
      </c>
      <c r="C99" s="9">
        <f t="shared" si="15"/>
        <v>76427</v>
      </c>
      <c r="D99" s="3">
        <f t="shared" si="13"/>
        <v>31</v>
      </c>
      <c r="E99" s="10">
        <f t="shared" si="14"/>
        <v>29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 x14ac:dyDescent="0.25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76764</v>
      </c>
      <c r="B100" s="9">
        <f t="shared" si="12"/>
        <v>76762</v>
      </c>
      <c r="C100" s="9">
        <f t="shared" si="15"/>
        <v>76792</v>
      </c>
      <c r="D100" s="3">
        <f t="shared" si="13"/>
        <v>31</v>
      </c>
      <c r="E100" s="10">
        <f t="shared" si="14"/>
        <v>29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 x14ac:dyDescent="0.25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77129</v>
      </c>
      <c r="B101" s="9">
        <f t="shared" si="12"/>
        <v>77127</v>
      </c>
      <c r="C101" s="9">
        <f t="shared" si="15"/>
        <v>77157</v>
      </c>
      <c r="D101" s="3">
        <f t="shared" si="13"/>
        <v>31</v>
      </c>
      <c r="E101" s="10">
        <f t="shared" si="14"/>
        <v>29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 x14ac:dyDescent="0.25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77495</v>
      </c>
      <c r="B102" s="9">
        <f t="shared" si="12"/>
        <v>77493</v>
      </c>
      <c r="C102" s="9">
        <f t="shared" si="15"/>
        <v>77523</v>
      </c>
      <c r="D102" s="3">
        <f t="shared" si="13"/>
        <v>31</v>
      </c>
      <c r="E102" s="10">
        <f t="shared" si="14"/>
        <v>29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 x14ac:dyDescent="0.25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77860</v>
      </c>
      <c r="B103" s="9">
        <f t="shared" si="12"/>
        <v>77858</v>
      </c>
      <c r="C103" s="9">
        <f t="shared" si="15"/>
        <v>77888</v>
      </c>
      <c r="D103" s="3">
        <f t="shared" si="13"/>
        <v>31</v>
      </c>
      <c r="E103" s="10">
        <f t="shared" si="14"/>
        <v>29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 x14ac:dyDescent="0.25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78225</v>
      </c>
      <c r="B104" s="9">
        <f t="shared" si="12"/>
        <v>78223</v>
      </c>
      <c r="C104" s="9">
        <f t="shared" si="15"/>
        <v>78253</v>
      </c>
      <c r="D104" s="3">
        <f t="shared" si="13"/>
        <v>31</v>
      </c>
      <c r="E104" s="10">
        <f t="shared" si="14"/>
        <v>29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 x14ac:dyDescent="0.25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78590</v>
      </c>
      <c r="B105" s="9">
        <f t="shared" si="12"/>
        <v>78588</v>
      </c>
      <c r="C105" s="9">
        <f t="shared" si="15"/>
        <v>78618</v>
      </c>
      <c r="D105" s="3">
        <f t="shared" si="13"/>
        <v>31</v>
      </c>
      <c r="E105" s="10">
        <f t="shared" si="14"/>
        <v>29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 x14ac:dyDescent="0.25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78956</v>
      </c>
      <c r="B106" s="9">
        <f t="shared" si="12"/>
        <v>78954</v>
      </c>
      <c r="C106" s="9">
        <f t="shared" si="15"/>
        <v>78984</v>
      </c>
      <c r="D106" s="3">
        <f t="shared" si="13"/>
        <v>31</v>
      </c>
      <c r="E106" s="10">
        <f t="shared" si="14"/>
        <v>29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 x14ac:dyDescent="0.25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79321</v>
      </c>
      <c r="B107" s="9">
        <f t="shared" si="12"/>
        <v>79319</v>
      </c>
      <c r="C107" s="9">
        <f t="shared" si="15"/>
        <v>79349</v>
      </c>
      <c r="D107" s="3">
        <f t="shared" si="13"/>
        <v>31</v>
      </c>
      <c r="E107" s="10">
        <f t="shared" si="14"/>
        <v>29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 x14ac:dyDescent="0.25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79686</v>
      </c>
      <c r="B108" s="9">
        <f t="shared" si="12"/>
        <v>79684</v>
      </c>
      <c r="C108" s="9">
        <f t="shared" si="15"/>
        <v>79714</v>
      </c>
      <c r="D108" s="3">
        <f t="shared" si="13"/>
        <v>31</v>
      </c>
      <c r="E108" s="10">
        <f t="shared" si="14"/>
        <v>29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 x14ac:dyDescent="0.25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80051</v>
      </c>
      <c r="B109" s="9">
        <f t="shared" si="12"/>
        <v>80049</v>
      </c>
      <c r="C109" s="9">
        <f t="shared" si="15"/>
        <v>80079</v>
      </c>
      <c r="D109" s="3">
        <f t="shared" si="13"/>
        <v>31</v>
      </c>
      <c r="E109" s="10">
        <f t="shared" si="14"/>
        <v>29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 x14ac:dyDescent="0.25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80417</v>
      </c>
      <c r="B110" s="9">
        <f t="shared" si="12"/>
        <v>80415</v>
      </c>
      <c r="C110" s="9">
        <f t="shared" si="15"/>
        <v>80445</v>
      </c>
      <c r="D110" s="3">
        <f t="shared" si="13"/>
        <v>31</v>
      </c>
      <c r="E110" s="10">
        <f t="shared" si="14"/>
        <v>29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 x14ac:dyDescent="0.25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80782</v>
      </c>
      <c r="B111" s="9">
        <f t="shared" si="12"/>
        <v>80780</v>
      </c>
      <c r="C111" s="9">
        <f t="shared" si="15"/>
        <v>80810</v>
      </c>
      <c r="D111" s="3">
        <f t="shared" si="13"/>
        <v>31</v>
      </c>
      <c r="E111" s="10">
        <f t="shared" si="14"/>
        <v>29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 x14ac:dyDescent="0.25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81147</v>
      </c>
      <c r="B112" s="9">
        <f t="shared" si="12"/>
        <v>81145</v>
      </c>
      <c r="C112" s="9">
        <f t="shared" si="15"/>
        <v>81175</v>
      </c>
      <c r="D112" s="3">
        <f t="shared" si="13"/>
        <v>31</v>
      </c>
      <c r="E112" s="10">
        <f t="shared" si="14"/>
        <v>29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 x14ac:dyDescent="0.25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81512</v>
      </c>
      <c r="B113" s="9">
        <f t="shared" si="12"/>
        <v>81510</v>
      </c>
      <c r="C113" s="9">
        <f t="shared" si="15"/>
        <v>81540</v>
      </c>
      <c r="D113" s="3">
        <f t="shared" si="13"/>
        <v>31</v>
      </c>
      <c r="E113" s="10">
        <f t="shared" si="14"/>
        <v>29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 x14ac:dyDescent="0.25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81878</v>
      </c>
      <c r="B114" s="9">
        <f t="shared" si="12"/>
        <v>81876</v>
      </c>
      <c r="C114" s="9">
        <f t="shared" si="15"/>
        <v>81906</v>
      </c>
      <c r="D114" s="3">
        <f t="shared" si="13"/>
        <v>31</v>
      </c>
      <c r="E114" s="10">
        <f t="shared" si="14"/>
        <v>29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 x14ac:dyDescent="0.25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82243</v>
      </c>
      <c r="B115" s="9">
        <f t="shared" si="12"/>
        <v>82241</v>
      </c>
      <c r="C115" s="9">
        <f t="shared" si="15"/>
        <v>82271</v>
      </c>
      <c r="D115" s="3">
        <f t="shared" si="13"/>
        <v>31</v>
      </c>
      <c r="E115" s="10">
        <f t="shared" si="14"/>
        <v>29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 x14ac:dyDescent="0.25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82608</v>
      </c>
      <c r="B116" s="9">
        <f t="shared" si="12"/>
        <v>82606</v>
      </c>
      <c r="C116" s="9">
        <f t="shared" si="15"/>
        <v>82636</v>
      </c>
      <c r="D116" s="3">
        <f t="shared" si="13"/>
        <v>31</v>
      </c>
      <c r="E116" s="10">
        <f t="shared" si="14"/>
        <v>29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 x14ac:dyDescent="0.25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82973</v>
      </c>
      <c r="B117" s="9">
        <f t="shared" si="12"/>
        <v>82971</v>
      </c>
      <c r="C117" s="9">
        <f t="shared" si="15"/>
        <v>83001</v>
      </c>
      <c r="D117" s="3">
        <f t="shared" si="13"/>
        <v>31</v>
      </c>
      <c r="E117" s="10">
        <f t="shared" si="14"/>
        <v>29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 x14ac:dyDescent="0.25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83339</v>
      </c>
      <c r="B118" s="9">
        <f t="shared" si="12"/>
        <v>83337</v>
      </c>
      <c r="C118" s="9">
        <f t="shared" si="15"/>
        <v>83367</v>
      </c>
      <c r="D118" s="3">
        <f t="shared" si="13"/>
        <v>31</v>
      </c>
      <c r="E118" s="10">
        <f t="shared" si="14"/>
        <v>29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 x14ac:dyDescent="0.25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83704</v>
      </c>
      <c r="B119" s="9">
        <f t="shared" si="12"/>
        <v>83702</v>
      </c>
      <c r="C119" s="9">
        <f t="shared" si="15"/>
        <v>83732</v>
      </c>
      <c r="D119" s="3">
        <f t="shared" si="13"/>
        <v>31</v>
      </c>
      <c r="E119" s="10">
        <f t="shared" si="14"/>
        <v>29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 x14ac:dyDescent="0.25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84069</v>
      </c>
      <c r="B120" s="9">
        <f t="shared" si="12"/>
        <v>84067</v>
      </c>
      <c r="C120" s="9">
        <f t="shared" si="15"/>
        <v>84097</v>
      </c>
      <c r="D120" s="3">
        <f t="shared" si="13"/>
        <v>31</v>
      </c>
      <c r="E120" s="10">
        <f t="shared" si="14"/>
        <v>29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 x14ac:dyDescent="0.25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84434</v>
      </c>
      <c r="B121" s="9">
        <f t="shared" si="12"/>
        <v>84432</v>
      </c>
      <c r="C121" s="9">
        <f t="shared" si="15"/>
        <v>84462</v>
      </c>
      <c r="D121" s="3">
        <f t="shared" si="13"/>
        <v>31</v>
      </c>
      <c r="E121" s="10">
        <f t="shared" si="14"/>
        <v>29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 x14ac:dyDescent="0.25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84800</v>
      </c>
      <c r="B122" s="9">
        <f t="shared" si="12"/>
        <v>84798</v>
      </c>
      <c r="C122" s="9">
        <f t="shared" si="15"/>
        <v>84828</v>
      </c>
      <c r="D122" s="3">
        <f t="shared" si="13"/>
        <v>31</v>
      </c>
      <c r="E122" s="10">
        <f t="shared" si="14"/>
        <v>29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 x14ac:dyDescent="0.25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85165</v>
      </c>
      <c r="B123" s="9">
        <f t="shared" si="12"/>
        <v>85163</v>
      </c>
      <c r="C123" s="9">
        <f t="shared" si="15"/>
        <v>85193</v>
      </c>
      <c r="D123" s="3">
        <f t="shared" si="13"/>
        <v>31</v>
      </c>
      <c r="E123" s="10">
        <f t="shared" si="14"/>
        <v>29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 x14ac:dyDescent="0.25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85530</v>
      </c>
      <c r="B124" s="9">
        <f t="shared" si="12"/>
        <v>85528</v>
      </c>
      <c r="C124" s="9">
        <f t="shared" si="15"/>
        <v>85558</v>
      </c>
      <c r="D124" s="3">
        <f t="shared" si="13"/>
        <v>31</v>
      </c>
      <c r="E124" s="10">
        <f t="shared" si="14"/>
        <v>29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 x14ac:dyDescent="0.25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85895</v>
      </c>
      <c r="B125" s="9">
        <f t="shared" si="12"/>
        <v>85893</v>
      </c>
      <c r="C125" s="9">
        <f t="shared" si="15"/>
        <v>85923</v>
      </c>
      <c r="D125" s="3">
        <f t="shared" si="13"/>
        <v>31</v>
      </c>
      <c r="E125" s="10">
        <f t="shared" si="14"/>
        <v>29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 x14ac:dyDescent="0.25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86261</v>
      </c>
      <c r="B126" s="9">
        <f t="shared" si="12"/>
        <v>86259</v>
      </c>
      <c r="C126" s="9">
        <f t="shared" si="15"/>
        <v>86289</v>
      </c>
      <c r="D126" s="3">
        <f t="shared" si="13"/>
        <v>31</v>
      </c>
      <c r="E126" s="10">
        <f t="shared" si="14"/>
        <v>29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 x14ac:dyDescent="0.25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86626</v>
      </c>
      <c r="B127" s="9">
        <f t="shared" si="12"/>
        <v>86624</v>
      </c>
      <c r="C127" s="9">
        <f t="shared" si="15"/>
        <v>86654</v>
      </c>
      <c r="D127" s="3">
        <f t="shared" si="13"/>
        <v>31</v>
      </c>
      <c r="E127" s="10">
        <f t="shared" si="14"/>
        <v>29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 x14ac:dyDescent="0.25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86991</v>
      </c>
      <c r="B128" s="9">
        <f t="shared" si="12"/>
        <v>86989</v>
      </c>
      <c r="C128" s="9">
        <f t="shared" si="15"/>
        <v>87019</v>
      </c>
      <c r="D128" s="3">
        <f t="shared" si="13"/>
        <v>31</v>
      </c>
      <c r="E128" s="10">
        <f t="shared" si="14"/>
        <v>29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 x14ac:dyDescent="0.25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87356</v>
      </c>
      <c r="B129" s="9">
        <f t="shared" si="12"/>
        <v>87354</v>
      </c>
      <c r="C129" s="9">
        <f t="shared" si="15"/>
        <v>87384</v>
      </c>
      <c r="D129" s="3">
        <f t="shared" si="13"/>
        <v>31</v>
      </c>
      <c r="E129" s="10">
        <f t="shared" si="14"/>
        <v>29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 x14ac:dyDescent="0.25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87722</v>
      </c>
      <c r="B130" s="9">
        <f t="shared" si="12"/>
        <v>87720</v>
      </c>
      <c r="C130" s="9">
        <f t="shared" si="15"/>
        <v>87750</v>
      </c>
      <c r="D130" s="3">
        <f t="shared" si="13"/>
        <v>31</v>
      </c>
      <c r="E130" s="10">
        <f t="shared" si="14"/>
        <v>29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 x14ac:dyDescent="0.25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88087</v>
      </c>
      <c r="B131" s="9">
        <f t="shared" si="12"/>
        <v>88085</v>
      </c>
      <c r="C131" s="9">
        <f t="shared" si="15"/>
        <v>88115</v>
      </c>
      <c r="D131" s="3">
        <f t="shared" si="13"/>
        <v>31</v>
      </c>
      <c r="E131" s="10">
        <f t="shared" si="14"/>
        <v>29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 x14ac:dyDescent="0.25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88452</v>
      </c>
      <c r="B132" s="9">
        <f t="shared" si="12"/>
        <v>88450</v>
      </c>
      <c r="C132" s="9">
        <f t="shared" si="15"/>
        <v>88480</v>
      </c>
      <c r="D132" s="3">
        <f t="shared" si="13"/>
        <v>31</v>
      </c>
      <c r="E132" s="10">
        <f t="shared" si="14"/>
        <v>29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 x14ac:dyDescent="0.25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88817</v>
      </c>
      <c r="B133" s="9">
        <f t="shared" si="12"/>
        <v>88815</v>
      </c>
      <c r="C133" s="9">
        <f t="shared" si="15"/>
        <v>88845</v>
      </c>
      <c r="D133" s="3">
        <f t="shared" si="13"/>
        <v>31</v>
      </c>
      <c r="E133" s="10">
        <f t="shared" si="14"/>
        <v>29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 x14ac:dyDescent="0.25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89183</v>
      </c>
      <c r="B134" s="9">
        <f t="shared" ref="B134:B197" si="21">EOMONTH(A134,-1)+1</f>
        <v>89181</v>
      </c>
      <c r="C134" s="9">
        <f t="shared" si="15"/>
        <v>89211</v>
      </c>
      <c r="D134" s="3">
        <f t="shared" ref="D134:D197" si="22">C134-B134+1</f>
        <v>31</v>
      </c>
      <c r="E134" s="10">
        <f t="shared" ref="E134:E197" si="23">C134-A134+1</f>
        <v>29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 x14ac:dyDescent="0.25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89548</v>
      </c>
      <c r="B135" s="9">
        <f t="shared" si="21"/>
        <v>89546</v>
      </c>
      <c r="C135" s="9">
        <f t="shared" ref="C135:C198" si="24">EOMONTH(A135,0)</f>
        <v>89576</v>
      </c>
      <c r="D135" s="3">
        <f t="shared" si="22"/>
        <v>31</v>
      </c>
      <c r="E135" s="10">
        <f t="shared" si="23"/>
        <v>29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 x14ac:dyDescent="0.25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89913</v>
      </c>
      <c r="B136" s="9">
        <f t="shared" si="21"/>
        <v>89911</v>
      </c>
      <c r="C136" s="9">
        <f t="shared" si="24"/>
        <v>89941</v>
      </c>
      <c r="D136" s="3">
        <f t="shared" si="22"/>
        <v>31</v>
      </c>
      <c r="E136" s="10">
        <f t="shared" si="23"/>
        <v>29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 x14ac:dyDescent="0.25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90278</v>
      </c>
      <c r="B137" s="9">
        <f t="shared" si="21"/>
        <v>90276</v>
      </c>
      <c r="C137" s="9">
        <f t="shared" si="24"/>
        <v>90306</v>
      </c>
      <c r="D137" s="3">
        <f t="shared" si="22"/>
        <v>31</v>
      </c>
      <c r="E137" s="10">
        <f t="shared" si="23"/>
        <v>29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 x14ac:dyDescent="0.25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90644</v>
      </c>
      <c r="B138" s="9">
        <f t="shared" si="21"/>
        <v>90642</v>
      </c>
      <c r="C138" s="9">
        <f t="shared" si="24"/>
        <v>90672</v>
      </c>
      <c r="D138" s="3">
        <f t="shared" si="22"/>
        <v>31</v>
      </c>
      <c r="E138" s="10">
        <f t="shared" si="23"/>
        <v>29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 x14ac:dyDescent="0.25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91009</v>
      </c>
      <c r="B139" s="9">
        <f t="shared" si="21"/>
        <v>91007</v>
      </c>
      <c r="C139" s="9">
        <f t="shared" si="24"/>
        <v>91037</v>
      </c>
      <c r="D139" s="3">
        <f t="shared" si="22"/>
        <v>31</v>
      </c>
      <c r="E139" s="10">
        <f t="shared" si="23"/>
        <v>29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 x14ac:dyDescent="0.25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91374</v>
      </c>
      <c r="B140" s="9">
        <f t="shared" si="21"/>
        <v>91372</v>
      </c>
      <c r="C140" s="9">
        <f t="shared" si="24"/>
        <v>91402</v>
      </c>
      <c r="D140" s="3">
        <f t="shared" si="22"/>
        <v>31</v>
      </c>
      <c r="E140" s="10">
        <f t="shared" si="23"/>
        <v>29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 x14ac:dyDescent="0.25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91739</v>
      </c>
      <c r="B141" s="9">
        <f t="shared" si="21"/>
        <v>91737</v>
      </c>
      <c r="C141" s="9">
        <f t="shared" si="24"/>
        <v>91767</v>
      </c>
      <c r="D141" s="3">
        <f t="shared" si="22"/>
        <v>31</v>
      </c>
      <c r="E141" s="10">
        <f t="shared" si="23"/>
        <v>29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 x14ac:dyDescent="0.25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92105</v>
      </c>
      <c r="B142" s="9">
        <f t="shared" si="21"/>
        <v>92103</v>
      </c>
      <c r="C142" s="9">
        <f t="shared" si="24"/>
        <v>92133</v>
      </c>
      <c r="D142" s="3">
        <f t="shared" si="22"/>
        <v>31</v>
      </c>
      <c r="E142" s="10">
        <f t="shared" si="23"/>
        <v>29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 x14ac:dyDescent="0.25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92470</v>
      </c>
      <c r="B143" s="9">
        <f t="shared" si="21"/>
        <v>92468</v>
      </c>
      <c r="C143" s="9">
        <f t="shared" si="24"/>
        <v>92498</v>
      </c>
      <c r="D143" s="3">
        <f t="shared" si="22"/>
        <v>31</v>
      </c>
      <c r="E143" s="10">
        <f t="shared" si="23"/>
        <v>29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 x14ac:dyDescent="0.25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92835</v>
      </c>
      <c r="B144" s="9">
        <f t="shared" si="21"/>
        <v>92833</v>
      </c>
      <c r="C144" s="9">
        <f t="shared" si="24"/>
        <v>92863</v>
      </c>
      <c r="D144" s="3">
        <f t="shared" si="22"/>
        <v>31</v>
      </c>
      <c r="E144" s="10">
        <f t="shared" si="23"/>
        <v>29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 x14ac:dyDescent="0.25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93200</v>
      </c>
      <c r="B145" s="9">
        <f t="shared" si="21"/>
        <v>93198</v>
      </c>
      <c r="C145" s="9">
        <f t="shared" si="24"/>
        <v>93228</v>
      </c>
      <c r="D145" s="3">
        <f t="shared" si="22"/>
        <v>31</v>
      </c>
      <c r="E145" s="10">
        <f t="shared" si="23"/>
        <v>29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 x14ac:dyDescent="0.25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93566</v>
      </c>
      <c r="B146" s="9">
        <f t="shared" si="21"/>
        <v>93564</v>
      </c>
      <c r="C146" s="9">
        <f t="shared" si="24"/>
        <v>93594</v>
      </c>
      <c r="D146" s="3">
        <f t="shared" si="22"/>
        <v>31</v>
      </c>
      <c r="E146" s="10">
        <f t="shared" si="23"/>
        <v>29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 x14ac:dyDescent="0.25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93931</v>
      </c>
      <c r="B147" s="9">
        <f t="shared" si="21"/>
        <v>93929</v>
      </c>
      <c r="C147" s="9">
        <f t="shared" si="24"/>
        <v>93959</v>
      </c>
      <c r="D147" s="3">
        <f t="shared" si="22"/>
        <v>31</v>
      </c>
      <c r="E147" s="10">
        <f t="shared" si="23"/>
        <v>29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 x14ac:dyDescent="0.25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94296</v>
      </c>
      <c r="B148" s="9">
        <f t="shared" si="21"/>
        <v>94294</v>
      </c>
      <c r="C148" s="9">
        <f t="shared" si="24"/>
        <v>94324</v>
      </c>
      <c r="D148" s="3">
        <f t="shared" si="22"/>
        <v>31</v>
      </c>
      <c r="E148" s="10">
        <f t="shared" si="23"/>
        <v>29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 x14ac:dyDescent="0.25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94661</v>
      </c>
      <c r="B149" s="9">
        <f t="shared" si="21"/>
        <v>94659</v>
      </c>
      <c r="C149" s="9">
        <f t="shared" si="24"/>
        <v>94689</v>
      </c>
      <c r="D149" s="3">
        <f t="shared" si="22"/>
        <v>31</v>
      </c>
      <c r="E149" s="10">
        <f t="shared" si="23"/>
        <v>29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 x14ac:dyDescent="0.25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95027</v>
      </c>
      <c r="B150" s="9">
        <f t="shared" si="21"/>
        <v>95025</v>
      </c>
      <c r="C150" s="9">
        <f t="shared" si="24"/>
        <v>95055</v>
      </c>
      <c r="D150" s="3">
        <f t="shared" si="22"/>
        <v>31</v>
      </c>
      <c r="E150" s="10">
        <f t="shared" si="23"/>
        <v>29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 x14ac:dyDescent="0.25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95392</v>
      </c>
      <c r="B151" s="9">
        <f t="shared" si="21"/>
        <v>95390</v>
      </c>
      <c r="C151" s="9">
        <f t="shared" si="24"/>
        <v>95420</v>
      </c>
      <c r="D151" s="3">
        <f t="shared" si="22"/>
        <v>31</v>
      </c>
      <c r="E151" s="10">
        <f t="shared" si="23"/>
        <v>29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 x14ac:dyDescent="0.25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95757</v>
      </c>
      <c r="B152" s="9">
        <f t="shared" si="21"/>
        <v>95755</v>
      </c>
      <c r="C152" s="9">
        <f t="shared" si="24"/>
        <v>95785</v>
      </c>
      <c r="D152" s="3">
        <f t="shared" si="22"/>
        <v>31</v>
      </c>
      <c r="E152" s="10">
        <f t="shared" si="23"/>
        <v>29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 x14ac:dyDescent="0.25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96122</v>
      </c>
      <c r="B153" s="9">
        <f t="shared" si="21"/>
        <v>96120</v>
      </c>
      <c r="C153" s="9">
        <f t="shared" si="24"/>
        <v>96150</v>
      </c>
      <c r="D153" s="3">
        <f t="shared" si="22"/>
        <v>31</v>
      </c>
      <c r="E153" s="10">
        <f t="shared" si="23"/>
        <v>29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 x14ac:dyDescent="0.25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96488</v>
      </c>
      <c r="B154" s="9">
        <f t="shared" si="21"/>
        <v>96486</v>
      </c>
      <c r="C154" s="9">
        <f t="shared" si="24"/>
        <v>96516</v>
      </c>
      <c r="D154" s="3">
        <f t="shared" si="22"/>
        <v>31</v>
      </c>
      <c r="E154" s="10">
        <f t="shared" si="23"/>
        <v>29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 x14ac:dyDescent="0.25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96853</v>
      </c>
      <c r="B155" s="9">
        <f t="shared" si="21"/>
        <v>96851</v>
      </c>
      <c r="C155" s="9">
        <f t="shared" si="24"/>
        <v>96881</v>
      </c>
      <c r="D155" s="3">
        <f t="shared" si="22"/>
        <v>31</v>
      </c>
      <c r="E155" s="10">
        <f t="shared" si="23"/>
        <v>29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 x14ac:dyDescent="0.25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97218</v>
      </c>
      <c r="B156" s="9">
        <f t="shared" si="21"/>
        <v>97216</v>
      </c>
      <c r="C156" s="9">
        <f t="shared" si="24"/>
        <v>97246</v>
      </c>
      <c r="D156" s="3">
        <f t="shared" si="22"/>
        <v>31</v>
      </c>
      <c r="E156" s="10">
        <f t="shared" si="23"/>
        <v>29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 x14ac:dyDescent="0.25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97583</v>
      </c>
      <c r="B157" s="9">
        <f t="shared" si="21"/>
        <v>97581</v>
      </c>
      <c r="C157" s="9">
        <f t="shared" si="24"/>
        <v>97611</v>
      </c>
      <c r="D157" s="3">
        <f t="shared" si="22"/>
        <v>31</v>
      </c>
      <c r="E157" s="10">
        <f t="shared" si="23"/>
        <v>29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 x14ac:dyDescent="0.25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97949</v>
      </c>
      <c r="B158" s="9">
        <f t="shared" si="21"/>
        <v>97947</v>
      </c>
      <c r="C158" s="9">
        <f t="shared" si="24"/>
        <v>97977</v>
      </c>
      <c r="D158" s="3">
        <f t="shared" si="22"/>
        <v>31</v>
      </c>
      <c r="E158" s="10">
        <f t="shared" si="23"/>
        <v>29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 x14ac:dyDescent="0.25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98314</v>
      </c>
      <c r="B159" s="9">
        <f t="shared" si="21"/>
        <v>98312</v>
      </c>
      <c r="C159" s="9">
        <f t="shared" si="24"/>
        <v>98342</v>
      </c>
      <c r="D159" s="3">
        <f t="shared" si="22"/>
        <v>31</v>
      </c>
      <c r="E159" s="10">
        <f t="shared" si="23"/>
        <v>29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 x14ac:dyDescent="0.25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98679</v>
      </c>
      <c r="B160" s="9">
        <f t="shared" si="21"/>
        <v>98677</v>
      </c>
      <c r="C160" s="9">
        <f t="shared" si="24"/>
        <v>98707</v>
      </c>
      <c r="D160" s="3">
        <f t="shared" si="22"/>
        <v>31</v>
      </c>
      <c r="E160" s="10">
        <f t="shared" si="23"/>
        <v>29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 x14ac:dyDescent="0.25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99044</v>
      </c>
      <c r="B161" s="9">
        <f t="shared" si="21"/>
        <v>99042</v>
      </c>
      <c r="C161" s="9">
        <f t="shared" si="24"/>
        <v>99072</v>
      </c>
      <c r="D161" s="3">
        <f t="shared" si="22"/>
        <v>31</v>
      </c>
      <c r="E161" s="10">
        <f t="shared" si="23"/>
        <v>29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 x14ac:dyDescent="0.25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99410</v>
      </c>
      <c r="B162" s="9">
        <f t="shared" si="21"/>
        <v>99408</v>
      </c>
      <c r="C162" s="9">
        <f t="shared" si="24"/>
        <v>99438</v>
      </c>
      <c r="D162" s="3">
        <f t="shared" si="22"/>
        <v>31</v>
      </c>
      <c r="E162" s="10">
        <f t="shared" si="23"/>
        <v>29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 x14ac:dyDescent="0.25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99775</v>
      </c>
      <c r="B163" s="9">
        <f t="shared" si="21"/>
        <v>99773</v>
      </c>
      <c r="C163" s="9">
        <f t="shared" si="24"/>
        <v>99803</v>
      </c>
      <c r="D163" s="3">
        <f t="shared" si="22"/>
        <v>31</v>
      </c>
      <c r="E163" s="10">
        <f t="shared" si="23"/>
        <v>29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 x14ac:dyDescent="0.25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100140</v>
      </c>
      <c r="B164" s="9">
        <f t="shared" si="21"/>
        <v>100138</v>
      </c>
      <c r="C164" s="9">
        <f t="shared" si="24"/>
        <v>100168</v>
      </c>
      <c r="D164" s="3">
        <f t="shared" si="22"/>
        <v>31</v>
      </c>
      <c r="E164" s="10">
        <f t="shared" si="23"/>
        <v>29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 x14ac:dyDescent="0.25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100505</v>
      </c>
      <c r="B165" s="9">
        <f t="shared" si="21"/>
        <v>100503</v>
      </c>
      <c r="C165" s="9">
        <f t="shared" si="24"/>
        <v>100533</v>
      </c>
      <c r="D165" s="3">
        <f t="shared" si="22"/>
        <v>31</v>
      </c>
      <c r="E165" s="10">
        <f t="shared" si="23"/>
        <v>29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 x14ac:dyDescent="0.25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100871</v>
      </c>
      <c r="B166" s="9">
        <f t="shared" si="21"/>
        <v>100869</v>
      </c>
      <c r="C166" s="9">
        <f t="shared" si="24"/>
        <v>100899</v>
      </c>
      <c r="D166" s="3">
        <f t="shared" si="22"/>
        <v>31</v>
      </c>
      <c r="E166" s="10">
        <f t="shared" si="23"/>
        <v>29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 x14ac:dyDescent="0.25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101236</v>
      </c>
      <c r="B167" s="9">
        <f t="shared" si="21"/>
        <v>101234</v>
      </c>
      <c r="C167" s="9">
        <f t="shared" si="24"/>
        <v>101264</v>
      </c>
      <c r="D167" s="3">
        <f t="shared" si="22"/>
        <v>31</v>
      </c>
      <c r="E167" s="10">
        <f t="shared" si="23"/>
        <v>29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 x14ac:dyDescent="0.25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101601</v>
      </c>
      <c r="B168" s="9">
        <f t="shared" si="21"/>
        <v>101599</v>
      </c>
      <c r="C168" s="9">
        <f t="shared" si="24"/>
        <v>101629</v>
      </c>
      <c r="D168" s="3">
        <f t="shared" si="22"/>
        <v>31</v>
      </c>
      <c r="E168" s="10">
        <f t="shared" si="23"/>
        <v>29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 x14ac:dyDescent="0.25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101966</v>
      </c>
      <c r="B169" s="9">
        <f t="shared" si="21"/>
        <v>101964</v>
      </c>
      <c r="C169" s="9">
        <f t="shared" si="24"/>
        <v>101994</v>
      </c>
      <c r="D169" s="3">
        <f t="shared" si="22"/>
        <v>31</v>
      </c>
      <c r="E169" s="10">
        <f t="shared" si="23"/>
        <v>29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 x14ac:dyDescent="0.25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102332</v>
      </c>
      <c r="B170" s="9">
        <f t="shared" si="21"/>
        <v>102330</v>
      </c>
      <c r="C170" s="9">
        <f t="shared" si="24"/>
        <v>102360</v>
      </c>
      <c r="D170" s="3">
        <f t="shared" si="22"/>
        <v>31</v>
      </c>
      <c r="E170" s="10">
        <f t="shared" si="23"/>
        <v>29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 x14ac:dyDescent="0.25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102697</v>
      </c>
      <c r="B171" s="9">
        <f t="shared" si="21"/>
        <v>102695</v>
      </c>
      <c r="C171" s="9">
        <f t="shared" si="24"/>
        <v>102725</v>
      </c>
      <c r="D171" s="3">
        <f t="shared" si="22"/>
        <v>31</v>
      </c>
      <c r="E171" s="10">
        <f t="shared" si="23"/>
        <v>29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 x14ac:dyDescent="0.25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103062</v>
      </c>
      <c r="B172" s="9">
        <f t="shared" si="21"/>
        <v>103060</v>
      </c>
      <c r="C172" s="9">
        <f t="shared" si="24"/>
        <v>103090</v>
      </c>
      <c r="D172" s="3">
        <f t="shared" si="22"/>
        <v>31</v>
      </c>
      <c r="E172" s="10">
        <f t="shared" si="23"/>
        <v>29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 x14ac:dyDescent="0.25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103427</v>
      </c>
      <c r="B173" s="9">
        <f t="shared" si="21"/>
        <v>103425</v>
      </c>
      <c r="C173" s="9">
        <f t="shared" si="24"/>
        <v>103455</v>
      </c>
      <c r="D173" s="3">
        <f t="shared" si="22"/>
        <v>31</v>
      </c>
      <c r="E173" s="10">
        <f t="shared" si="23"/>
        <v>29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 x14ac:dyDescent="0.25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103793</v>
      </c>
      <c r="B174" s="9">
        <f t="shared" si="21"/>
        <v>103791</v>
      </c>
      <c r="C174" s="9">
        <f t="shared" si="24"/>
        <v>103821</v>
      </c>
      <c r="D174" s="3">
        <f t="shared" si="22"/>
        <v>31</v>
      </c>
      <c r="E174" s="10">
        <f t="shared" si="23"/>
        <v>29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 x14ac:dyDescent="0.25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104158</v>
      </c>
      <c r="B175" s="9">
        <f t="shared" si="21"/>
        <v>104156</v>
      </c>
      <c r="C175" s="9">
        <f t="shared" si="24"/>
        <v>104186</v>
      </c>
      <c r="D175" s="3">
        <f t="shared" si="22"/>
        <v>31</v>
      </c>
      <c r="E175" s="10">
        <f t="shared" si="23"/>
        <v>29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 x14ac:dyDescent="0.25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104523</v>
      </c>
      <c r="B176" s="9">
        <f t="shared" si="21"/>
        <v>104521</v>
      </c>
      <c r="C176" s="9">
        <f t="shared" si="24"/>
        <v>104551</v>
      </c>
      <c r="D176" s="3">
        <f t="shared" si="22"/>
        <v>31</v>
      </c>
      <c r="E176" s="10">
        <f t="shared" si="23"/>
        <v>29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 x14ac:dyDescent="0.25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104888</v>
      </c>
      <c r="B177" s="9">
        <f t="shared" si="21"/>
        <v>104886</v>
      </c>
      <c r="C177" s="9">
        <f t="shared" si="24"/>
        <v>104916</v>
      </c>
      <c r="D177" s="3">
        <f t="shared" si="22"/>
        <v>31</v>
      </c>
      <c r="E177" s="10">
        <f t="shared" si="23"/>
        <v>29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 x14ac:dyDescent="0.25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105254</v>
      </c>
      <c r="B178" s="9">
        <f t="shared" si="21"/>
        <v>105252</v>
      </c>
      <c r="C178" s="9">
        <f t="shared" si="24"/>
        <v>105282</v>
      </c>
      <c r="D178" s="3">
        <f t="shared" si="22"/>
        <v>31</v>
      </c>
      <c r="E178" s="10">
        <f t="shared" si="23"/>
        <v>29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 x14ac:dyDescent="0.25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105619</v>
      </c>
      <c r="B179" s="9">
        <f t="shared" si="21"/>
        <v>105617</v>
      </c>
      <c r="C179" s="9">
        <f t="shared" si="24"/>
        <v>105647</v>
      </c>
      <c r="D179" s="3">
        <f t="shared" si="22"/>
        <v>31</v>
      </c>
      <c r="E179" s="10">
        <f t="shared" si="23"/>
        <v>29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 x14ac:dyDescent="0.25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105984</v>
      </c>
      <c r="B180" s="9">
        <f t="shared" si="21"/>
        <v>105982</v>
      </c>
      <c r="C180" s="9">
        <f t="shared" si="24"/>
        <v>106012</v>
      </c>
      <c r="D180" s="3">
        <f t="shared" si="22"/>
        <v>31</v>
      </c>
      <c r="E180" s="10">
        <f t="shared" si="23"/>
        <v>29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 x14ac:dyDescent="0.25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106349</v>
      </c>
      <c r="B181" s="9">
        <f t="shared" si="21"/>
        <v>106347</v>
      </c>
      <c r="C181" s="9">
        <f t="shared" si="24"/>
        <v>106377</v>
      </c>
      <c r="D181" s="3">
        <f t="shared" si="22"/>
        <v>31</v>
      </c>
      <c r="E181" s="10">
        <f t="shared" si="23"/>
        <v>29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 x14ac:dyDescent="0.25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106715</v>
      </c>
      <c r="B182" s="9">
        <f t="shared" si="21"/>
        <v>106713</v>
      </c>
      <c r="C182" s="9">
        <f t="shared" si="24"/>
        <v>106743</v>
      </c>
      <c r="D182" s="3">
        <f t="shared" si="22"/>
        <v>31</v>
      </c>
      <c r="E182" s="10">
        <f t="shared" si="23"/>
        <v>29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 x14ac:dyDescent="0.25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107080</v>
      </c>
      <c r="B183" s="9">
        <f t="shared" si="21"/>
        <v>107078</v>
      </c>
      <c r="C183" s="9">
        <f t="shared" si="24"/>
        <v>107108</v>
      </c>
      <c r="D183" s="3">
        <f t="shared" si="22"/>
        <v>31</v>
      </c>
      <c r="E183" s="10">
        <f t="shared" si="23"/>
        <v>29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 x14ac:dyDescent="0.25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107445</v>
      </c>
      <c r="B184" s="9">
        <f t="shared" si="21"/>
        <v>107443</v>
      </c>
      <c r="C184" s="9">
        <f t="shared" si="24"/>
        <v>107473</v>
      </c>
      <c r="D184" s="3">
        <f t="shared" si="22"/>
        <v>31</v>
      </c>
      <c r="E184" s="10">
        <f t="shared" si="23"/>
        <v>29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 x14ac:dyDescent="0.25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107810</v>
      </c>
      <c r="B185" s="9">
        <f t="shared" si="21"/>
        <v>107808</v>
      </c>
      <c r="C185" s="9">
        <f t="shared" si="24"/>
        <v>107838</v>
      </c>
      <c r="D185" s="3">
        <f t="shared" si="22"/>
        <v>31</v>
      </c>
      <c r="E185" s="10">
        <f t="shared" si="23"/>
        <v>29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 x14ac:dyDescent="0.25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108176</v>
      </c>
      <c r="B186" s="9">
        <f t="shared" si="21"/>
        <v>108174</v>
      </c>
      <c r="C186" s="9">
        <f t="shared" si="24"/>
        <v>108204</v>
      </c>
      <c r="D186" s="3">
        <f t="shared" si="22"/>
        <v>31</v>
      </c>
      <c r="E186" s="10">
        <f t="shared" si="23"/>
        <v>29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 x14ac:dyDescent="0.25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108541</v>
      </c>
      <c r="B187" s="9">
        <f t="shared" si="21"/>
        <v>108539</v>
      </c>
      <c r="C187" s="9">
        <f t="shared" si="24"/>
        <v>108569</v>
      </c>
      <c r="D187" s="3">
        <f t="shared" si="22"/>
        <v>31</v>
      </c>
      <c r="E187" s="10">
        <f t="shared" si="23"/>
        <v>29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 x14ac:dyDescent="0.25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108906</v>
      </c>
      <c r="B188" s="9">
        <f t="shared" si="21"/>
        <v>108904</v>
      </c>
      <c r="C188" s="9">
        <f t="shared" si="24"/>
        <v>108934</v>
      </c>
      <c r="D188" s="3">
        <f t="shared" si="22"/>
        <v>31</v>
      </c>
      <c r="E188" s="10">
        <f t="shared" si="23"/>
        <v>29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 x14ac:dyDescent="0.25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109271</v>
      </c>
      <c r="B189" s="9">
        <f t="shared" si="21"/>
        <v>109269</v>
      </c>
      <c r="C189" s="9">
        <f t="shared" si="24"/>
        <v>109299</v>
      </c>
      <c r="D189" s="3">
        <f t="shared" si="22"/>
        <v>31</v>
      </c>
      <c r="E189" s="10">
        <f t="shared" si="23"/>
        <v>29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 x14ac:dyDescent="0.25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109636</v>
      </c>
      <c r="B190" s="9">
        <f t="shared" si="21"/>
        <v>109634</v>
      </c>
      <c r="C190" s="9">
        <f t="shared" si="24"/>
        <v>109664</v>
      </c>
      <c r="D190" s="3">
        <f t="shared" si="22"/>
        <v>31</v>
      </c>
      <c r="E190" s="10">
        <f t="shared" si="23"/>
        <v>29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 x14ac:dyDescent="0.25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110001</v>
      </c>
      <c r="B191" s="9">
        <f t="shared" si="21"/>
        <v>109999</v>
      </c>
      <c r="C191" s="9">
        <f t="shared" si="24"/>
        <v>110029</v>
      </c>
      <c r="D191" s="3">
        <f t="shared" si="22"/>
        <v>31</v>
      </c>
      <c r="E191" s="10">
        <f t="shared" si="23"/>
        <v>29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 x14ac:dyDescent="0.25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110366</v>
      </c>
      <c r="B192" s="9">
        <f t="shared" si="21"/>
        <v>110364</v>
      </c>
      <c r="C192" s="9">
        <f t="shared" si="24"/>
        <v>110394</v>
      </c>
      <c r="D192" s="3">
        <f t="shared" si="22"/>
        <v>31</v>
      </c>
      <c r="E192" s="10">
        <f t="shared" si="23"/>
        <v>29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 x14ac:dyDescent="0.25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110731</v>
      </c>
      <c r="B193" s="9">
        <f t="shared" si="21"/>
        <v>110729</v>
      </c>
      <c r="C193" s="9">
        <f t="shared" si="24"/>
        <v>110759</v>
      </c>
      <c r="D193" s="3">
        <f t="shared" si="22"/>
        <v>31</v>
      </c>
      <c r="E193" s="10">
        <f t="shared" si="23"/>
        <v>29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 x14ac:dyDescent="0.25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111097</v>
      </c>
      <c r="B194" s="9">
        <f t="shared" si="21"/>
        <v>111095</v>
      </c>
      <c r="C194" s="9">
        <f t="shared" si="24"/>
        <v>111125</v>
      </c>
      <c r="D194" s="3">
        <f t="shared" si="22"/>
        <v>31</v>
      </c>
      <c r="E194" s="10">
        <f t="shared" si="23"/>
        <v>29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 x14ac:dyDescent="0.25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111462</v>
      </c>
      <c r="B195" s="9">
        <f t="shared" si="21"/>
        <v>111460</v>
      </c>
      <c r="C195" s="9">
        <f t="shared" si="24"/>
        <v>111490</v>
      </c>
      <c r="D195" s="3">
        <f t="shared" si="22"/>
        <v>31</v>
      </c>
      <c r="E195" s="10">
        <f t="shared" si="23"/>
        <v>29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 x14ac:dyDescent="0.25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111827</v>
      </c>
      <c r="B196" s="9">
        <f t="shared" si="21"/>
        <v>111825</v>
      </c>
      <c r="C196" s="9">
        <f t="shared" si="24"/>
        <v>111855</v>
      </c>
      <c r="D196" s="3">
        <f t="shared" si="22"/>
        <v>31</v>
      </c>
      <c r="E196" s="10">
        <f t="shared" si="23"/>
        <v>29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 x14ac:dyDescent="0.25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112192</v>
      </c>
      <c r="B197" s="9">
        <f t="shared" si="21"/>
        <v>112190</v>
      </c>
      <c r="C197" s="9">
        <f t="shared" si="24"/>
        <v>112220</v>
      </c>
      <c r="D197" s="3">
        <f t="shared" si="22"/>
        <v>31</v>
      </c>
      <c r="E197" s="10">
        <f t="shared" si="23"/>
        <v>29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 x14ac:dyDescent="0.25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112558</v>
      </c>
      <c r="B198" s="9">
        <f t="shared" ref="B198:B261" si="30">EOMONTH(A198,-1)+1</f>
        <v>112556</v>
      </c>
      <c r="C198" s="9">
        <f t="shared" si="24"/>
        <v>112586</v>
      </c>
      <c r="D198" s="3">
        <f t="shared" ref="D198:D261" si="31">C198-B198+1</f>
        <v>31</v>
      </c>
      <c r="E198" s="10">
        <f t="shared" ref="E198:E261" si="32">C198-A198+1</f>
        <v>29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 x14ac:dyDescent="0.25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112923</v>
      </c>
      <c r="B199" s="9">
        <f t="shared" si="30"/>
        <v>112921</v>
      </c>
      <c r="C199" s="9">
        <f t="shared" ref="C199:C262" si="33">EOMONTH(A199,0)</f>
        <v>112951</v>
      </c>
      <c r="D199" s="3">
        <f t="shared" si="31"/>
        <v>31</v>
      </c>
      <c r="E199" s="10">
        <f t="shared" si="32"/>
        <v>29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 x14ac:dyDescent="0.25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113288</v>
      </c>
      <c r="B200" s="9">
        <f t="shared" si="30"/>
        <v>113286</v>
      </c>
      <c r="C200" s="9">
        <f t="shared" si="33"/>
        <v>113316</v>
      </c>
      <c r="D200" s="3">
        <f t="shared" si="31"/>
        <v>31</v>
      </c>
      <c r="E200" s="10">
        <f t="shared" si="32"/>
        <v>29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 x14ac:dyDescent="0.25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113653</v>
      </c>
      <c r="B201" s="9">
        <f t="shared" si="30"/>
        <v>113651</v>
      </c>
      <c r="C201" s="9">
        <f t="shared" si="33"/>
        <v>113681</v>
      </c>
      <c r="D201" s="3">
        <f t="shared" si="31"/>
        <v>31</v>
      </c>
      <c r="E201" s="10">
        <f t="shared" si="32"/>
        <v>29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 x14ac:dyDescent="0.25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114019</v>
      </c>
      <c r="B202" s="9">
        <f t="shared" si="30"/>
        <v>114017</v>
      </c>
      <c r="C202" s="9">
        <f t="shared" si="33"/>
        <v>114047</v>
      </c>
      <c r="D202" s="3">
        <f t="shared" si="31"/>
        <v>31</v>
      </c>
      <c r="E202" s="10">
        <f t="shared" si="32"/>
        <v>29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 x14ac:dyDescent="0.25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114384</v>
      </c>
      <c r="B203" s="9">
        <f t="shared" si="30"/>
        <v>114382</v>
      </c>
      <c r="C203" s="9">
        <f t="shared" si="33"/>
        <v>114412</v>
      </c>
      <c r="D203" s="3">
        <f t="shared" si="31"/>
        <v>31</v>
      </c>
      <c r="E203" s="10">
        <f t="shared" si="32"/>
        <v>29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 x14ac:dyDescent="0.25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114749</v>
      </c>
      <c r="B204" s="9">
        <f t="shared" si="30"/>
        <v>114747</v>
      </c>
      <c r="C204" s="9">
        <f t="shared" si="33"/>
        <v>114777</v>
      </c>
      <c r="D204" s="3">
        <f t="shared" si="31"/>
        <v>31</v>
      </c>
      <c r="E204" s="10">
        <f t="shared" si="32"/>
        <v>29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 x14ac:dyDescent="0.25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115114</v>
      </c>
      <c r="B205" s="9">
        <f t="shared" si="30"/>
        <v>115112</v>
      </c>
      <c r="C205" s="9">
        <f t="shared" si="33"/>
        <v>115142</v>
      </c>
      <c r="D205" s="3">
        <f t="shared" si="31"/>
        <v>31</v>
      </c>
      <c r="E205" s="10">
        <f t="shared" si="32"/>
        <v>29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 x14ac:dyDescent="0.25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115480</v>
      </c>
      <c r="B206" s="9">
        <f t="shared" si="30"/>
        <v>115478</v>
      </c>
      <c r="C206" s="9">
        <f t="shared" si="33"/>
        <v>115508</v>
      </c>
      <c r="D206" s="3">
        <f t="shared" si="31"/>
        <v>31</v>
      </c>
      <c r="E206" s="10">
        <f t="shared" si="32"/>
        <v>29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 x14ac:dyDescent="0.25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115845</v>
      </c>
      <c r="B207" s="9">
        <f t="shared" si="30"/>
        <v>115843</v>
      </c>
      <c r="C207" s="9">
        <f t="shared" si="33"/>
        <v>115873</v>
      </c>
      <c r="D207" s="3">
        <f t="shared" si="31"/>
        <v>31</v>
      </c>
      <c r="E207" s="10">
        <f t="shared" si="32"/>
        <v>29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 x14ac:dyDescent="0.25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116210</v>
      </c>
      <c r="B208" s="9">
        <f t="shared" si="30"/>
        <v>116208</v>
      </c>
      <c r="C208" s="9">
        <f t="shared" si="33"/>
        <v>116238</v>
      </c>
      <c r="D208" s="3">
        <f t="shared" si="31"/>
        <v>31</v>
      </c>
      <c r="E208" s="10">
        <f t="shared" si="32"/>
        <v>29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 x14ac:dyDescent="0.25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116575</v>
      </c>
      <c r="B209" s="9">
        <f t="shared" si="30"/>
        <v>116573</v>
      </c>
      <c r="C209" s="9">
        <f t="shared" si="33"/>
        <v>116603</v>
      </c>
      <c r="D209" s="3">
        <f t="shared" si="31"/>
        <v>31</v>
      </c>
      <c r="E209" s="10">
        <f t="shared" si="32"/>
        <v>29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 x14ac:dyDescent="0.25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116941</v>
      </c>
      <c r="B210" s="9">
        <f t="shared" si="30"/>
        <v>116939</v>
      </c>
      <c r="C210" s="9">
        <f t="shared" si="33"/>
        <v>116969</v>
      </c>
      <c r="D210" s="3">
        <f t="shared" si="31"/>
        <v>31</v>
      </c>
      <c r="E210" s="10">
        <f t="shared" si="32"/>
        <v>29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 x14ac:dyDescent="0.25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117306</v>
      </c>
      <c r="B211" s="9">
        <f t="shared" si="30"/>
        <v>117304</v>
      </c>
      <c r="C211" s="9">
        <f t="shared" si="33"/>
        <v>117334</v>
      </c>
      <c r="D211" s="3">
        <f t="shared" si="31"/>
        <v>31</v>
      </c>
      <c r="E211" s="10">
        <f t="shared" si="32"/>
        <v>29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 x14ac:dyDescent="0.25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117671</v>
      </c>
      <c r="B212" s="9">
        <f t="shared" si="30"/>
        <v>117669</v>
      </c>
      <c r="C212" s="9">
        <f t="shared" si="33"/>
        <v>117699</v>
      </c>
      <c r="D212" s="3">
        <f t="shared" si="31"/>
        <v>31</v>
      </c>
      <c r="E212" s="10">
        <f t="shared" si="32"/>
        <v>29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 x14ac:dyDescent="0.25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118036</v>
      </c>
      <c r="B213" s="9">
        <f t="shared" si="30"/>
        <v>118034</v>
      </c>
      <c r="C213" s="9">
        <f t="shared" si="33"/>
        <v>118064</v>
      </c>
      <c r="D213" s="3">
        <f t="shared" si="31"/>
        <v>31</v>
      </c>
      <c r="E213" s="10">
        <f t="shared" si="32"/>
        <v>29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 x14ac:dyDescent="0.25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118402</v>
      </c>
      <c r="B214" s="9">
        <f t="shared" si="30"/>
        <v>118400</v>
      </c>
      <c r="C214" s="9">
        <f t="shared" si="33"/>
        <v>118430</v>
      </c>
      <c r="D214" s="3">
        <f t="shared" si="31"/>
        <v>31</v>
      </c>
      <c r="E214" s="10">
        <f t="shared" si="32"/>
        <v>29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 x14ac:dyDescent="0.25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118767</v>
      </c>
      <c r="B215" s="9">
        <f t="shared" si="30"/>
        <v>118765</v>
      </c>
      <c r="C215" s="9">
        <f t="shared" si="33"/>
        <v>118795</v>
      </c>
      <c r="D215" s="3">
        <f t="shared" si="31"/>
        <v>31</v>
      </c>
      <c r="E215" s="10">
        <f t="shared" si="32"/>
        <v>29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 x14ac:dyDescent="0.25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119132</v>
      </c>
      <c r="B216" s="9">
        <f t="shared" si="30"/>
        <v>119130</v>
      </c>
      <c r="C216" s="9">
        <f t="shared" si="33"/>
        <v>119160</v>
      </c>
      <c r="D216" s="3">
        <f t="shared" si="31"/>
        <v>31</v>
      </c>
      <c r="E216" s="10">
        <f t="shared" si="32"/>
        <v>29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 x14ac:dyDescent="0.25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119497</v>
      </c>
      <c r="B217" s="9">
        <f t="shared" si="30"/>
        <v>119495</v>
      </c>
      <c r="C217" s="9">
        <f t="shared" si="33"/>
        <v>119525</v>
      </c>
      <c r="D217" s="3">
        <f t="shared" si="31"/>
        <v>31</v>
      </c>
      <c r="E217" s="10">
        <f t="shared" si="32"/>
        <v>29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 x14ac:dyDescent="0.25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119863</v>
      </c>
      <c r="B218" s="9">
        <f t="shared" si="30"/>
        <v>119861</v>
      </c>
      <c r="C218" s="9">
        <f t="shared" si="33"/>
        <v>119891</v>
      </c>
      <c r="D218" s="3">
        <f t="shared" si="31"/>
        <v>31</v>
      </c>
      <c r="E218" s="10">
        <f t="shared" si="32"/>
        <v>29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 x14ac:dyDescent="0.25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120228</v>
      </c>
      <c r="B219" s="9">
        <f t="shared" si="30"/>
        <v>120226</v>
      </c>
      <c r="C219" s="9">
        <f t="shared" si="33"/>
        <v>120256</v>
      </c>
      <c r="D219" s="3">
        <f t="shared" si="31"/>
        <v>31</v>
      </c>
      <c r="E219" s="10">
        <f t="shared" si="32"/>
        <v>29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 x14ac:dyDescent="0.25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120593</v>
      </c>
      <c r="B220" s="9">
        <f t="shared" si="30"/>
        <v>120591</v>
      </c>
      <c r="C220" s="9">
        <f t="shared" si="33"/>
        <v>120621</v>
      </c>
      <c r="D220" s="3">
        <f t="shared" si="31"/>
        <v>31</v>
      </c>
      <c r="E220" s="10">
        <f t="shared" si="32"/>
        <v>29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 x14ac:dyDescent="0.25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120958</v>
      </c>
      <c r="B221" s="9">
        <f t="shared" si="30"/>
        <v>120956</v>
      </c>
      <c r="C221" s="9">
        <f t="shared" si="33"/>
        <v>120986</v>
      </c>
      <c r="D221" s="3">
        <f t="shared" si="31"/>
        <v>31</v>
      </c>
      <c r="E221" s="10">
        <f t="shared" si="32"/>
        <v>29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 x14ac:dyDescent="0.25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121324</v>
      </c>
      <c r="B222" s="9">
        <f t="shared" si="30"/>
        <v>121322</v>
      </c>
      <c r="C222" s="9">
        <f t="shared" si="33"/>
        <v>121352</v>
      </c>
      <c r="D222" s="3">
        <f t="shared" si="31"/>
        <v>31</v>
      </c>
      <c r="E222" s="10">
        <f t="shared" si="32"/>
        <v>29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 x14ac:dyDescent="0.25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121689</v>
      </c>
      <c r="B223" s="9">
        <f t="shared" si="30"/>
        <v>121687</v>
      </c>
      <c r="C223" s="9">
        <f t="shared" si="33"/>
        <v>121717</v>
      </c>
      <c r="D223" s="3">
        <f t="shared" si="31"/>
        <v>31</v>
      </c>
      <c r="E223" s="10">
        <f t="shared" si="32"/>
        <v>29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 x14ac:dyDescent="0.25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122054</v>
      </c>
      <c r="B224" s="9">
        <f t="shared" si="30"/>
        <v>122052</v>
      </c>
      <c r="C224" s="9">
        <f t="shared" si="33"/>
        <v>122082</v>
      </c>
      <c r="D224" s="3">
        <f t="shared" si="31"/>
        <v>31</v>
      </c>
      <c r="E224" s="10">
        <f t="shared" si="32"/>
        <v>29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 x14ac:dyDescent="0.25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122419</v>
      </c>
      <c r="B225" s="9">
        <f t="shared" si="30"/>
        <v>122417</v>
      </c>
      <c r="C225" s="9">
        <f t="shared" si="33"/>
        <v>122447</v>
      </c>
      <c r="D225" s="3">
        <f t="shared" si="31"/>
        <v>31</v>
      </c>
      <c r="E225" s="10">
        <f t="shared" si="32"/>
        <v>29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 x14ac:dyDescent="0.25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122785</v>
      </c>
      <c r="B226" s="9">
        <f t="shared" si="30"/>
        <v>122783</v>
      </c>
      <c r="C226" s="9">
        <f t="shared" si="33"/>
        <v>122813</v>
      </c>
      <c r="D226" s="3">
        <f t="shared" si="31"/>
        <v>31</v>
      </c>
      <c r="E226" s="10">
        <f t="shared" si="32"/>
        <v>29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 x14ac:dyDescent="0.25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123150</v>
      </c>
      <c r="B227" s="9">
        <f t="shared" si="30"/>
        <v>123148</v>
      </c>
      <c r="C227" s="9">
        <f t="shared" si="33"/>
        <v>123178</v>
      </c>
      <c r="D227" s="3">
        <f t="shared" si="31"/>
        <v>31</v>
      </c>
      <c r="E227" s="10">
        <f t="shared" si="32"/>
        <v>29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 x14ac:dyDescent="0.25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123515</v>
      </c>
      <c r="B228" s="9">
        <f t="shared" si="30"/>
        <v>123513</v>
      </c>
      <c r="C228" s="9">
        <f t="shared" si="33"/>
        <v>123543</v>
      </c>
      <c r="D228" s="3">
        <f t="shared" si="31"/>
        <v>31</v>
      </c>
      <c r="E228" s="10">
        <f t="shared" si="32"/>
        <v>29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 x14ac:dyDescent="0.25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123880</v>
      </c>
      <c r="B229" s="9">
        <f t="shared" si="30"/>
        <v>123878</v>
      </c>
      <c r="C229" s="9">
        <f t="shared" si="33"/>
        <v>123908</v>
      </c>
      <c r="D229" s="3">
        <f t="shared" si="31"/>
        <v>31</v>
      </c>
      <c r="E229" s="10">
        <f t="shared" si="32"/>
        <v>29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 x14ac:dyDescent="0.25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124246</v>
      </c>
      <c r="B230" s="9">
        <f t="shared" si="30"/>
        <v>124244</v>
      </c>
      <c r="C230" s="9">
        <f t="shared" si="33"/>
        <v>124274</v>
      </c>
      <c r="D230" s="3">
        <f t="shared" si="31"/>
        <v>31</v>
      </c>
      <c r="E230" s="10">
        <f t="shared" si="32"/>
        <v>29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 x14ac:dyDescent="0.25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124611</v>
      </c>
      <c r="B231" s="9">
        <f t="shared" si="30"/>
        <v>124609</v>
      </c>
      <c r="C231" s="9">
        <f t="shared" si="33"/>
        <v>124639</v>
      </c>
      <c r="D231" s="3">
        <f t="shared" si="31"/>
        <v>31</v>
      </c>
      <c r="E231" s="10">
        <f t="shared" si="32"/>
        <v>29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 x14ac:dyDescent="0.25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124976</v>
      </c>
      <c r="B232" s="9">
        <f t="shared" si="30"/>
        <v>124974</v>
      </c>
      <c r="C232" s="9">
        <f t="shared" si="33"/>
        <v>125004</v>
      </c>
      <c r="D232" s="3">
        <f t="shared" si="31"/>
        <v>31</v>
      </c>
      <c r="E232" s="10">
        <f t="shared" si="32"/>
        <v>29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 x14ac:dyDescent="0.25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125341</v>
      </c>
      <c r="B233" s="9">
        <f t="shared" si="30"/>
        <v>125339</v>
      </c>
      <c r="C233" s="9">
        <f t="shared" si="33"/>
        <v>125369</v>
      </c>
      <c r="D233" s="3">
        <f t="shared" si="31"/>
        <v>31</v>
      </c>
      <c r="E233" s="10">
        <f t="shared" si="32"/>
        <v>29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 x14ac:dyDescent="0.25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125707</v>
      </c>
      <c r="B234" s="9">
        <f t="shared" si="30"/>
        <v>125705</v>
      </c>
      <c r="C234" s="9">
        <f t="shared" si="33"/>
        <v>125735</v>
      </c>
      <c r="D234" s="3">
        <f t="shared" si="31"/>
        <v>31</v>
      </c>
      <c r="E234" s="10">
        <f t="shared" si="32"/>
        <v>29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 x14ac:dyDescent="0.25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126072</v>
      </c>
      <c r="B235" s="9">
        <f t="shared" si="30"/>
        <v>126070</v>
      </c>
      <c r="C235" s="9">
        <f t="shared" si="33"/>
        <v>126100</v>
      </c>
      <c r="D235" s="3">
        <f t="shared" si="31"/>
        <v>31</v>
      </c>
      <c r="E235" s="10">
        <f t="shared" si="32"/>
        <v>29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 x14ac:dyDescent="0.25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126437</v>
      </c>
      <c r="B236" s="9">
        <f t="shared" si="30"/>
        <v>126435</v>
      </c>
      <c r="C236" s="9">
        <f t="shared" si="33"/>
        <v>126465</v>
      </c>
      <c r="D236" s="3">
        <f t="shared" si="31"/>
        <v>31</v>
      </c>
      <c r="E236" s="10">
        <f t="shared" si="32"/>
        <v>29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 x14ac:dyDescent="0.25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126802</v>
      </c>
      <c r="B237" s="9">
        <f t="shared" si="30"/>
        <v>126800</v>
      </c>
      <c r="C237" s="9">
        <f t="shared" si="33"/>
        <v>126830</v>
      </c>
      <c r="D237" s="3">
        <f t="shared" si="31"/>
        <v>31</v>
      </c>
      <c r="E237" s="10">
        <f t="shared" si="32"/>
        <v>29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 x14ac:dyDescent="0.25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127168</v>
      </c>
      <c r="B238" s="9">
        <f t="shared" si="30"/>
        <v>127166</v>
      </c>
      <c r="C238" s="9">
        <f t="shared" si="33"/>
        <v>127196</v>
      </c>
      <c r="D238" s="3">
        <f t="shared" si="31"/>
        <v>31</v>
      </c>
      <c r="E238" s="10">
        <f t="shared" si="32"/>
        <v>29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 x14ac:dyDescent="0.25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127533</v>
      </c>
      <c r="B239" s="9">
        <f t="shared" si="30"/>
        <v>127531</v>
      </c>
      <c r="C239" s="9">
        <f t="shared" si="33"/>
        <v>127561</v>
      </c>
      <c r="D239" s="3">
        <f t="shared" si="31"/>
        <v>31</v>
      </c>
      <c r="E239" s="10">
        <f t="shared" si="32"/>
        <v>29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 x14ac:dyDescent="0.25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127898</v>
      </c>
      <c r="B240" s="9">
        <f t="shared" si="30"/>
        <v>127896</v>
      </c>
      <c r="C240" s="9">
        <f t="shared" si="33"/>
        <v>127926</v>
      </c>
      <c r="D240" s="3">
        <f t="shared" si="31"/>
        <v>31</v>
      </c>
      <c r="E240" s="10">
        <f t="shared" si="32"/>
        <v>29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 x14ac:dyDescent="0.25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128263</v>
      </c>
      <c r="B241" s="9">
        <f t="shared" si="30"/>
        <v>128261</v>
      </c>
      <c r="C241" s="9">
        <f t="shared" si="33"/>
        <v>128291</v>
      </c>
      <c r="D241" s="3">
        <f t="shared" si="31"/>
        <v>31</v>
      </c>
      <c r="E241" s="10">
        <f t="shared" si="32"/>
        <v>29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 x14ac:dyDescent="0.25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128629</v>
      </c>
      <c r="B242" s="9">
        <f t="shared" si="30"/>
        <v>128627</v>
      </c>
      <c r="C242" s="9">
        <f t="shared" si="33"/>
        <v>128657</v>
      </c>
      <c r="D242" s="3">
        <f t="shared" si="31"/>
        <v>31</v>
      </c>
      <c r="E242" s="10">
        <f t="shared" si="32"/>
        <v>29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 x14ac:dyDescent="0.25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128994</v>
      </c>
      <c r="B243" s="9">
        <f t="shared" si="30"/>
        <v>128992</v>
      </c>
      <c r="C243" s="9">
        <f t="shared" si="33"/>
        <v>129022</v>
      </c>
      <c r="D243" s="3">
        <f t="shared" si="31"/>
        <v>31</v>
      </c>
      <c r="E243" s="10">
        <f t="shared" si="32"/>
        <v>29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 x14ac:dyDescent="0.25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129359</v>
      </c>
      <c r="B244" s="9">
        <f t="shared" si="30"/>
        <v>129357</v>
      </c>
      <c r="C244" s="9">
        <f t="shared" si="33"/>
        <v>129387</v>
      </c>
      <c r="D244" s="3">
        <f t="shared" si="31"/>
        <v>31</v>
      </c>
      <c r="E244" s="10">
        <f t="shared" si="32"/>
        <v>29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 x14ac:dyDescent="0.25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129724</v>
      </c>
      <c r="B245" s="9">
        <f t="shared" si="30"/>
        <v>129722</v>
      </c>
      <c r="C245" s="9">
        <f t="shared" si="33"/>
        <v>129752</v>
      </c>
      <c r="D245" s="3">
        <f t="shared" si="31"/>
        <v>31</v>
      </c>
      <c r="E245" s="10">
        <f t="shared" si="32"/>
        <v>29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 x14ac:dyDescent="0.25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130090</v>
      </c>
      <c r="B246" s="9">
        <f t="shared" si="30"/>
        <v>130088</v>
      </c>
      <c r="C246" s="9">
        <f t="shared" si="33"/>
        <v>130118</v>
      </c>
      <c r="D246" s="3">
        <f t="shared" si="31"/>
        <v>31</v>
      </c>
      <c r="E246" s="10">
        <f t="shared" si="32"/>
        <v>29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 x14ac:dyDescent="0.25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130455</v>
      </c>
      <c r="B247" s="9">
        <f t="shared" si="30"/>
        <v>130453</v>
      </c>
      <c r="C247" s="9">
        <f t="shared" si="33"/>
        <v>130483</v>
      </c>
      <c r="D247" s="3">
        <f t="shared" si="31"/>
        <v>31</v>
      </c>
      <c r="E247" s="10">
        <f t="shared" si="32"/>
        <v>29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 x14ac:dyDescent="0.25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130820</v>
      </c>
      <c r="B248" s="9">
        <f t="shared" si="30"/>
        <v>130818</v>
      </c>
      <c r="C248" s="9">
        <f t="shared" si="33"/>
        <v>130848</v>
      </c>
      <c r="D248" s="3">
        <f t="shared" si="31"/>
        <v>31</v>
      </c>
      <c r="E248" s="10">
        <f t="shared" si="32"/>
        <v>29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 x14ac:dyDescent="0.25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131185</v>
      </c>
      <c r="B249" s="9">
        <f t="shared" si="30"/>
        <v>131183</v>
      </c>
      <c r="C249" s="9">
        <f t="shared" si="33"/>
        <v>131213</v>
      </c>
      <c r="D249" s="3">
        <f t="shared" si="31"/>
        <v>31</v>
      </c>
      <c r="E249" s="10">
        <f t="shared" si="32"/>
        <v>29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 x14ac:dyDescent="0.25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131551</v>
      </c>
      <c r="B250" s="9">
        <f t="shared" si="30"/>
        <v>131549</v>
      </c>
      <c r="C250" s="9">
        <f t="shared" si="33"/>
        <v>131579</v>
      </c>
      <c r="D250" s="3">
        <f t="shared" si="31"/>
        <v>31</v>
      </c>
      <c r="E250" s="10">
        <f t="shared" si="32"/>
        <v>29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 x14ac:dyDescent="0.25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131916</v>
      </c>
      <c r="B251" s="9">
        <f t="shared" si="30"/>
        <v>131914</v>
      </c>
      <c r="C251" s="9">
        <f t="shared" si="33"/>
        <v>131944</v>
      </c>
      <c r="D251" s="3">
        <f t="shared" si="31"/>
        <v>31</v>
      </c>
      <c r="E251" s="10">
        <f t="shared" si="32"/>
        <v>29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 x14ac:dyDescent="0.25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132281</v>
      </c>
      <c r="B252" s="9">
        <f t="shared" si="30"/>
        <v>132279</v>
      </c>
      <c r="C252" s="9">
        <f t="shared" si="33"/>
        <v>132309</v>
      </c>
      <c r="D252" s="3">
        <f t="shared" si="31"/>
        <v>31</v>
      </c>
      <c r="E252" s="10">
        <f t="shared" si="32"/>
        <v>29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 x14ac:dyDescent="0.25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132646</v>
      </c>
      <c r="B253" s="9">
        <f t="shared" si="30"/>
        <v>132644</v>
      </c>
      <c r="C253" s="9">
        <f t="shared" si="33"/>
        <v>132674</v>
      </c>
      <c r="D253" s="3">
        <f t="shared" si="31"/>
        <v>31</v>
      </c>
      <c r="E253" s="10">
        <f t="shared" si="32"/>
        <v>29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 x14ac:dyDescent="0.25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133012</v>
      </c>
      <c r="B254" s="9">
        <f t="shared" si="30"/>
        <v>133010</v>
      </c>
      <c r="C254" s="9">
        <f t="shared" si="33"/>
        <v>133040</v>
      </c>
      <c r="D254" s="3">
        <f t="shared" si="31"/>
        <v>31</v>
      </c>
      <c r="E254" s="10">
        <f t="shared" si="32"/>
        <v>29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 x14ac:dyDescent="0.25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133377</v>
      </c>
      <c r="B255" s="9">
        <f t="shared" si="30"/>
        <v>133375</v>
      </c>
      <c r="C255" s="9">
        <f t="shared" si="33"/>
        <v>133405</v>
      </c>
      <c r="D255" s="3">
        <f t="shared" si="31"/>
        <v>31</v>
      </c>
      <c r="E255" s="10">
        <f t="shared" si="32"/>
        <v>29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 x14ac:dyDescent="0.25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133742</v>
      </c>
      <c r="B256" s="9">
        <f t="shared" si="30"/>
        <v>133740</v>
      </c>
      <c r="C256" s="9">
        <f t="shared" si="33"/>
        <v>133770</v>
      </c>
      <c r="D256" s="3">
        <f t="shared" si="31"/>
        <v>31</v>
      </c>
      <c r="E256" s="10">
        <f t="shared" si="32"/>
        <v>29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 x14ac:dyDescent="0.25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134107</v>
      </c>
      <c r="B257" s="9">
        <f t="shared" si="30"/>
        <v>134105</v>
      </c>
      <c r="C257" s="9">
        <f t="shared" si="33"/>
        <v>134135</v>
      </c>
      <c r="D257" s="3">
        <f t="shared" si="31"/>
        <v>31</v>
      </c>
      <c r="E257" s="10">
        <f t="shared" si="32"/>
        <v>29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 x14ac:dyDescent="0.25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134473</v>
      </c>
      <c r="B258" s="9">
        <f t="shared" si="30"/>
        <v>134471</v>
      </c>
      <c r="C258" s="9">
        <f t="shared" si="33"/>
        <v>134501</v>
      </c>
      <c r="D258" s="3">
        <f t="shared" si="31"/>
        <v>31</v>
      </c>
      <c r="E258" s="10">
        <f t="shared" si="32"/>
        <v>29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 x14ac:dyDescent="0.25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134838</v>
      </c>
      <c r="B259" s="9">
        <f t="shared" si="30"/>
        <v>134836</v>
      </c>
      <c r="C259" s="9">
        <f t="shared" si="33"/>
        <v>134866</v>
      </c>
      <c r="D259" s="3">
        <f t="shared" si="31"/>
        <v>31</v>
      </c>
      <c r="E259" s="10">
        <f t="shared" si="32"/>
        <v>29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 x14ac:dyDescent="0.25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135203</v>
      </c>
      <c r="B260" s="9">
        <f t="shared" si="30"/>
        <v>135201</v>
      </c>
      <c r="C260" s="9">
        <f t="shared" si="33"/>
        <v>135231</v>
      </c>
      <c r="D260" s="3">
        <f t="shared" si="31"/>
        <v>31</v>
      </c>
      <c r="E260" s="10">
        <f t="shared" si="32"/>
        <v>29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 x14ac:dyDescent="0.25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135568</v>
      </c>
      <c r="B261" s="9">
        <f t="shared" si="30"/>
        <v>135566</v>
      </c>
      <c r="C261" s="9">
        <f t="shared" si="33"/>
        <v>135596</v>
      </c>
      <c r="D261" s="3">
        <f t="shared" si="31"/>
        <v>31</v>
      </c>
      <c r="E261" s="10">
        <f t="shared" si="32"/>
        <v>29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 x14ac:dyDescent="0.25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135934</v>
      </c>
      <c r="B262" s="9">
        <f t="shared" ref="B262:B325" si="39">EOMONTH(A262,-1)+1</f>
        <v>135932</v>
      </c>
      <c r="C262" s="9">
        <f t="shared" si="33"/>
        <v>135962</v>
      </c>
      <c r="D262" s="3">
        <f t="shared" ref="D262:D325" si="40">C262-B262+1</f>
        <v>31</v>
      </c>
      <c r="E262" s="10">
        <f t="shared" ref="E262:E325" si="41">C262-A262+1</f>
        <v>29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 x14ac:dyDescent="0.25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136299</v>
      </c>
      <c r="B263" s="9">
        <f t="shared" si="39"/>
        <v>136297</v>
      </c>
      <c r="C263" s="9">
        <f t="shared" ref="C263:C326" si="42">EOMONTH(A263,0)</f>
        <v>136327</v>
      </c>
      <c r="D263" s="3">
        <f t="shared" si="40"/>
        <v>31</v>
      </c>
      <c r="E263" s="10">
        <f t="shared" si="41"/>
        <v>29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 x14ac:dyDescent="0.25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136664</v>
      </c>
      <c r="B264" s="9">
        <f t="shared" si="39"/>
        <v>136662</v>
      </c>
      <c r="C264" s="9">
        <f t="shared" si="42"/>
        <v>136692</v>
      </c>
      <c r="D264" s="3">
        <f t="shared" si="40"/>
        <v>31</v>
      </c>
      <c r="E264" s="10">
        <f t="shared" si="41"/>
        <v>29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 x14ac:dyDescent="0.25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137029</v>
      </c>
      <c r="B265" s="9">
        <f t="shared" si="39"/>
        <v>137027</v>
      </c>
      <c r="C265" s="9">
        <f t="shared" si="42"/>
        <v>137057</v>
      </c>
      <c r="D265" s="3">
        <f t="shared" si="40"/>
        <v>31</v>
      </c>
      <c r="E265" s="10">
        <f t="shared" si="41"/>
        <v>29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 x14ac:dyDescent="0.25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137395</v>
      </c>
      <c r="B266" s="9">
        <f t="shared" si="39"/>
        <v>137393</v>
      </c>
      <c r="C266" s="9">
        <f t="shared" si="42"/>
        <v>137423</v>
      </c>
      <c r="D266" s="3">
        <f t="shared" si="40"/>
        <v>31</v>
      </c>
      <c r="E266" s="10">
        <f t="shared" si="41"/>
        <v>29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 x14ac:dyDescent="0.25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137760</v>
      </c>
      <c r="B267" s="9">
        <f t="shared" si="39"/>
        <v>137758</v>
      </c>
      <c r="C267" s="9">
        <f t="shared" si="42"/>
        <v>137788</v>
      </c>
      <c r="D267" s="3">
        <f t="shared" si="40"/>
        <v>31</v>
      </c>
      <c r="E267" s="10">
        <f t="shared" si="41"/>
        <v>29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 x14ac:dyDescent="0.25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138125</v>
      </c>
      <c r="B268" s="9">
        <f t="shared" si="39"/>
        <v>138123</v>
      </c>
      <c r="C268" s="9">
        <f t="shared" si="42"/>
        <v>138153</v>
      </c>
      <c r="D268" s="3">
        <f t="shared" si="40"/>
        <v>31</v>
      </c>
      <c r="E268" s="10">
        <f t="shared" si="41"/>
        <v>29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 x14ac:dyDescent="0.25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138490</v>
      </c>
      <c r="B269" s="9">
        <f t="shared" si="39"/>
        <v>138488</v>
      </c>
      <c r="C269" s="9">
        <f t="shared" si="42"/>
        <v>138518</v>
      </c>
      <c r="D269" s="3">
        <f t="shared" si="40"/>
        <v>31</v>
      </c>
      <c r="E269" s="10">
        <f t="shared" si="41"/>
        <v>29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 x14ac:dyDescent="0.25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138856</v>
      </c>
      <c r="B270" s="9">
        <f t="shared" si="39"/>
        <v>138854</v>
      </c>
      <c r="C270" s="9">
        <f t="shared" si="42"/>
        <v>138884</v>
      </c>
      <c r="D270" s="3">
        <f t="shared" si="40"/>
        <v>31</v>
      </c>
      <c r="E270" s="10">
        <f t="shared" si="41"/>
        <v>29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 x14ac:dyDescent="0.25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139221</v>
      </c>
      <c r="B271" s="9">
        <f t="shared" si="39"/>
        <v>139219</v>
      </c>
      <c r="C271" s="9">
        <f t="shared" si="42"/>
        <v>139249</v>
      </c>
      <c r="D271" s="3">
        <f t="shared" si="40"/>
        <v>31</v>
      </c>
      <c r="E271" s="10">
        <f t="shared" si="41"/>
        <v>29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 x14ac:dyDescent="0.25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139586</v>
      </c>
      <c r="B272" s="9">
        <f t="shared" si="39"/>
        <v>139584</v>
      </c>
      <c r="C272" s="9">
        <f t="shared" si="42"/>
        <v>139614</v>
      </c>
      <c r="D272" s="3">
        <f t="shared" si="40"/>
        <v>31</v>
      </c>
      <c r="E272" s="10">
        <f t="shared" si="41"/>
        <v>29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 x14ac:dyDescent="0.25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139951</v>
      </c>
      <c r="B273" s="9">
        <f t="shared" si="39"/>
        <v>139949</v>
      </c>
      <c r="C273" s="9">
        <f t="shared" si="42"/>
        <v>139979</v>
      </c>
      <c r="D273" s="3">
        <f t="shared" si="40"/>
        <v>31</v>
      </c>
      <c r="E273" s="10">
        <f t="shared" si="41"/>
        <v>29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 x14ac:dyDescent="0.25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140317</v>
      </c>
      <c r="B274" s="9">
        <f t="shared" si="39"/>
        <v>140315</v>
      </c>
      <c r="C274" s="9">
        <f t="shared" si="42"/>
        <v>140345</v>
      </c>
      <c r="D274" s="3">
        <f t="shared" si="40"/>
        <v>31</v>
      </c>
      <c r="E274" s="10">
        <f t="shared" si="41"/>
        <v>29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 x14ac:dyDescent="0.25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140682</v>
      </c>
      <c r="B275" s="9">
        <f t="shared" si="39"/>
        <v>140680</v>
      </c>
      <c r="C275" s="9">
        <f t="shared" si="42"/>
        <v>140710</v>
      </c>
      <c r="D275" s="3">
        <f t="shared" si="40"/>
        <v>31</v>
      </c>
      <c r="E275" s="10">
        <f t="shared" si="41"/>
        <v>29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 x14ac:dyDescent="0.25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141047</v>
      </c>
      <c r="B276" s="9">
        <f t="shared" si="39"/>
        <v>141045</v>
      </c>
      <c r="C276" s="9">
        <f t="shared" si="42"/>
        <v>141075</v>
      </c>
      <c r="D276" s="3">
        <f t="shared" si="40"/>
        <v>31</v>
      </c>
      <c r="E276" s="10">
        <f t="shared" si="41"/>
        <v>29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 x14ac:dyDescent="0.25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141412</v>
      </c>
      <c r="B277" s="9">
        <f t="shared" si="39"/>
        <v>141410</v>
      </c>
      <c r="C277" s="9">
        <f t="shared" si="42"/>
        <v>141440</v>
      </c>
      <c r="D277" s="3">
        <f t="shared" si="40"/>
        <v>31</v>
      </c>
      <c r="E277" s="10">
        <f t="shared" si="41"/>
        <v>29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 x14ac:dyDescent="0.25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141778</v>
      </c>
      <c r="B278" s="9">
        <f t="shared" si="39"/>
        <v>141776</v>
      </c>
      <c r="C278" s="9">
        <f t="shared" si="42"/>
        <v>141806</v>
      </c>
      <c r="D278" s="3">
        <f t="shared" si="40"/>
        <v>31</v>
      </c>
      <c r="E278" s="10">
        <f t="shared" si="41"/>
        <v>29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 x14ac:dyDescent="0.25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142143</v>
      </c>
      <c r="B279" s="9">
        <f t="shared" si="39"/>
        <v>142141</v>
      </c>
      <c r="C279" s="9">
        <f t="shared" si="42"/>
        <v>142171</v>
      </c>
      <c r="D279" s="3">
        <f t="shared" si="40"/>
        <v>31</v>
      </c>
      <c r="E279" s="10">
        <f t="shared" si="41"/>
        <v>29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 x14ac:dyDescent="0.25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142508</v>
      </c>
      <c r="B280" s="9">
        <f t="shared" si="39"/>
        <v>142506</v>
      </c>
      <c r="C280" s="9">
        <f t="shared" si="42"/>
        <v>142536</v>
      </c>
      <c r="D280" s="3">
        <f t="shared" si="40"/>
        <v>31</v>
      </c>
      <c r="E280" s="10">
        <f t="shared" si="41"/>
        <v>29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 x14ac:dyDescent="0.25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142873</v>
      </c>
      <c r="B281" s="9">
        <f t="shared" si="39"/>
        <v>142871</v>
      </c>
      <c r="C281" s="9">
        <f t="shared" si="42"/>
        <v>142901</v>
      </c>
      <c r="D281" s="3">
        <f t="shared" si="40"/>
        <v>31</v>
      </c>
      <c r="E281" s="10">
        <f t="shared" si="41"/>
        <v>29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 x14ac:dyDescent="0.25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143239</v>
      </c>
      <c r="B282" s="9">
        <f t="shared" si="39"/>
        <v>143237</v>
      </c>
      <c r="C282" s="9">
        <f t="shared" si="42"/>
        <v>143267</v>
      </c>
      <c r="D282" s="3">
        <f t="shared" si="40"/>
        <v>31</v>
      </c>
      <c r="E282" s="10">
        <f t="shared" si="41"/>
        <v>29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 x14ac:dyDescent="0.25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143604</v>
      </c>
      <c r="B283" s="9">
        <f t="shared" si="39"/>
        <v>143602</v>
      </c>
      <c r="C283" s="9">
        <f t="shared" si="42"/>
        <v>143632</v>
      </c>
      <c r="D283" s="3">
        <f t="shared" si="40"/>
        <v>31</v>
      </c>
      <c r="E283" s="10">
        <f t="shared" si="41"/>
        <v>29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 x14ac:dyDescent="0.25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143969</v>
      </c>
      <c r="B284" s="9">
        <f t="shared" si="39"/>
        <v>143967</v>
      </c>
      <c r="C284" s="9">
        <f t="shared" si="42"/>
        <v>143997</v>
      </c>
      <c r="D284" s="3">
        <f t="shared" si="40"/>
        <v>31</v>
      </c>
      <c r="E284" s="10">
        <f t="shared" si="41"/>
        <v>29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 x14ac:dyDescent="0.25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144334</v>
      </c>
      <c r="B285" s="9">
        <f t="shared" si="39"/>
        <v>144332</v>
      </c>
      <c r="C285" s="9">
        <f t="shared" si="42"/>
        <v>144362</v>
      </c>
      <c r="D285" s="3">
        <f t="shared" si="40"/>
        <v>31</v>
      </c>
      <c r="E285" s="10">
        <f t="shared" si="41"/>
        <v>29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 x14ac:dyDescent="0.25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144700</v>
      </c>
      <c r="B286" s="9">
        <f t="shared" si="39"/>
        <v>144698</v>
      </c>
      <c r="C286" s="9">
        <f t="shared" si="42"/>
        <v>144728</v>
      </c>
      <c r="D286" s="3">
        <f t="shared" si="40"/>
        <v>31</v>
      </c>
      <c r="E286" s="10">
        <f t="shared" si="41"/>
        <v>29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 x14ac:dyDescent="0.25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145065</v>
      </c>
      <c r="B287" s="9">
        <f t="shared" si="39"/>
        <v>145063</v>
      </c>
      <c r="C287" s="9">
        <f t="shared" si="42"/>
        <v>145093</v>
      </c>
      <c r="D287" s="3">
        <f t="shared" si="40"/>
        <v>31</v>
      </c>
      <c r="E287" s="10">
        <f t="shared" si="41"/>
        <v>29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 x14ac:dyDescent="0.25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145430</v>
      </c>
      <c r="B288" s="9">
        <f t="shared" si="39"/>
        <v>145428</v>
      </c>
      <c r="C288" s="9">
        <f t="shared" si="42"/>
        <v>145458</v>
      </c>
      <c r="D288" s="3">
        <f t="shared" si="40"/>
        <v>31</v>
      </c>
      <c r="E288" s="10">
        <f t="shared" si="41"/>
        <v>29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 x14ac:dyDescent="0.25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145795</v>
      </c>
      <c r="B289" s="9">
        <f t="shared" si="39"/>
        <v>145793</v>
      </c>
      <c r="C289" s="9">
        <f t="shared" si="42"/>
        <v>145823</v>
      </c>
      <c r="D289" s="3">
        <f t="shared" si="40"/>
        <v>31</v>
      </c>
      <c r="E289" s="10">
        <f t="shared" si="41"/>
        <v>29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 x14ac:dyDescent="0.25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146160</v>
      </c>
      <c r="B290" s="9">
        <f t="shared" si="39"/>
        <v>146158</v>
      </c>
      <c r="C290" s="9">
        <f t="shared" si="42"/>
        <v>146188</v>
      </c>
      <c r="D290" s="3">
        <f t="shared" si="40"/>
        <v>31</v>
      </c>
      <c r="E290" s="10">
        <f t="shared" si="41"/>
        <v>29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 x14ac:dyDescent="0.25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146525</v>
      </c>
      <c r="B291" s="9">
        <f t="shared" si="39"/>
        <v>146523</v>
      </c>
      <c r="C291" s="9">
        <f t="shared" si="42"/>
        <v>146553</v>
      </c>
      <c r="D291" s="3">
        <f t="shared" si="40"/>
        <v>31</v>
      </c>
      <c r="E291" s="10">
        <f t="shared" si="41"/>
        <v>29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 x14ac:dyDescent="0.25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146890</v>
      </c>
      <c r="B292" s="9">
        <f t="shared" si="39"/>
        <v>146888</v>
      </c>
      <c r="C292" s="9">
        <f t="shared" si="42"/>
        <v>146918</v>
      </c>
      <c r="D292" s="3">
        <f t="shared" si="40"/>
        <v>31</v>
      </c>
      <c r="E292" s="10">
        <f t="shared" si="41"/>
        <v>29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 x14ac:dyDescent="0.25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147255</v>
      </c>
      <c r="B293" s="9">
        <f t="shared" si="39"/>
        <v>147253</v>
      </c>
      <c r="C293" s="9">
        <f t="shared" si="42"/>
        <v>147283</v>
      </c>
      <c r="D293" s="3">
        <f t="shared" si="40"/>
        <v>31</v>
      </c>
      <c r="E293" s="10">
        <f t="shared" si="41"/>
        <v>29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 x14ac:dyDescent="0.25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147621</v>
      </c>
      <c r="B294" s="9">
        <f t="shared" si="39"/>
        <v>147619</v>
      </c>
      <c r="C294" s="9">
        <f t="shared" si="42"/>
        <v>147649</v>
      </c>
      <c r="D294" s="3">
        <f t="shared" si="40"/>
        <v>31</v>
      </c>
      <c r="E294" s="10">
        <f t="shared" si="41"/>
        <v>29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 x14ac:dyDescent="0.25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147986</v>
      </c>
      <c r="B295" s="9">
        <f t="shared" si="39"/>
        <v>147984</v>
      </c>
      <c r="C295" s="9">
        <f t="shared" si="42"/>
        <v>148014</v>
      </c>
      <c r="D295" s="3">
        <f t="shared" si="40"/>
        <v>31</v>
      </c>
      <c r="E295" s="10">
        <f t="shared" si="41"/>
        <v>29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 x14ac:dyDescent="0.25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148351</v>
      </c>
      <c r="B296" s="9">
        <f t="shared" si="39"/>
        <v>148349</v>
      </c>
      <c r="C296" s="9">
        <f t="shared" si="42"/>
        <v>148379</v>
      </c>
      <c r="D296" s="3">
        <f t="shared" si="40"/>
        <v>31</v>
      </c>
      <c r="E296" s="10">
        <f t="shared" si="41"/>
        <v>29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 x14ac:dyDescent="0.25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148716</v>
      </c>
      <c r="B297" s="9">
        <f t="shared" si="39"/>
        <v>148714</v>
      </c>
      <c r="C297" s="9">
        <f t="shared" si="42"/>
        <v>148744</v>
      </c>
      <c r="D297" s="3">
        <f t="shared" si="40"/>
        <v>31</v>
      </c>
      <c r="E297" s="10">
        <f t="shared" si="41"/>
        <v>29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 x14ac:dyDescent="0.25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149082</v>
      </c>
      <c r="B298" s="9">
        <f t="shared" si="39"/>
        <v>149080</v>
      </c>
      <c r="C298" s="9">
        <f t="shared" si="42"/>
        <v>149110</v>
      </c>
      <c r="D298" s="3">
        <f t="shared" si="40"/>
        <v>31</v>
      </c>
      <c r="E298" s="10">
        <f t="shared" si="41"/>
        <v>29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 x14ac:dyDescent="0.25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149447</v>
      </c>
      <c r="B299" s="9">
        <f t="shared" si="39"/>
        <v>149445</v>
      </c>
      <c r="C299" s="9">
        <f t="shared" si="42"/>
        <v>149475</v>
      </c>
      <c r="D299" s="3">
        <f t="shared" si="40"/>
        <v>31</v>
      </c>
      <c r="E299" s="10">
        <f t="shared" si="41"/>
        <v>29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 x14ac:dyDescent="0.25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149812</v>
      </c>
      <c r="B300" s="9">
        <f t="shared" si="39"/>
        <v>149810</v>
      </c>
      <c r="C300" s="9">
        <f t="shared" si="42"/>
        <v>149840</v>
      </c>
      <c r="D300" s="3">
        <f t="shared" si="40"/>
        <v>31</v>
      </c>
      <c r="E300" s="10">
        <f t="shared" si="41"/>
        <v>29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 x14ac:dyDescent="0.25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150177</v>
      </c>
      <c r="B301" s="9">
        <f t="shared" si="39"/>
        <v>150175</v>
      </c>
      <c r="C301" s="9">
        <f t="shared" si="42"/>
        <v>150205</v>
      </c>
      <c r="D301" s="3">
        <f t="shared" si="40"/>
        <v>31</v>
      </c>
      <c r="E301" s="10">
        <f t="shared" si="41"/>
        <v>29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 x14ac:dyDescent="0.25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150543</v>
      </c>
      <c r="B302" s="9">
        <f t="shared" si="39"/>
        <v>150541</v>
      </c>
      <c r="C302" s="9">
        <f t="shared" si="42"/>
        <v>150571</v>
      </c>
      <c r="D302" s="3">
        <f t="shared" si="40"/>
        <v>31</v>
      </c>
      <c r="E302" s="10">
        <f t="shared" si="41"/>
        <v>29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 x14ac:dyDescent="0.25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150908</v>
      </c>
      <c r="B303" s="9">
        <f t="shared" si="39"/>
        <v>150906</v>
      </c>
      <c r="C303" s="9">
        <f t="shared" si="42"/>
        <v>150936</v>
      </c>
      <c r="D303" s="3">
        <f t="shared" si="40"/>
        <v>31</v>
      </c>
      <c r="E303" s="10">
        <f t="shared" si="41"/>
        <v>29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 x14ac:dyDescent="0.25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151273</v>
      </c>
      <c r="B304" s="9">
        <f t="shared" si="39"/>
        <v>151271</v>
      </c>
      <c r="C304" s="9">
        <f t="shared" si="42"/>
        <v>151301</v>
      </c>
      <c r="D304" s="3">
        <f t="shared" si="40"/>
        <v>31</v>
      </c>
      <c r="E304" s="10">
        <f t="shared" si="41"/>
        <v>29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 x14ac:dyDescent="0.25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151638</v>
      </c>
      <c r="B305" s="9">
        <f t="shared" si="39"/>
        <v>151636</v>
      </c>
      <c r="C305" s="9">
        <f t="shared" si="42"/>
        <v>151666</v>
      </c>
      <c r="D305" s="3">
        <f t="shared" si="40"/>
        <v>31</v>
      </c>
      <c r="E305" s="10">
        <f t="shared" si="41"/>
        <v>29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 x14ac:dyDescent="0.25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152004</v>
      </c>
      <c r="B306" s="9">
        <f t="shared" si="39"/>
        <v>152002</v>
      </c>
      <c r="C306" s="9">
        <f t="shared" si="42"/>
        <v>152032</v>
      </c>
      <c r="D306" s="3">
        <f t="shared" si="40"/>
        <v>31</v>
      </c>
      <c r="E306" s="10">
        <f t="shared" si="41"/>
        <v>29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 x14ac:dyDescent="0.25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152369</v>
      </c>
      <c r="B307" s="9">
        <f t="shared" si="39"/>
        <v>152367</v>
      </c>
      <c r="C307" s="9">
        <f t="shared" si="42"/>
        <v>152397</v>
      </c>
      <c r="D307" s="3">
        <f t="shared" si="40"/>
        <v>31</v>
      </c>
      <c r="E307" s="10">
        <f t="shared" si="41"/>
        <v>29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 x14ac:dyDescent="0.25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152734</v>
      </c>
      <c r="B308" s="9">
        <f t="shared" si="39"/>
        <v>152732</v>
      </c>
      <c r="C308" s="9">
        <f t="shared" si="42"/>
        <v>152762</v>
      </c>
      <c r="D308" s="3">
        <f t="shared" si="40"/>
        <v>31</v>
      </c>
      <c r="E308" s="10">
        <f t="shared" si="41"/>
        <v>29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 x14ac:dyDescent="0.25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153099</v>
      </c>
      <c r="B309" s="9">
        <f t="shared" si="39"/>
        <v>153097</v>
      </c>
      <c r="C309" s="9">
        <f t="shared" si="42"/>
        <v>153127</v>
      </c>
      <c r="D309" s="3">
        <f t="shared" si="40"/>
        <v>31</v>
      </c>
      <c r="E309" s="10">
        <f t="shared" si="41"/>
        <v>29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 x14ac:dyDescent="0.25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153465</v>
      </c>
      <c r="B310" s="9">
        <f t="shared" si="39"/>
        <v>153463</v>
      </c>
      <c r="C310" s="9">
        <f t="shared" si="42"/>
        <v>153493</v>
      </c>
      <c r="D310" s="3">
        <f t="shared" si="40"/>
        <v>31</v>
      </c>
      <c r="E310" s="10">
        <f t="shared" si="41"/>
        <v>29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 x14ac:dyDescent="0.25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153830</v>
      </c>
      <c r="B311" s="9">
        <f t="shared" si="39"/>
        <v>153828</v>
      </c>
      <c r="C311" s="9">
        <f t="shared" si="42"/>
        <v>153858</v>
      </c>
      <c r="D311" s="3">
        <f t="shared" si="40"/>
        <v>31</v>
      </c>
      <c r="E311" s="10">
        <f t="shared" si="41"/>
        <v>29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 x14ac:dyDescent="0.25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154195</v>
      </c>
      <c r="B312" s="9">
        <f t="shared" si="39"/>
        <v>154193</v>
      </c>
      <c r="C312" s="9">
        <f t="shared" si="42"/>
        <v>154223</v>
      </c>
      <c r="D312" s="3">
        <f t="shared" si="40"/>
        <v>31</v>
      </c>
      <c r="E312" s="10">
        <f t="shared" si="41"/>
        <v>29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 x14ac:dyDescent="0.25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154560</v>
      </c>
      <c r="B313" s="9">
        <f t="shared" si="39"/>
        <v>154558</v>
      </c>
      <c r="C313" s="9">
        <f t="shared" si="42"/>
        <v>154588</v>
      </c>
      <c r="D313" s="3">
        <f t="shared" si="40"/>
        <v>31</v>
      </c>
      <c r="E313" s="10">
        <f t="shared" si="41"/>
        <v>29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 x14ac:dyDescent="0.25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154926</v>
      </c>
      <c r="B314" s="9">
        <f t="shared" si="39"/>
        <v>154924</v>
      </c>
      <c r="C314" s="9">
        <f t="shared" si="42"/>
        <v>154954</v>
      </c>
      <c r="D314" s="3">
        <f t="shared" si="40"/>
        <v>31</v>
      </c>
      <c r="E314" s="10">
        <f t="shared" si="41"/>
        <v>29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 x14ac:dyDescent="0.25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155291</v>
      </c>
      <c r="B315" s="9">
        <f t="shared" si="39"/>
        <v>155289</v>
      </c>
      <c r="C315" s="9">
        <f t="shared" si="42"/>
        <v>155319</v>
      </c>
      <c r="D315" s="3">
        <f t="shared" si="40"/>
        <v>31</v>
      </c>
      <c r="E315" s="10">
        <f t="shared" si="41"/>
        <v>29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 x14ac:dyDescent="0.25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155656</v>
      </c>
      <c r="B316" s="9">
        <f t="shared" si="39"/>
        <v>155654</v>
      </c>
      <c r="C316" s="9">
        <f t="shared" si="42"/>
        <v>155684</v>
      </c>
      <c r="D316" s="3">
        <f t="shared" si="40"/>
        <v>31</v>
      </c>
      <c r="E316" s="10">
        <f t="shared" si="41"/>
        <v>29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 x14ac:dyDescent="0.25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156021</v>
      </c>
      <c r="B317" s="9">
        <f t="shared" si="39"/>
        <v>156019</v>
      </c>
      <c r="C317" s="9">
        <f t="shared" si="42"/>
        <v>156049</v>
      </c>
      <c r="D317" s="3">
        <f t="shared" si="40"/>
        <v>31</v>
      </c>
      <c r="E317" s="10">
        <f t="shared" si="41"/>
        <v>29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 x14ac:dyDescent="0.25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156387</v>
      </c>
      <c r="B318" s="9">
        <f t="shared" si="39"/>
        <v>156385</v>
      </c>
      <c r="C318" s="9">
        <f t="shared" si="42"/>
        <v>156415</v>
      </c>
      <c r="D318" s="3">
        <f t="shared" si="40"/>
        <v>31</v>
      </c>
      <c r="E318" s="10">
        <f t="shared" si="41"/>
        <v>29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 x14ac:dyDescent="0.25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156752</v>
      </c>
      <c r="B319" s="9">
        <f t="shared" si="39"/>
        <v>156750</v>
      </c>
      <c r="C319" s="9">
        <f t="shared" si="42"/>
        <v>156780</v>
      </c>
      <c r="D319" s="3">
        <f t="shared" si="40"/>
        <v>31</v>
      </c>
      <c r="E319" s="10">
        <f t="shared" si="41"/>
        <v>29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 x14ac:dyDescent="0.25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157117</v>
      </c>
      <c r="B320" s="9">
        <f t="shared" si="39"/>
        <v>157115</v>
      </c>
      <c r="C320" s="9">
        <f t="shared" si="42"/>
        <v>157145</v>
      </c>
      <c r="D320" s="3">
        <f t="shared" si="40"/>
        <v>31</v>
      </c>
      <c r="E320" s="10">
        <f t="shared" si="41"/>
        <v>29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 x14ac:dyDescent="0.25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157482</v>
      </c>
      <c r="B321" s="9">
        <f t="shared" si="39"/>
        <v>157480</v>
      </c>
      <c r="C321" s="9">
        <f t="shared" si="42"/>
        <v>157510</v>
      </c>
      <c r="D321" s="3">
        <f t="shared" si="40"/>
        <v>31</v>
      </c>
      <c r="E321" s="10">
        <f t="shared" si="41"/>
        <v>29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 x14ac:dyDescent="0.25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157848</v>
      </c>
      <c r="B322" s="9">
        <f t="shared" si="39"/>
        <v>157846</v>
      </c>
      <c r="C322" s="9">
        <f t="shared" si="42"/>
        <v>157876</v>
      </c>
      <c r="D322" s="3">
        <f t="shared" si="40"/>
        <v>31</v>
      </c>
      <c r="E322" s="10">
        <f t="shared" si="41"/>
        <v>29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 x14ac:dyDescent="0.25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158213</v>
      </c>
      <c r="B323" s="9">
        <f t="shared" si="39"/>
        <v>158211</v>
      </c>
      <c r="C323" s="9">
        <f t="shared" si="42"/>
        <v>158241</v>
      </c>
      <c r="D323" s="3">
        <f t="shared" si="40"/>
        <v>31</v>
      </c>
      <c r="E323" s="10">
        <f t="shared" si="41"/>
        <v>29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 x14ac:dyDescent="0.25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158578</v>
      </c>
      <c r="B324" s="9">
        <f t="shared" si="39"/>
        <v>158576</v>
      </c>
      <c r="C324" s="9">
        <f t="shared" si="42"/>
        <v>158606</v>
      </c>
      <c r="D324" s="3">
        <f t="shared" si="40"/>
        <v>31</v>
      </c>
      <c r="E324" s="10">
        <f t="shared" si="41"/>
        <v>29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 x14ac:dyDescent="0.25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158943</v>
      </c>
      <c r="B325" s="9">
        <f t="shared" si="39"/>
        <v>158941</v>
      </c>
      <c r="C325" s="9">
        <f t="shared" si="42"/>
        <v>158971</v>
      </c>
      <c r="D325" s="3">
        <f t="shared" si="40"/>
        <v>31</v>
      </c>
      <c r="E325" s="10">
        <f t="shared" si="41"/>
        <v>29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 x14ac:dyDescent="0.25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159309</v>
      </c>
      <c r="B326" s="9">
        <f t="shared" ref="B326:B389" si="48">EOMONTH(A326,-1)+1</f>
        <v>159307</v>
      </c>
      <c r="C326" s="9">
        <f t="shared" si="42"/>
        <v>159337</v>
      </c>
      <c r="D326" s="3">
        <f t="shared" ref="D326:D389" si="49">C326-B326+1</f>
        <v>31</v>
      </c>
      <c r="E326" s="10">
        <f t="shared" ref="E326:E389" si="50">C326-A326+1</f>
        <v>29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 x14ac:dyDescent="0.25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159674</v>
      </c>
      <c r="B327" s="9">
        <f t="shared" si="48"/>
        <v>159672</v>
      </c>
      <c r="C327" s="9">
        <f t="shared" ref="C327:C390" si="51">EOMONTH(A327,0)</f>
        <v>159702</v>
      </c>
      <c r="D327" s="3">
        <f t="shared" si="49"/>
        <v>31</v>
      </c>
      <c r="E327" s="10">
        <f t="shared" si="50"/>
        <v>29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 x14ac:dyDescent="0.25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160039</v>
      </c>
      <c r="B328" s="9">
        <f t="shared" si="48"/>
        <v>160037</v>
      </c>
      <c r="C328" s="9">
        <f t="shared" si="51"/>
        <v>160067</v>
      </c>
      <c r="D328" s="3">
        <f t="shared" si="49"/>
        <v>31</v>
      </c>
      <c r="E328" s="10">
        <f t="shared" si="50"/>
        <v>29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 x14ac:dyDescent="0.25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160404</v>
      </c>
      <c r="B329" s="9">
        <f t="shared" si="48"/>
        <v>160402</v>
      </c>
      <c r="C329" s="9">
        <f t="shared" si="51"/>
        <v>160432</v>
      </c>
      <c r="D329" s="3">
        <f t="shared" si="49"/>
        <v>31</v>
      </c>
      <c r="E329" s="10">
        <f t="shared" si="50"/>
        <v>29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 x14ac:dyDescent="0.25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160770</v>
      </c>
      <c r="B330" s="9">
        <f t="shared" si="48"/>
        <v>160768</v>
      </c>
      <c r="C330" s="9">
        <f t="shared" si="51"/>
        <v>160798</v>
      </c>
      <c r="D330" s="3">
        <f t="shared" si="49"/>
        <v>31</v>
      </c>
      <c r="E330" s="10">
        <f t="shared" si="50"/>
        <v>29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 x14ac:dyDescent="0.25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161135</v>
      </c>
      <c r="B331" s="9">
        <f t="shared" si="48"/>
        <v>161133</v>
      </c>
      <c r="C331" s="9">
        <f t="shared" si="51"/>
        <v>161163</v>
      </c>
      <c r="D331" s="3">
        <f t="shared" si="49"/>
        <v>31</v>
      </c>
      <c r="E331" s="10">
        <f t="shared" si="50"/>
        <v>29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 x14ac:dyDescent="0.25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161500</v>
      </c>
      <c r="B332" s="9">
        <f t="shared" si="48"/>
        <v>161498</v>
      </c>
      <c r="C332" s="9">
        <f t="shared" si="51"/>
        <v>161528</v>
      </c>
      <c r="D332" s="3">
        <f t="shared" si="49"/>
        <v>31</v>
      </c>
      <c r="E332" s="10">
        <f t="shared" si="50"/>
        <v>29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 x14ac:dyDescent="0.25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161865</v>
      </c>
      <c r="B333" s="9">
        <f t="shared" si="48"/>
        <v>161863</v>
      </c>
      <c r="C333" s="9">
        <f t="shared" si="51"/>
        <v>161893</v>
      </c>
      <c r="D333" s="3">
        <f t="shared" si="49"/>
        <v>31</v>
      </c>
      <c r="E333" s="10">
        <f t="shared" si="50"/>
        <v>29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 x14ac:dyDescent="0.25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162231</v>
      </c>
      <c r="B334" s="9">
        <f t="shared" si="48"/>
        <v>162229</v>
      </c>
      <c r="C334" s="9">
        <f t="shared" si="51"/>
        <v>162259</v>
      </c>
      <c r="D334" s="3">
        <f t="shared" si="49"/>
        <v>31</v>
      </c>
      <c r="E334" s="10">
        <f t="shared" si="50"/>
        <v>29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 x14ac:dyDescent="0.25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162596</v>
      </c>
      <c r="B335" s="9">
        <f t="shared" si="48"/>
        <v>162594</v>
      </c>
      <c r="C335" s="9">
        <f t="shared" si="51"/>
        <v>162624</v>
      </c>
      <c r="D335" s="3">
        <f t="shared" si="49"/>
        <v>31</v>
      </c>
      <c r="E335" s="10">
        <f t="shared" si="50"/>
        <v>29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 x14ac:dyDescent="0.25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162961</v>
      </c>
      <c r="B336" s="9">
        <f t="shared" si="48"/>
        <v>162959</v>
      </c>
      <c r="C336" s="9">
        <f t="shared" si="51"/>
        <v>162989</v>
      </c>
      <c r="D336" s="3">
        <f t="shared" si="49"/>
        <v>31</v>
      </c>
      <c r="E336" s="10">
        <f t="shared" si="50"/>
        <v>29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 x14ac:dyDescent="0.25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163326</v>
      </c>
      <c r="B337" s="9">
        <f t="shared" si="48"/>
        <v>163324</v>
      </c>
      <c r="C337" s="9">
        <f t="shared" si="51"/>
        <v>163354</v>
      </c>
      <c r="D337" s="3">
        <f t="shared" si="49"/>
        <v>31</v>
      </c>
      <c r="E337" s="10">
        <f t="shared" si="50"/>
        <v>29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 x14ac:dyDescent="0.25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163692</v>
      </c>
      <c r="B338" s="9">
        <f t="shared" si="48"/>
        <v>163690</v>
      </c>
      <c r="C338" s="9">
        <f t="shared" si="51"/>
        <v>163720</v>
      </c>
      <c r="D338" s="3">
        <f t="shared" si="49"/>
        <v>31</v>
      </c>
      <c r="E338" s="10">
        <f t="shared" si="50"/>
        <v>29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 x14ac:dyDescent="0.25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164057</v>
      </c>
      <c r="B339" s="9">
        <f t="shared" si="48"/>
        <v>164055</v>
      </c>
      <c r="C339" s="9">
        <f t="shared" si="51"/>
        <v>164085</v>
      </c>
      <c r="D339" s="3">
        <f t="shared" si="49"/>
        <v>31</v>
      </c>
      <c r="E339" s="10">
        <f t="shared" si="50"/>
        <v>29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 x14ac:dyDescent="0.25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164422</v>
      </c>
      <c r="B340" s="9">
        <f t="shared" si="48"/>
        <v>164420</v>
      </c>
      <c r="C340" s="9">
        <f t="shared" si="51"/>
        <v>164450</v>
      </c>
      <c r="D340" s="3">
        <f t="shared" si="49"/>
        <v>31</v>
      </c>
      <c r="E340" s="10">
        <f t="shared" si="50"/>
        <v>29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 x14ac:dyDescent="0.25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164787</v>
      </c>
      <c r="B341" s="9">
        <f t="shared" si="48"/>
        <v>164785</v>
      </c>
      <c r="C341" s="9">
        <f t="shared" si="51"/>
        <v>164815</v>
      </c>
      <c r="D341" s="3">
        <f t="shared" si="49"/>
        <v>31</v>
      </c>
      <c r="E341" s="10">
        <f t="shared" si="50"/>
        <v>29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 x14ac:dyDescent="0.25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165153</v>
      </c>
      <c r="B342" s="9">
        <f t="shared" si="48"/>
        <v>165151</v>
      </c>
      <c r="C342" s="9">
        <f t="shared" si="51"/>
        <v>165181</v>
      </c>
      <c r="D342" s="3">
        <f t="shared" si="49"/>
        <v>31</v>
      </c>
      <c r="E342" s="10">
        <f t="shared" si="50"/>
        <v>29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 x14ac:dyDescent="0.25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165518</v>
      </c>
      <c r="B343" s="9">
        <f t="shared" si="48"/>
        <v>165516</v>
      </c>
      <c r="C343" s="9">
        <f t="shared" si="51"/>
        <v>165546</v>
      </c>
      <c r="D343" s="3">
        <f t="shared" si="49"/>
        <v>31</v>
      </c>
      <c r="E343" s="10">
        <f t="shared" si="50"/>
        <v>29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 x14ac:dyDescent="0.25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165883</v>
      </c>
      <c r="B344" s="9">
        <f t="shared" si="48"/>
        <v>165881</v>
      </c>
      <c r="C344" s="9">
        <f t="shared" si="51"/>
        <v>165911</v>
      </c>
      <c r="D344" s="3">
        <f t="shared" si="49"/>
        <v>31</v>
      </c>
      <c r="E344" s="10">
        <f t="shared" si="50"/>
        <v>29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 x14ac:dyDescent="0.25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166248</v>
      </c>
      <c r="B345" s="9">
        <f t="shared" si="48"/>
        <v>166246</v>
      </c>
      <c r="C345" s="9">
        <f t="shared" si="51"/>
        <v>166276</v>
      </c>
      <c r="D345" s="3">
        <f t="shared" si="49"/>
        <v>31</v>
      </c>
      <c r="E345" s="10">
        <f t="shared" si="50"/>
        <v>29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 x14ac:dyDescent="0.25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166614</v>
      </c>
      <c r="B346" s="9">
        <f t="shared" si="48"/>
        <v>166612</v>
      </c>
      <c r="C346" s="9">
        <f t="shared" si="51"/>
        <v>166642</v>
      </c>
      <c r="D346" s="3">
        <f t="shared" si="49"/>
        <v>31</v>
      </c>
      <c r="E346" s="10">
        <f t="shared" si="50"/>
        <v>29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 x14ac:dyDescent="0.25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166979</v>
      </c>
      <c r="B347" s="9">
        <f t="shared" si="48"/>
        <v>166977</v>
      </c>
      <c r="C347" s="9">
        <f t="shared" si="51"/>
        <v>167007</v>
      </c>
      <c r="D347" s="3">
        <f t="shared" si="49"/>
        <v>31</v>
      </c>
      <c r="E347" s="10">
        <f t="shared" si="50"/>
        <v>29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 x14ac:dyDescent="0.25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167344</v>
      </c>
      <c r="B348" s="9">
        <f t="shared" si="48"/>
        <v>167342</v>
      </c>
      <c r="C348" s="9">
        <f t="shared" si="51"/>
        <v>167372</v>
      </c>
      <c r="D348" s="3">
        <f t="shared" si="49"/>
        <v>31</v>
      </c>
      <c r="E348" s="10">
        <f t="shared" si="50"/>
        <v>29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 x14ac:dyDescent="0.25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167709</v>
      </c>
      <c r="B349" s="9">
        <f t="shared" si="48"/>
        <v>167707</v>
      </c>
      <c r="C349" s="9">
        <f t="shared" si="51"/>
        <v>167737</v>
      </c>
      <c r="D349" s="3">
        <f t="shared" si="49"/>
        <v>31</v>
      </c>
      <c r="E349" s="10">
        <f t="shared" si="50"/>
        <v>29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 x14ac:dyDescent="0.25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168075</v>
      </c>
      <c r="B350" s="9">
        <f t="shared" si="48"/>
        <v>168073</v>
      </c>
      <c r="C350" s="9">
        <f t="shared" si="51"/>
        <v>168103</v>
      </c>
      <c r="D350" s="3">
        <f t="shared" si="49"/>
        <v>31</v>
      </c>
      <c r="E350" s="10">
        <f t="shared" si="50"/>
        <v>29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 x14ac:dyDescent="0.25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168440</v>
      </c>
      <c r="B351" s="9">
        <f t="shared" si="48"/>
        <v>168438</v>
      </c>
      <c r="C351" s="9">
        <f t="shared" si="51"/>
        <v>168468</v>
      </c>
      <c r="D351" s="3">
        <f t="shared" si="49"/>
        <v>31</v>
      </c>
      <c r="E351" s="10">
        <f t="shared" si="50"/>
        <v>29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 x14ac:dyDescent="0.25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168805</v>
      </c>
      <c r="B352" s="9">
        <f t="shared" si="48"/>
        <v>168803</v>
      </c>
      <c r="C352" s="9">
        <f t="shared" si="51"/>
        <v>168833</v>
      </c>
      <c r="D352" s="3">
        <f t="shared" si="49"/>
        <v>31</v>
      </c>
      <c r="E352" s="10">
        <f t="shared" si="50"/>
        <v>29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 x14ac:dyDescent="0.25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169170</v>
      </c>
      <c r="B353" s="9">
        <f t="shared" si="48"/>
        <v>169168</v>
      </c>
      <c r="C353" s="9">
        <f t="shared" si="51"/>
        <v>169198</v>
      </c>
      <c r="D353" s="3">
        <f t="shared" si="49"/>
        <v>31</v>
      </c>
      <c r="E353" s="10">
        <f t="shared" si="50"/>
        <v>29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 x14ac:dyDescent="0.25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169536</v>
      </c>
      <c r="B354" s="9">
        <f t="shared" si="48"/>
        <v>169534</v>
      </c>
      <c r="C354" s="9">
        <f t="shared" si="51"/>
        <v>169564</v>
      </c>
      <c r="D354" s="3">
        <f t="shared" si="49"/>
        <v>31</v>
      </c>
      <c r="E354" s="10">
        <f t="shared" si="50"/>
        <v>29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 x14ac:dyDescent="0.25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169901</v>
      </c>
      <c r="B355" s="9">
        <f t="shared" si="48"/>
        <v>169899</v>
      </c>
      <c r="C355" s="9">
        <f t="shared" si="51"/>
        <v>169929</v>
      </c>
      <c r="D355" s="3">
        <f t="shared" si="49"/>
        <v>31</v>
      </c>
      <c r="E355" s="10">
        <f t="shared" si="50"/>
        <v>29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 x14ac:dyDescent="0.25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170266</v>
      </c>
      <c r="B356" s="9">
        <f t="shared" si="48"/>
        <v>170264</v>
      </c>
      <c r="C356" s="9">
        <f t="shared" si="51"/>
        <v>170294</v>
      </c>
      <c r="D356" s="3">
        <f t="shared" si="49"/>
        <v>31</v>
      </c>
      <c r="E356" s="10">
        <f t="shared" si="50"/>
        <v>29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 x14ac:dyDescent="0.25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170631</v>
      </c>
      <c r="B357" s="9">
        <f t="shared" si="48"/>
        <v>170629</v>
      </c>
      <c r="C357" s="9">
        <f t="shared" si="51"/>
        <v>170659</v>
      </c>
      <c r="D357" s="3">
        <f t="shared" si="49"/>
        <v>31</v>
      </c>
      <c r="E357" s="10">
        <f t="shared" si="50"/>
        <v>29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 x14ac:dyDescent="0.25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170997</v>
      </c>
      <c r="B358" s="9">
        <f t="shared" si="48"/>
        <v>170995</v>
      </c>
      <c r="C358" s="9">
        <f t="shared" si="51"/>
        <v>171025</v>
      </c>
      <c r="D358" s="3">
        <f t="shared" si="49"/>
        <v>31</v>
      </c>
      <c r="E358" s="10">
        <f t="shared" si="50"/>
        <v>29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 x14ac:dyDescent="0.25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171362</v>
      </c>
      <c r="B359" s="9">
        <f t="shared" si="48"/>
        <v>171360</v>
      </c>
      <c r="C359" s="9">
        <f t="shared" si="51"/>
        <v>171390</v>
      </c>
      <c r="D359" s="3">
        <f t="shared" si="49"/>
        <v>31</v>
      </c>
      <c r="E359" s="10">
        <f t="shared" si="50"/>
        <v>29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 x14ac:dyDescent="0.25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171727</v>
      </c>
      <c r="B360" s="9">
        <f t="shared" si="48"/>
        <v>171725</v>
      </c>
      <c r="C360" s="9">
        <f t="shared" si="51"/>
        <v>171755</v>
      </c>
      <c r="D360" s="3">
        <f t="shared" si="49"/>
        <v>31</v>
      </c>
      <c r="E360" s="10">
        <f t="shared" si="50"/>
        <v>29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 x14ac:dyDescent="0.25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172092</v>
      </c>
      <c r="B361" s="9">
        <f t="shared" si="48"/>
        <v>172090</v>
      </c>
      <c r="C361" s="9">
        <f t="shared" si="51"/>
        <v>172120</v>
      </c>
      <c r="D361" s="3">
        <f t="shared" si="49"/>
        <v>31</v>
      </c>
      <c r="E361" s="10">
        <f t="shared" si="50"/>
        <v>29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 x14ac:dyDescent="0.25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172458</v>
      </c>
      <c r="B362" s="9">
        <f t="shared" si="48"/>
        <v>172456</v>
      </c>
      <c r="C362" s="9">
        <f t="shared" si="51"/>
        <v>172486</v>
      </c>
      <c r="D362" s="3">
        <f t="shared" si="49"/>
        <v>31</v>
      </c>
      <c r="E362" s="10">
        <f t="shared" si="50"/>
        <v>29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 x14ac:dyDescent="0.25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172823</v>
      </c>
      <c r="B363" s="9">
        <f t="shared" si="48"/>
        <v>172821</v>
      </c>
      <c r="C363" s="9">
        <f t="shared" si="51"/>
        <v>172851</v>
      </c>
      <c r="D363" s="3">
        <f t="shared" si="49"/>
        <v>31</v>
      </c>
      <c r="E363" s="10">
        <f t="shared" si="50"/>
        <v>29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 x14ac:dyDescent="0.25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173188</v>
      </c>
      <c r="B364" s="9">
        <f t="shared" si="48"/>
        <v>173186</v>
      </c>
      <c r="C364" s="9">
        <f t="shared" si="51"/>
        <v>173216</v>
      </c>
      <c r="D364" s="3">
        <f t="shared" si="49"/>
        <v>31</v>
      </c>
      <c r="E364" s="10">
        <f t="shared" si="50"/>
        <v>29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 x14ac:dyDescent="0.25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173553</v>
      </c>
      <c r="B365" s="9">
        <f t="shared" si="48"/>
        <v>173551</v>
      </c>
      <c r="C365" s="9">
        <f t="shared" si="51"/>
        <v>173581</v>
      </c>
      <c r="D365" s="3">
        <f t="shared" si="49"/>
        <v>31</v>
      </c>
      <c r="E365" s="10">
        <f t="shared" si="50"/>
        <v>29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 x14ac:dyDescent="0.25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173919</v>
      </c>
      <c r="B366" s="9">
        <f t="shared" si="48"/>
        <v>173917</v>
      </c>
      <c r="C366" s="9">
        <f t="shared" si="51"/>
        <v>173947</v>
      </c>
      <c r="D366" s="3">
        <f t="shared" si="49"/>
        <v>31</v>
      </c>
      <c r="E366" s="10">
        <f t="shared" si="50"/>
        <v>29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 x14ac:dyDescent="0.25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174284</v>
      </c>
      <c r="B367" s="9">
        <f t="shared" si="48"/>
        <v>174282</v>
      </c>
      <c r="C367" s="9">
        <f t="shared" si="51"/>
        <v>174312</v>
      </c>
      <c r="D367" s="3">
        <f t="shared" si="49"/>
        <v>31</v>
      </c>
      <c r="E367" s="10">
        <f t="shared" si="50"/>
        <v>29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 x14ac:dyDescent="0.25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174649</v>
      </c>
      <c r="B368" s="9">
        <f t="shared" si="48"/>
        <v>174647</v>
      </c>
      <c r="C368" s="9">
        <f t="shared" si="51"/>
        <v>174677</v>
      </c>
      <c r="D368" s="3">
        <f t="shared" si="49"/>
        <v>31</v>
      </c>
      <c r="E368" s="10">
        <f t="shared" si="50"/>
        <v>29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 x14ac:dyDescent="0.25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175014</v>
      </c>
      <c r="B369" s="9">
        <f t="shared" si="48"/>
        <v>175012</v>
      </c>
      <c r="C369" s="9">
        <f t="shared" si="51"/>
        <v>175042</v>
      </c>
      <c r="D369" s="3">
        <f t="shared" si="49"/>
        <v>31</v>
      </c>
      <c r="E369" s="10">
        <f t="shared" si="50"/>
        <v>29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 x14ac:dyDescent="0.25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175380</v>
      </c>
      <c r="B370" s="9">
        <f t="shared" si="48"/>
        <v>175378</v>
      </c>
      <c r="C370" s="9">
        <f t="shared" si="51"/>
        <v>175408</v>
      </c>
      <c r="D370" s="3">
        <f t="shared" si="49"/>
        <v>31</v>
      </c>
      <c r="E370" s="10">
        <f t="shared" si="50"/>
        <v>29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 x14ac:dyDescent="0.25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175745</v>
      </c>
      <c r="B371" s="9">
        <f t="shared" si="48"/>
        <v>175743</v>
      </c>
      <c r="C371" s="9">
        <f t="shared" si="51"/>
        <v>175773</v>
      </c>
      <c r="D371" s="3">
        <f t="shared" si="49"/>
        <v>31</v>
      </c>
      <c r="E371" s="10">
        <f t="shared" si="50"/>
        <v>29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 x14ac:dyDescent="0.25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176110</v>
      </c>
      <c r="B372" s="9">
        <f t="shared" si="48"/>
        <v>176108</v>
      </c>
      <c r="C372" s="9">
        <f t="shared" si="51"/>
        <v>176138</v>
      </c>
      <c r="D372" s="3">
        <f t="shared" si="49"/>
        <v>31</v>
      </c>
      <c r="E372" s="10">
        <f t="shared" si="50"/>
        <v>29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 x14ac:dyDescent="0.25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176475</v>
      </c>
      <c r="B373" s="9">
        <f t="shared" si="48"/>
        <v>176473</v>
      </c>
      <c r="C373" s="9">
        <f t="shared" si="51"/>
        <v>176503</v>
      </c>
      <c r="D373" s="3">
        <f t="shared" si="49"/>
        <v>31</v>
      </c>
      <c r="E373" s="10">
        <f t="shared" si="50"/>
        <v>29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 x14ac:dyDescent="0.25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176841</v>
      </c>
      <c r="B374" s="9">
        <f t="shared" si="48"/>
        <v>176839</v>
      </c>
      <c r="C374" s="9">
        <f t="shared" si="51"/>
        <v>176869</v>
      </c>
      <c r="D374" s="3">
        <f t="shared" si="49"/>
        <v>31</v>
      </c>
      <c r="E374" s="10">
        <f t="shared" si="50"/>
        <v>29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 x14ac:dyDescent="0.25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177206</v>
      </c>
      <c r="B375" s="9">
        <f t="shared" si="48"/>
        <v>177204</v>
      </c>
      <c r="C375" s="9">
        <f t="shared" si="51"/>
        <v>177234</v>
      </c>
      <c r="D375" s="3">
        <f t="shared" si="49"/>
        <v>31</v>
      </c>
      <c r="E375" s="10">
        <f t="shared" si="50"/>
        <v>29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 x14ac:dyDescent="0.25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177571</v>
      </c>
      <c r="B376" s="9">
        <f t="shared" si="48"/>
        <v>177569</v>
      </c>
      <c r="C376" s="9">
        <f t="shared" si="51"/>
        <v>177599</v>
      </c>
      <c r="D376" s="3">
        <f t="shared" si="49"/>
        <v>31</v>
      </c>
      <c r="E376" s="10">
        <f t="shared" si="50"/>
        <v>29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 x14ac:dyDescent="0.25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177936</v>
      </c>
      <c r="B377" s="9">
        <f t="shared" si="48"/>
        <v>177934</v>
      </c>
      <c r="C377" s="9">
        <f t="shared" si="51"/>
        <v>177964</v>
      </c>
      <c r="D377" s="3">
        <f t="shared" si="49"/>
        <v>31</v>
      </c>
      <c r="E377" s="10">
        <f t="shared" si="50"/>
        <v>29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 x14ac:dyDescent="0.25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178302</v>
      </c>
      <c r="B378" s="9">
        <f t="shared" si="48"/>
        <v>178300</v>
      </c>
      <c r="C378" s="9">
        <f t="shared" si="51"/>
        <v>178330</v>
      </c>
      <c r="D378" s="3">
        <f t="shared" si="49"/>
        <v>31</v>
      </c>
      <c r="E378" s="10">
        <f t="shared" si="50"/>
        <v>29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 x14ac:dyDescent="0.25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178667</v>
      </c>
      <c r="B379" s="9">
        <f t="shared" si="48"/>
        <v>178665</v>
      </c>
      <c r="C379" s="9">
        <f t="shared" si="51"/>
        <v>178695</v>
      </c>
      <c r="D379" s="3">
        <f t="shared" si="49"/>
        <v>31</v>
      </c>
      <c r="E379" s="10">
        <f t="shared" si="50"/>
        <v>29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 x14ac:dyDescent="0.25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179032</v>
      </c>
      <c r="B380" s="9">
        <f t="shared" si="48"/>
        <v>179030</v>
      </c>
      <c r="C380" s="9">
        <f t="shared" si="51"/>
        <v>179060</v>
      </c>
      <c r="D380" s="3">
        <f t="shared" si="49"/>
        <v>31</v>
      </c>
      <c r="E380" s="10">
        <f t="shared" si="50"/>
        <v>29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 x14ac:dyDescent="0.25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179397</v>
      </c>
      <c r="B381" s="9">
        <f t="shared" si="48"/>
        <v>179395</v>
      </c>
      <c r="C381" s="9">
        <f t="shared" si="51"/>
        <v>179425</v>
      </c>
      <c r="D381" s="3">
        <f t="shared" si="49"/>
        <v>31</v>
      </c>
      <c r="E381" s="10">
        <f t="shared" si="50"/>
        <v>29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 x14ac:dyDescent="0.25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179763</v>
      </c>
      <c r="B382" s="9">
        <f t="shared" si="48"/>
        <v>179761</v>
      </c>
      <c r="C382" s="9">
        <f t="shared" si="51"/>
        <v>179791</v>
      </c>
      <c r="D382" s="3">
        <f t="shared" si="49"/>
        <v>31</v>
      </c>
      <c r="E382" s="10">
        <f t="shared" si="50"/>
        <v>29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 x14ac:dyDescent="0.25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180128</v>
      </c>
      <c r="B383" s="9">
        <f t="shared" si="48"/>
        <v>180126</v>
      </c>
      <c r="C383" s="9">
        <f t="shared" si="51"/>
        <v>180156</v>
      </c>
      <c r="D383" s="3">
        <f t="shared" si="49"/>
        <v>31</v>
      </c>
      <c r="E383" s="10">
        <f t="shared" si="50"/>
        <v>29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 x14ac:dyDescent="0.25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180493</v>
      </c>
      <c r="B384" s="9">
        <f t="shared" si="48"/>
        <v>180491</v>
      </c>
      <c r="C384" s="9">
        <f t="shared" si="51"/>
        <v>180521</v>
      </c>
      <c r="D384" s="3">
        <f t="shared" si="49"/>
        <v>31</v>
      </c>
      <c r="E384" s="10">
        <f t="shared" si="50"/>
        <v>29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 x14ac:dyDescent="0.25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180858</v>
      </c>
      <c r="B385" s="9">
        <f t="shared" si="48"/>
        <v>180856</v>
      </c>
      <c r="C385" s="9">
        <f t="shared" si="51"/>
        <v>180886</v>
      </c>
      <c r="D385" s="3">
        <f t="shared" si="49"/>
        <v>31</v>
      </c>
      <c r="E385" s="10">
        <f t="shared" si="50"/>
        <v>29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 x14ac:dyDescent="0.25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181224</v>
      </c>
      <c r="B386" s="9">
        <f t="shared" si="48"/>
        <v>181222</v>
      </c>
      <c r="C386" s="9">
        <f t="shared" si="51"/>
        <v>181252</v>
      </c>
      <c r="D386" s="3">
        <f t="shared" si="49"/>
        <v>31</v>
      </c>
      <c r="E386" s="10">
        <f t="shared" si="50"/>
        <v>29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 x14ac:dyDescent="0.25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181589</v>
      </c>
      <c r="B387" s="9">
        <f t="shared" si="48"/>
        <v>181587</v>
      </c>
      <c r="C387" s="9">
        <f t="shared" si="51"/>
        <v>181617</v>
      </c>
      <c r="D387" s="3">
        <f t="shared" si="49"/>
        <v>31</v>
      </c>
      <c r="E387" s="10">
        <f t="shared" si="50"/>
        <v>29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 x14ac:dyDescent="0.25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181954</v>
      </c>
      <c r="B388" s="9">
        <f t="shared" si="48"/>
        <v>181952</v>
      </c>
      <c r="C388" s="9">
        <f t="shared" si="51"/>
        <v>181982</v>
      </c>
      <c r="D388" s="3">
        <f t="shared" si="49"/>
        <v>31</v>
      </c>
      <c r="E388" s="10">
        <f t="shared" si="50"/>
        <v>29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 x14ac:dyDescent="0.25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182319</v>
      </c>
      <c r="B389" s="9">
        <f t="shared" si="48"/>
        <v>182317</v>
      </c>
      <c r="C389" s="9">
        <f t="shared" si="51"/>
        <v>182347</v>
      </c>
      <c r="D389" s="3">
        <f t="shared" si="49"/>
        <v>31</v>
      </c>
      <c r="E389" s="10">
        <f t="shared" si="50"/>
        <v>29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 x14ac:dyDescent="0.25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182685</v>
      </c>
      <c r="B390" s="9">
        <f t="shared" ref="B390:B453" si="57">EOMONTH(A390,-1)+1</f>
        <v>182683</v>
      </c>
      <c r="C390" s="9">
        <f t="shared" si="51"/>
        <v>182713</v>
      </c>
      <c r="D390" s="3">
        <f t="shared" ref="D390:D453" si="58">C390-B390+1</f>
        <v>31</v>
      </c>
      <c r="E390" s="10">
        <f t="shared" ref="E390:E453" si="59">C390-A390+1</f>
        <v>29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 x14ac:dyDescent="0.25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183050</v>
      </c>
      <c r="B391" s="9">
        <f t="shared" si="57"/>
        <v>183048</v>
      </c>
      <c r="C391" s="9">
        <f t="shared" ref="C391:C454" si="60">EOMONTH(A391,0)</f>
        <v>183078</v>
      </c>
      <c r="D391" s="3">
        <f t="shared" si="58"/>
        <v>31</v>
      </c>
      <c r="E391" s="10">
        <f t="shared" si="59"/>
        <v>29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 x14ac:dyDescent="0.25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183415</v>
      </c>
      <c r="B392" s="9">
        <f t="shared" si="57"/>
        <v>183413</v>
      </c>
      <c r="C392" s="9">
        <f t="shared" si="60"/>
        <v>183443</v>
      </c>
      <c r="D392" s="3">
        <f t="shared" si="58"/>
        <v>31</v>
      </c>
      <c r="E392" s="10">
        <f t="shared" si="59"/>
        <v>29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 x14ac:dyDescent="0.25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183780</v>
      </c>
      <c r="B393" s="9">
        <f t="shared" si="57"/>
        <v>183778</v>
      </c>
      <c r="C393" s="9">
        <f t="shared" si="60"/>
        <v>183808</v>
      </c>
      <c r="D393" s="3">
        <f t="shared" si="58"/>
        <v>31</v>
      </c>
      <c r="E393" s="10">
        <f t="shared" si="59"/>
        <v>29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 x14ac:dyDescent="0.25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184146</v>
      </c>
      <c r="B394" s="9">
        <f t="shared" si="57"/>
        <v>184144</v>
      </c>
      <c r="C394" s="9">
        <f t="shared" si="60"/>
        <v>184174</v>
      </c>
      <c r="D394" s="3">
        <f t="shared" si="58"/>
        <v>31</v>
      </c>
      <c r="E394" s="10">
        <f t="shared" si="59"/>
        <v>29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 x14ac:dyDescent="0.25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184511</v>
      </c>
      <c r="B395" s="9">
        <f t="shared" si="57"/>
        <v>184509</v>
      </c>
      <c r="C395" s="9">
        <f t="shared" si="60"/>
        <v>184539</v>
      </c>
      <c r="D395" s="3">
        <f t="shared" si="58"/>
        <v>31</v>
      </c>
      <c r="E395" s="10">
        <f t="shared" si="59"/>
        <v>29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 x14ac:dyDescent="0.25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184876</v>
      </c>
      <c r="B396" s="9">
        <f t="shared" si="57"/>
        <v>184874</v>
      </c>
      <c r="C396" s="9">
        <f t="shared" si="60"/>
        <v>184904</v>
      </c>
      <c r="D396" s="3">
        <f t="shared" si="58"/>
        <v>31</v>
      </c>
      <c r="E396" s="10">
        <f t="shared" si="59"/>
        <v>29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 x14ac:dyDescent="0.25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185241</v>
      </c>
      <c r="B397" s="9">
        <f t="shared" si="57"/>
        <v>185239</v>
      </c>
      <c r="C397" s="9">
        <f t="shared" si="60"/>
        <v>185269</v>
      </c>
      <c r="D397" s="3">
        <f t="shared" si="58"/>
        <v>31</v>
      </c>
      <c r="E397" s="10">
        <f t="shared" si="59"/>
        <v>29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 x14ac:dyDescent="0.25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185607</v>
      </c>
      <c r="B398" s="9">
        <f t="shared" si="57"/>
        <v>185605</v>
      </c>
      <c r="C398" s="9">
        <f t="shared" si="60"/>
        <v>185635</v>
      </c>
      <c r="D398" s="3">
        <f t="shared" si="58"/>
        <v>31</v>
      </c>
      <c r="E398" s="10">
        <f t="shared" si="59"/>
        <v>29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 x14ac:dyDescent="0.25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185972</v>
      </c>
      <c r="B399" s="9">
        <f t="shared" si="57"/>
        <v>185970</v>
      </c>
      <c r="C399" s="9">
        <f t="shared" si="60"/>
        <v>186000</v>
      </c>
      <c r="D399" s="3">
        <f t="shared" si="58"/>
        <v>31</v>
      </c>
      <c r="E399" s="10">
        <f t="shared" si="59"/>
        <v>29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 x14ac:dyDescent="0.25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186337</v>
      </c>
      <c r="B400" s="9">
        <f t="shared" si="57"/>
        <v>186335</v>
      </c>
      <c r="C400" s="9">
        <f t="shared" si="60"/>
        <v>186365</v>
      </c>
      <c r="D400" s="3">
        <f t="shared" si="58"/>
        <v>31</v>
      </c>
      <c r="E400" s="10">
        <f t="shared" si="59"/>
        <v>29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 x14ac:dyDescent="0.25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186702</v>
      </c>
      <c r="B401" s="9">
        <f t="shared" si="57"/>
        <v>186700</v>
      </c>
      <c r="C401" s="9">
        <f t="shared" si="60"/>
        <v>186730</v>
      </c>
      <c r="D401" s="3">
        <f t="shared" si="58"/>
        <v>31</v>
      </c>
      <c r="E401" s="10">
        <f t="shared" si="59"/>
        <v>29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 x14ac:dyDescent="0.25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187068</v>
      </c>
      <c r="B402" s="9">
        <f t="shared" si="57"/>
        <v>187066</v>
      </c>
      <c r="C402" s="9">
        <f t="shared" si="60"/>
        <v>187096</v>
      </c>
      <c r="D402" s="3">
        <f t="shared" si="58"/>
        <v>31</v>
      </c>
      <c r="E402" s="10">
        <f t="shared" si="59"/>
        <v>29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 x14ac:dyDescent="0.25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187433</v>
      </c>
      <c r="B403" s="9">
        <f t="shared" si="57"/>
        <v>187431</v>
      </c>
      <c r="C403" s="9">
        <f t="shared" si="60"/>
        <v>187461</v>
      </c>
      <c r="D403" s="3">
        <f t="shared" si="58"/>
        <v>31</v>
      </c>
      <c r="E403" s="10">
        <f t="shared" si="59"/>
        <v>29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 x14ac:dyDescent="0.25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187798</v>
      </c>
      <c r="B404" s="9">
        <f t="shared" si="57"/>
        <v>187796</v>
      </c>
      <c r="C404" s="9">
        <f t="shared" si="60"/>
        <v>187826</v>
      </c>
      <c r="D404" s="3">
        <f t="shared" si="58"/>
        <v>31</v>
      </c>
      <c r="E404" s="10">
        <f t="shared" si="59"/>
        <v>29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 x14ac:dyDescent="0.25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188163</v>
      </c>
      <c r="B405" s="9">
        <f t="shared" si="57"/>
        <v>188161</v>
      </c>
      <c r="C405" s="9">
        <f t="shared" si="60"/>
        <v>188191</v>
      </c>
      <c r="D405" s="3">
        <f t="shared" si="58"/>
        <v>31</v>
      </c>
      <c r="E405" s="10">
        <f t="shared" si="59"/>
        <v>29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 x14ac:dyDescent="0.25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188529</v>
      </c>
      <c r="B406" s="9">
        <f t="shared" si="57"/>
        <v>188527</v>
      </c>
      <c r="C406" s="9">
        <f t="shared" si="60"/>
        <v>188557</v>
      </c>
      <c r="D406" s="3">
        <f t="shared" si="58"/>
        <v>31</v>
      </c>
      <c r="E406" s="10">
        <f t="shared" si="59"/>
        <v>29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 x14ac:dyDescent="0.25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188894</v>
      </c>
      <c r="B407" s="9">
        <f t="shared" si="57"/>
        <v>188892</v>
      </c>
      <c r="C407" s="9">
        <f t="shared" si="60"/>
        <v>188922</v>
      </c>
      <c r="D407" s="3">
        <f t="shared" si="58"/>
        <v>31</v>
      </c>
      <c r="E407" s="10">
        <f t="shared" si="59"/>
        <v>29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 x14ac:dyDescent="0.25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189259</v>
      </c>
      <c r="B408" s="9">
        <f t="shared" si="57"/>
        <v>189257</v>
      </c>
      <c r="C408" s="9">
        <f t="shared" si="60"/>
        <v>189287</v>
      </c>
      <c r="D408" s="3">
        <f t="shared" si="58"/>
        <v>31</v>
      </c>
      <c r="E408" s="10">
        <f t="shared" si="59"/>
        <v>29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 x14ac:dyDescent="0.25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189624</v>
      </c>
      <c r="B409" s="9">
        <f t="shared" si="57"/>
        <v>189622</v>
      </c>
      <c r="C409" s="9">
        <f t="shared" si="60"/>
        <v>189652</v>
      </c>
      <c r="D409" s="3">
        <f t="shared" si="58"/>
        <v>31</v>
      </c>
      <c r="E409" s="10">
        <f t="shared" si="59"/>
        <v>29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 x14ac:dyDescent="0.25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189990</v>
      </c>
      <c r="B410" s="9">
        <f t="shared" si="57"/>
        <v>189988</v>
      </c>
      <c r="C410" s="9">
        <f t="shared" si="60"/>
        <v>190018</v>
      </c>
      <c r="D410" s="3">
        <f t="shared" si="58"/>
        <v>31</v>
      </c>
      <c r="E410" s="10">
        <f t="shared" si="59"/>
        <v>29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 x14ac:dyDescent="0.25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190355</v>
      </c>
      <c r="B411" s="9">
        <f t="shared" si="57"/>
        <v>190353</v>
      </c>
      <c r="C411" s="9">
        <f t="shared" si="60"/>
        <v>190383</v>
      </c>
      <c r="D411" s="3">
        <f t="shared" si="58"/>
        <v>31</v>
      </c>
      <c r="E411" s="10">
        <f t="shared" si="59"/>
        <v>29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 x14ac:dyDescent="0.25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190720</v>
      </c>
      <c r="B412" s="9">
        <f t="shared" si="57"/>
        <v>190718</v>
      </c>
      <c r="C412" s="9">
        <f t="shared" si="60"/>
        <v>190748</v>
      </c>
      <c r="D412" s="3">
        <f t="shared" si="58"/>
        <v>31</v>
      </c>
      <c r="E412" s="10">
        <f t="shared" si="59"/>
        <v>29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 x14ac:dyDescent="0.25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191085</v>
      </c>
      <c r="B413" s="9">
        <f t="shared" si="57"/>
        <v>191083</v>
      </c>
      <c r="C413" s="9">
        <f t="shared" si="60"/>
        <v>191113</v>
      </c>
      <c r="D413" s="3">
        <f t="shared" si="58"/>
        <v>31</v>
      </c>
      <c r="E413" s="10">
        <f t="shared" si="59"/>
        <v>29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 x14ac:dyDescent="0.25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191451</v>
      </c>
      <c r="B414" s="9">
        <f t="shared" si="57"/>
        <v>191449</v>
      </c>
      <c r="C414" s="9">
        <f t="shared" si="60"/>
        <v>191479</v>
      </c>
      <c r="D414" s="3">
        <f t="shared" si="58"/>
        <v>31</v>
      </c>
      <c r="E414" s="10">
        <f t="shared" si="59"/>
        <v>29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 x14ac:dyDescent="0.25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191816</v>
      </c>
      <c r="B415" s="9">
        <f t="shared" si="57"/>
        <v>191814</v>
      </c>
      <c r="C415" s="9">
        <f t="shared" si="60"/>
        <v>191844</v>
      </c>
      <c r="D415" s="3">
        <f t="shared" si="58"/>
        <v>31</v>
      </c>
      <c r="E415" s="10">
        <f t="shared" si="59"/>
        <v>29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 x14ac:dyDescent="0.25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192181</v>
      </c>
      <c r="B416" s="9">
        <f t="shared" si="57"/>
        <v>192179</v>
      </c>
      <c r="C416" s="9">
        <f t="shared" si="60"/>
        <v>192209</v>
      </c>
      <c r="D416" s="3">
        <f t="shared" si="58"/>
        <v>31</v>
      </c>
      <c r="E416" s="10">
        <f t="shared" si="59"/>
        <v>29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 x14ac:dyDescent="0.25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192546</v>
      </c>
      <c r="B417" s="9">
        <f t="shared" si="57"/>
        <v>192544</v>
      </c>
      <c r="C417" s="9">
        <f t="shared" si="60"/>
        <v>192574</v>
      </c>
      <c r="D417" s="3">
        <f t="shared" si="58"/>
        <v>31</v>
      </c>
      <c r="E417" s="10">
        <f t="shared" si="59"/>
        <v>29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 x14ac:dyDescent="0.25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192912</v>
      </c>
      <c r="B418" s="9">
        <f t="shared" si="57"/>
        <v>192910</v>
      </c>
      <c r="C418" s="9">
        <f t="shared" si="60"/>
        <v>192940</v>
      </c>
      <c r="D418" s="3">
        <f t="shared" si="58"/>
        <v>31</v>
      </c>
      <c r="E418" s="10">
        <f t="shared" si="59"/>
        <v>29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 x14ac:dyDescent="0.25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193277</v>
      </c>
      <c r="B419" s="9">
        <f t="shared" si="57"/>
        <v>193275</v>
      </c>
      <c r="C419" s="9">
        <f t="shared" si="60"/>
        <v>193305</v>
      </c>
      <c r="D419" s="3">
        <f t="shared" si="58"/>
        <v>31</v>
      </c>
      <c r="E419" s="10">
        <f t="shared" si="59"/>
        <v>29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 x14ac:dyDescent="0.25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193642</v>
      </c>
      <c r="B420" s="9">
        <f t="shared" si="57"/>
        <v>193640</v>
      </c>
      <c r="C420" s="9">
        <f t="shared" si="60"/>
        <v>193670</v>
      </c>
      <c r="D420" s="3">
        <f t="shared" si="58"/>
        <v>31</v>
      </c>
      <c r="E420" s="10">
        <f t="shared" si="59"/>
        <v>29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 x14ac:dyDescent="0.25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194007</v>
      </c>
      <c r="B421" s="9">
        <f t="shared" si="57"/>
        <v>194005</v>
      </c>
      <c r="C421" s="9">
        <f t="shared" si="60"/>
        <v>194035</v>
      </c>
      <c r="D421" s="3">
        <f t="shared" si="58"/>
        <v>31</v>
      </c>
      <c r="E421" s="10">
        <f t="shared" si="59"/>
        <v>29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 x14ac:dyDescent="0.25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194373</v>
      </c>
      <c r="B422" s="9">
        <f t="shared" si="57"/>
        <v>194371</v>
      </c>
      <c r="C422" s="9">
        <f t="shared" si="60"/>
        <v>194401</v>
      </c>
      <c r="D422" s="3">
        <f t="shared" si="58"/>
        <v>31</v>
      </c>
      <c r="E422" s="10">
        <f t="shared" si="59"/>
        <v>29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 x14ac:dyDescent="0.25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194738</v>
      </c>
      <c r="B423" s="9">
        <f t="shared" si="57"/>
        <v>194736</v>
      </c>
      <c r="C423" s="9">
        <f t="shared" si="60"/>
        <v>194766</v>
      </c>
      <c r="D423" s="3">
        <f t="shared" si="58"/>
        <v>31</v>
      </c>
      <c r="E423" s="10">
        <f t="shared" si="59"/>
        <v>29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 x14ac:dyDescent="0.25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195103</v>
      </c>
      <c r="B424" s="9">
        <f t="shared" si="57"/>
        <v>195101</v>
      </c>
      <c r="C424" s="9">
        <f t="shared" si="60"/>
        <v>195131</v>
      </c>
      <c r="D424" s="3">
        <f t="shared" si="58"/>
        <v>31</v>
      </c>
      <c r="E424" s="10">
        <f t="shared" si="59"/>
        <v>29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 x14ac:dyDescent="0.25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195468</v>
      </c>
      <c r="B425" s="9">
        <f t="shared" si="57"/>
        <v>195466</v>
      </c>
      <c r="C425" s="9">
        <f t="shared" si="60"/>
        <v>195496</v>
      </c>
      <c r="D425" s="3">
        <f t="shared" si="58"/>
        <v>31</v>
      </c>
      <c r="E425" s="10">
        <f t="shared" si="59"/>
        <v>29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 x14ac:dyDescent="0.25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195834</v>
      </c>
      <c r="B426" s="9">
        <f t="shared" si="57"/>
        <v>195832</v>
      </c>
      <c r="C426" s="9">
        <f t="shared" si="60"/>
        <v>195862</v>
      </c>
      <c r="D426" s="3">
        <f t="shared" si="58"/>
        <v>31</v>
      </c>
      <c r="E426" s="10">
        <f t="shared" si="59"/>
        <v>29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 x14ac:dyDescent="0.25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196199</v>
      </c>
      <c r="B427" s="9">
        <f t="shared" si="57"/>
        <v>196197</v>
      </c>
      <c r="C427" s="9">
        <f t="shared" si="60"/>
        <v>196227</v>
      </c>
      <c r="D427" s="3">
        <f t="shared" si="58"/>
        <v>31</v>
      </c>
      <c r="E427" s="10">
        <f t="shared" si="59"/>
        <v>29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 x14ac:dyDescent="0.25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196564</v>
      </c>
      <c r="B428" s="9">
        <f t="shared" si="57"/>
        <v>196562</v>
      </c>
      <c r="C428" s="9">
        <f t="shared" si="60"/>
        <v>196592</v>
      </c>
      <c r="D428" s="3">
        <f t="shared" si="58"/>
        <v>31</v>
      </c>
      <c r="E428" s="10">
        <f t="shared" si="59"/>
        <v>29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 x14ac:dyDescent="0.25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196929</v>
      </c>
      <c r="B429" s="9">
        <f t="shared" si="57"/>
        <v>196927</v>
      </c>
      <c r="C429" s="9">
        <f t="shared" si="60"/>
        <v>196957</v>
      </c>
      <c r="D429" s="3">
        <f t="shared" si="58"/>
        <v>31</v>
      </c>
      <c r="E429" s="10">
        <f t="shared" si="59"/>
        <v>29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 x14ac:dyDescent="0.25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197295</v>
      </c>
      <c r="B430" s="9">
        <f t="shared" si="57"/>
        <v>197293</v>
      </c>
      <c r="C430" s="9">
        <f t="shared" si="60"/>
        <v>197323</v>
      </c>
      <c r="D430" s="3">
        <f t="shared" si="58"/>
        <v>31</v>
      </c>
      <c r="E430" s="10">
        <f t="shared" si="59"/>
        <v>29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 x14ac:dyDescent="0.25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197660</v>
      </c>
      <c r="B431" s="9">
        <f t="shared" si="57"/>
        <v>197658</v>
      </c>
      <c r="C431" s="9">
        <f t="shared" si="60"/>
        <v>197688</v>
      </c>
      <c r="D431" s="3">
        <f t="shared" si="58"/>
        <v>31</v>
      </c>
      <c r="E431" s="10">
        <f t="shared" si="59"/>
        <v>29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 x14ac:dyDescent="0.25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198025</v>
      </c>
      <c r="B432" s="9">
        <f t="shared" si="57"/>
        <v>198023</v>
      </c>
      <c r="C432" s="9">
        <f t="shared" si="60"/>
        <v>198053</v>
      </c>
      <c r="D432" s="3">
        <f t="shared" si="58"/>
        <v>31</v>
      </c>
      <c r="E432" s="10">
        <f t="shared" si="59"/>
        <v>29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 x14ac:dyDescent="0.25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198390</v>
      </c>
      <c r="B433" s="9">
        <f t="shared" si="57"/>
        <v>198388</v>
      </c>
      <c r="C433" s="9">
        <f t="shared" si="60"/>
        <v>198418</v>
      </c>
      <c r="D433" s="3">
        <f t="shared" si="58"/>
        <v>31</v>
      </c>
      <c r="E433" s="10">
        <f t="shared" si="59"/>
        <v>29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 x14ac:dyDescent="0.25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198756</v>
      </c>
      <c r="B434" s="9">
        <f t="shared" si="57"/>
        <v>198754</v>
      </c>
      <c r="C434" s="9">
        <f t="shared" si="60"/>
        <v>198784</v>
      </c>
      <c r="D434" s="3">
        <f t="shared" si="58"/>
        <v>31</v>
      </c>
      <c r="E434" s="10">
        <f t="shared" si="59"/>
        <v>29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 x14ac:dyDescent="0.25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199121</v>
      </c>
      <c r="B435" s="9">
        <f t="shared" si="57"/>
        <v>199119</v>
      </c>
      <c r="C435" s="9">
        <f t="shared" si="60"/>
        <v>199149</v>
      </c>
      <c r="D435" s="3">
        <f t="shared" si="58"/>
        <v>31</v>
      </c>
      <c r="E435" s="10">
        <f t="shared" si="59"/>
        <v>29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 x14ac:dyDescent="0.25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199486</v>
      </c>
      <c r="B436" s="9">
        <f t="shared" si="57"/>
        <v>199484</v>
      </c>
      <c r="C436" s="9">
        <f t="shared" si="60"/>
        <v>199514</v>
      </c>
      <c r="D436" s="3">
        <f t="shared" si="58"/>
        <v>31</v>
      </c>
      <c r="E436" s="10">
        <f t="shared" si="59"/>
        <v>29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 x14ac:dyDescent="0.25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199851</v>
      </c>
      <c r="B437" s="9">
        <f t="shared" si="57"/>
        <v>199849</v>
      </c>
      <c r="C437" s="9">
        <f t="shared" si="60"/>
        <v>199879</v>
      </c>
      <c r="D437" s="3">
        <f t="shared" si="58"/>
        <v>31</v>
      </c>
      <c r="E437" s="10">
        <f t="shared" si="59"/>
        <v>29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 x14ac:dyDescent="0.25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200217</v>
      </c>
      <c r="B438" s="9">
        <f t="shared" si="57"/>
        <v>200215</v>
      </c>
      <c r="C438" s="9">
        <f t="shared" si="60"/>
        <v>200245</v>
      </c>
      <c r="D438" s="3">
        <f t="shared" si="58"/>
        <v>31</v>
      </c>
      <c r="E438" s="10">
        <f t="shared" si="59"/>
        <v>29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 x14ac:dyDescent="0.25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200582</v>
      </c>
      <c r="B439" s="9">
        <f t="shared" si="57"/>
        <v>200580</v>
      </c>
      <c r="C439" s="9">
        <f t="shared" si="60"/>
        <v>200610</v>
      </c>
      <c r="D439" s="3">
        <f t="shared" si="58"/>
        <v>31</v>
      </c>
      <c r="E439" s="10">
        <f t="shared" si="59"/>
        <v>29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 x14ac:dyDescent="0.25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200947</v>
      </c>
      <c r="B440" s="9">
        <f t="shared" si="57"/>
        <v>200945</v>
      </c>
      <c r="C440" s="9">
        <f t="shared" si="60"/>
        <v>200975</v>
      </c>
      <c r="D440" s="3">
        <f t="shared" si="58"/>
        <v>31</v>
      </c>
      <c r="E440" s="10">
        <f t="shared" si="59"/>
        <v>29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 x14ac:dyDescent="0.25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201312</v>
      </c>
      <c r="B441" s="9">
        <f t="shared" si="57"/>
        <v>201310</v>
      </c>
      <c r="C441" s="9">
        <f t="shared" si="60"/>
        <v>201340</v>
      </c>
      <c r="D441" s="3">
        <f t="shared" si="58"/>
        <v>31</v>
      </c>
      <c r="E441" s="10">
        <f t="shared" si="59"/>
        <v>29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 x14ac:dyDescent="0.25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201678</v>
      </c>
      <c r="B442" s="9">
        <f t="shared" si="57"/>
        <v>201676</v>
      </c>
      <c r="C442" s="9">
        <f t="shared" si="60"/>
        <v>201706</v>
      </c>
      <c r="D442" s="3">
        <f t="shared" si="58"/>
        <v>31</v>
      </c>
      <c r="E442" s="10">
        <f t="shared" si="59"/>
        <v>29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 x14ac:dyDescent="0.25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202043</v>
      </c>
      <c r="B443" s="9">
        <f t="shared" si="57"/>
        <v>202041</v>
      </c>
      <c r="C443" s="9">
        <f t="shared" si="60"/>
        <v>202071</v>
      </c>
      <c r="D443" s="3">
        <f t="shared" si="58"/>
        <v>31</v>
      </c>
      <c r="E443" s="10">
        <f t="shared" si="59"/>
        <v>29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 x14ac:dyDescent="0.25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202408</v>
      </c>
      <c r="B444" s="9">
        <f t="shared" si="57"/>
        <v>202406</v>
      </c>
      <c r="C444" s="9">
        <f t="shared" si="60"/>
        <v>202436</v>
      </c>
      <c r="D444" s="3">
        <f t="shared" si="58"/>
        <v>31</v>
      </c>
      <c r="E444" s="10">
        <f t="shared" si="59"/>
        <v>29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 x14ac:dyDescent="0.25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202773</v>
      </c>
      <c r="B445" s="9">
        <f t="shared" si="57"/>
        <v>202771</v>
      </c>
      <c r="C445" s="9">
        <f t="shared" si="60"/>
        <v>202801</v>
      </c>
      <c r="D445" s="3">
        <f t="shared" si="58"/>
        <v>31</v>
      </c>
      <c r="E445" s="10">
        <f t="shared" si="59"/>
        <v>29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 x14ac:dyDescent="0.25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203139</v>
      </c>
      <c r="B446" s="9">
        <f t="shared" si="57"/>
        <v>203137</v>
      </c>
      <c r="C446" s="9">
        <f t="shared" si="60"/>
        <v>203167</v>
      </c>
      <c r="D446" s="3">
        <f t="shared" si="58"/>
        <v>31</v>
      </c>
      <c r="E446" s="10">
        <f t="shared" si="59"/>
        <v>29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 x14ac:dyDescent="0.25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203504</v>
      </c>
      <c r="B447" s="9">
        <f t="shared" si="57"/>
        <v>203502</v>
      </c>
      <c r="C447" s="9">
        <f t="shared" si="60"/>
        <v>203532</v>
      </c>
      <c r="D447" s="3">
        <f t="shared" si="58"/>
        <v>31</v>
      </c>
      <c r="E447" s="10">
        <f t="shared" si="59"/>
        <v>29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 x14ac:dyDescent="0.25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203869</v>
      </c>
      <c r="B448" s="9">
        <f t="shared" si="57"/>
        <v>203867</v>
      </c>
      <c r="C448" s="9">
        <f t="shared" si="60"/>
        <v>203897</v>
      </c>
      <c r="D448" s="3">
        <f t="shared" si="58"/>
        <v>31</v>
      </c>
      <c r="E448" s="10">
        <f t="shared" si="59"/>
        <v>29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 x14ac:dyDescent="0.25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204234</v>
      </c>
      <c r="B449" s="9">
        <f t="shared" si="57"/>
        <v>204232</v>
      </c>
      <c r="C449" s="9">
        <f t="shared" si="60"/>
        <v>204262</v>
      </c>
      <c r="D449" s="3">
        <f t="shared" si="58"/>
        <v>31</v>
      </c>
      <c r="E449" s="10">
        <f t="shared" si="59"/>
        <v>29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 x14ac:dyDescent="0.25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204600</v>
      </c>
      <c r="B450" s="9">
        <f t="shared" si="57"/>
        <v>204598</v>
      </c>
      <c r="C450" s="9">
        <f t="shared" si="60"/>
        <v>204628</v>
      </c>
      <c r="D450" s="3">
        <f t="shared" si="58"/>
        <v>31</v>
      </c>
      <c r="E450" s="10">
        <f t="shared" si="59"/>
        <v>29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 x14ac:dyDescent="0.25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204965</v>
      </c>
      <c r="B451" s="9">
        <f t="shared" si="57"/>
        <v>204963</v>
      </c>
      <c r="C451" s="9">
        <f t="shared" si="60"/>
        <v>204993</v>
      </c>
      <c r="D451" s="3">
        <f t="shared" si="58"/>
        <v>31</v>
      </c>
      <c r="E451" s="10">
        <f t="shared" si="59"/>
        <v>29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 x14ac:dyDescent="0.25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205330</v>
      </c>
      <c r="B452" s="9">
        <f t="shared" si="57"/>
        <v>205328</v>
      </c>
      <c r="C452" s="9">
        <f t="shared" si="60"/>
        <v>205358</v>
      </c>
      <c r="D452" s="3">
        <f t="shared" si="58"/>
        <v>31</v>
      </c>
      <c r="E452" s="10">
        <f t="shared" si="59"/>
        <v>29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 x14ac:dyDescent="0.25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205695</v>
      </c>
      <c r="B453" s="9">
        <f t="shared" si="57"/>
        <v>205693</v>
      </c>
      <c r="C453" s="9">
        <f t="shared" si="60"/>
        <v>205723</v>
      </c>
      <c r="D453" s="3">
        <f t="shared" si="58"/>
        <v>31</v>
      </c>
      <c r="E453" s="10">
        <f t="shared" si="59"/>
        <v>29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 x14ac:dyDescent="0.25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206061</v>
      </c>
      <c r="B454" s="9">
        <f t="shared" ref="B454:B517" si="66">EOMONTH(A454,-1)+1</f>
        <v>206059</v>
      </c>
      <c r="C454" s="9">
        <f t="shared" si="60"/>
        <v>206089</v>
      </c>
      <c r="D454" s="3">
        <f t="shared" ref="D454:D517" si="67">C454-B454+1</f>
        <v>31</v>
      </c>
      <c r="E454" s="10">
        <f t="shared" ref="E454:E517" si="68">C454-A454+1</f>
        <v>29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 x14ac:dyDescent="0.25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206426</v>
      </c>
      <c r="B455" s="9">
        <f t="shared" si="66"/>
        <v>206424</v>
      </c>
      <c r="C455" s="9">
        <f t="shared" ref="C455:C518" si="69">EOMONTH(A455,0)</f>
        <v>206454</v>
      </c>
      <c r="D455" s="3">
        <f t="shared" si="67"/>
        <v>31</v>
      </c>
      <c r="E455" s="10">
        <f t="shared" si="68"/>
        <v>29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 x14ac:dyDescent="0.25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206791</v>
      </c>
      <c r="B456" s="9">
        <f t="shared" si="66"/>
        <v>206789</v>
      </c>
      <c r="C456" s="9">
        <f t="shared" si="69"/>
        <v>206819</v>
      </c>
      <c r="D456" s="3">
        <f t="shared" si="67"/>
        <v>31</v>
      </c>
      <c r="E456" s="10">
        <f t="shared" si="68"/>
        <v>29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 x14ac:dyDescent="0.25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207156</v>
      </c>
      <c r="B457" s="9">
        <f t="shared" si="66"/>
        <v>207154</v>
      </c>
      <c r="C457" s="9">
        <f t="shared" si="69"/>
        <v>207184</v>
      </c>
      <c r="D457" s="3">
        <f t="shared" si="67"/>
        <v>31</v>
      </c>
      <c r="E457" s="10">
        <f t="shared" si="68"/>
        <v>29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 x14ac:dyDescent="0.25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207522</v>
      </c>
      <c r="B458" s="9">
        <f t="shared" si="66"/>
        <v>207520</v>
      </c>
      <c r="C458" s="9">
        <f t="shared" si="69"/>
        <v>207550</v>
      </c>
      <c r="D458" s="3">
        <f t="shared" si="67"/>
        <v>31</v>
      </c>
      <c r="E458" s="10">
        <f t="shared" si="68"/>
        <v>29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 x14ac:dyDescent="0.25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207887</v>
      </c>
      <c r="B459" s="9">
        <f t="shared" si="66"/>
        <v>207885</v>
      </c>
      <c r="C459" s="9">
        <f t="shared" si="69"/>
        <v>207915</v>
      </c>
      <c r="D459" s="3">
        <f t="shared" si="67"/>
        <v>31</v>
      </c>
      <c r="E459" s="10">
        <f t="shared" si="68"/>
        <v>29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 x14ac:dyDescent="0.25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208252</v>
      </c>
      <c r="B460" s="9">
        <f t="shared" si="66"/>
        <v>208250</v>
      </c>
      <c r="C460" s="9">
        <f t="shared" si="69"/>
        <v>208280</v>
      </c>
      <c r="D460" s="3">
        <f t="shared" si="67"/>
        <v>31</v>
      </c>
      <c r="E460" s="10">
        <f t="shared" si="68"/>
        <v>29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 x14ac:dyDescent="0.25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208617</v>
      </c>
      <c r="B461" s="9">
        <f t="shared" si="66"/>
        <v>208615</v>
      </c>
      <c r="C461" s="9">
        <f t="shared" si="69"/>
        <v>208645</v>
      </c>
      <c r="D461" s="3">
        <f t="shared" si="67"/>
        <v>31</v>
      </c>
      <c r="E461" s="10">
        <f t="shared" si="68"/>
        <v>29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 x14ac:dyDescent="0.25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208983</v>
      </c>
      <c r="B462" s="9">
        <f t="shared" si="66"/>
        <v>208981</v>
      </c>
      <c r="C462" s="9">
        <f t="shared" si="69"/>
        <v>209011</v>
      </c>
      <c r="D462" s="3">
        <f t="shared" si="67"/>
        <v>31</v>
      </c>
      <c r="E462" s="10">
        <f t="shared" si="68"/>
        <v>29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 x14ac:dyDescent="0.25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209348</v>
      </c>
      <c r="B463" s="9">
        <f t="shared" si="66"/>
        <v>209346</v>
      </c>
      <c r="C463" s="9">
        <f t="shared" si="69"/>
        <v>209376</v>
      </c>
      <c r="D463" s="3">
        <f t="shared" si="67"/>
        <v>31</v>
      </c>
      <c r="E463" s="10">
        <f t="shared" si="68"/>
        <v>29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 x14ac:dyDescent="0.25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209713</v>
      </c>
      <c r="B464" s="9">
        <f t="shared" si="66"/>
        <v>209711</v>
      </c>
      <c r="C464" s="9">
        <f t="shared" si="69"/>
        <v>209741</v>
      </c>
      <c r="D464" s="3">
        <f t="shared" si="67"/>
        <v>31</v>
      </c>
      <c r="E464" s="10">
        <f t="shared" si="68"/>
        <v>29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 x14ac:dyDescent="0.25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210078</v>
      </c>
      <c r="B465" s="9">
        <f t="shared" si="66"/>
        <v>210076</v>
      </c>
      <c r="C465" s="9">
        <f t="shared" si="69"/>
        <v>210106</v>
      </c>
      <c r="D465" s="3">
        <f t="shared" si="67"/>
        <v>31</v>
      </c>
      <c r="E465" s="10">
        <f t="shared" si="68"/>
        <v>29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 x14ac:dyDescent="0.25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210444</v>
      </c>
      <c r="B466" s="9">
        <f t="shared" si="66"/>
        <v>210442</v>
      </c>
      <c r="C466" s="9">
        <f t="shared" si="69"/>
        <v>210472</v>
      </c>
      <c r="D466" s="3">
        <f t="shared" si="67"/>
        <v>31</v>
      </c>
      <c r="E466" s="10">
        <f t="shared" si="68"/>
        <v>29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 x14ac:dyDescent="0.25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210809</v>
      </c>
      <c r="B467" s="9">
        <f t="shared" si="66"/>
        <v>210807</v>
      </c>
      <c r="C467" s="9">
        <f t="shared" si="69"/>
        <v>210837</v>
      </c>
      <c r="D467" s="3">
        <f t="shared" si="67"/>
        <v>31</v>
      </c>
      <c r="E467" s="10">
        <f t="shared" si="68"/>
        <v>29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 x14ac:dyDescent="0.25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211174</v>
      </c>
      <c r="B468" s="9">
        <f t="shared" si="66"/>
        <v>211172</v>
      </c>
      <c r="C468" s="9">
        <f t="shared" si="69"/>
        <v>211202</v>
      </c>
      <c r="D468" s="3">
        <f t="shared" si="67"/>
        <v>31</v>
      </c>
      <c r="E468" s="10">
        <f t="shared" si="68"/>
        <v>29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 x14ac:dyDescent="0.25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211539</v>
      </c>
      <c r="B469" s="9">
        <f t="shared" si="66"/>
        <v>211537</v>
      </c>
      <c r="C469" s="9">
        <f t="shared" si="69"/>
        <v>211567</v>
      </c>
      <c r="D469" s="3">
        <f t="shared" si="67"/>
        <v>31</v>
      </c>
      <c r="E469" s="10">
        <f t="shared" si="68"/>
        <v>29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 x14ac:dyDescent="0.25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211905</v>
      </c>
      <c r="B470" s="9">
        <f t="shared" si="66"/>
        <v>211903</v>
      </c>
      <c r="C470" s="9">
        <f t="shared" si="69"/>
        <v>211933</v>
      </c>
      <c r="D470" s="3">
        <f t="shared" si="67"/>
        <v>31</v>
      </c>
      <c r="E470" s="10">
        <f t="shared" si="68"/>
        <v>29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 x14ac:dyDescent="0.25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212270</v>
      </c>
      <c r="B471" s="9">
        <f t="shared" si="66"/>
        <v>212268</v>
      </c>
      <c r="C471" s="9">
        <f t="shared" si="69"/>
        <v>212298</v>
      </c>
      <c r="D471" s="3">
        <f t="shared" si="67"/>
        <v>31</v>
      </c>
      <c r="E471" s="10">
        <f t="shared" si="68"/>
        <v>29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 x14ac:dyDescent="0.25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212635</v>
      </c>
      <c r="B472" s="9">
        <f t="shared" si="66"/>
        <v>212633</v>
      </c>
      <c r="C472" s="9">
        <f t="shared" si="69"/>
        <v>212663</v>
      </c>
      <c r="D472" s="3">
        <f t="shared" si="67"/>
        <v>31</v>
      </c>
      <c r="E472" s="10">
        <f t="shared" si="68"/>
        <v>29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 x14ac:dyDescent="0.25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213000</v>
      </c>
      <c r="B473" s="9">
        <f t="shared" si="66"/>
        <v>212998</v>
      </c>
      <c r="C473" s="9">
        <f t="shared" si="69"/>
        <v>213028</v>
      </c>
      <c r="D473" s="3">
        <f t="shared" si="67"/>
        <v>31</v>
      </c>
      <c r="E473" s="10">
        <f t="shared" si="68"/>
        <v>29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 x14ac:dyDescent="0.25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213366</v>
      </c>
      <c r="B474" s="9">
        <f t="shared" si="66"/>
        <v>213364</v>
      </c>
      <c r="C474" s="9">
        <f t="shared" si="69"/>
        <v>213394</v>
      </c>
      <c r="D474" s="3">
        <f t="shared" si="67"/>
        <v>31</v>
      </c>
      <c r="E474" s="10">
        <f t="shared" si="68"/>
        <v>29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 x14ac:dyDescent="0.25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213731</v>
      </c>
      <c r="B475" s="9">
        <f t="shared" si="66"/>
        <v>213729</v>
      </c>
      <c r="C475" s="9">
        <f t="shared" si="69"/>
        <v>213759</v>
      </c>
      <c r="D475" s="3">
        <f t="shared" si="67"/>
        <v>31</v>
      </c>
      <c r="E475" s="10">
        <f t="shared" si="68"/>
        <v>29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 x14ac:dyDescent="0.25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214096</v>
      </c>
      <c r="B476" s="9">
        <f t="shared" si="66"/>
        <v>214094</v>
      </c>
      <c r="C476" s="9">
        <f t="shared" si="69"/>
        <v>214124</v>
      </c>
      <c r="D476" s="3">
        <f t="shared" si="67"/>
        <v>31</v>
      </c>
      <c r="E476" s="10">
        <f t="shared" si="68"/>
        <v>29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 x14ac:dyDescent="0.25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214461</v>
      </c>
      <c r="B477" s="9">
        <f t="shared" si="66"/>
        <v>214459</v>
      </c>
      <c r="C477" s="9">
        <f t="shared" si="69"/>
        <v>214489</v>
      </c>
      <c r="D477" s="3">
        <f t="shared" si="67"/>
        <v>31</v>
      </c>
      <c r="E477" s="10">
        <f t="shared" si="68"/>
        <v>29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 x14ac:dyDescent="0.25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214827</v>
      </c>
      <c r="B478" s="9">
        <f t="shared" si="66"/>
        <v>214825</v>
      </c>
      <c r="C478" s="9">
        <f t="shared" si="69"/>
        <v>214855</v>
      </c>
      <c r="D478" s="3">
        <f t="shared" si="67"/>
        <v>31</v>
      </c>
      <c r="E478" s="10">
        <f t="shared" si="68"/>
        <v>29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 x14ac:dyDescent="0.25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215192</v>
      </c>
      <c r="B479" s="9">
        <f t="shared" si="66"/>
        <v>215190</v>
      </c>
      <c r="C479" s="9">
        <f t="shared" si="69"/>
        <v>215220</v>
      </c>
      <c r="D479" s="3">
        <f t="shared" si="67"/>
        <v>31</v>
      </c>
      <c r="E479" s="10">
        <f t="shared" si="68"/>
        <v>29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 x14ac:dyDescent="0.25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215557</v>
      </c>
      <c r="B480" s="9">
        <f t="shared" si="66"/>
        <v>215555</v>
      </c>
      <c r="C480" s="9">
        <f t="shared" si="69"/>
        <v>215585</v>
      </c>
      <c r="D480" s="3">
        <f t="shared" si="67"/>
        <v>31</v>
      </c>
      <c r="E480" s="10">
        <f t="shared" si="68"/>
        <v>29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 x14ac:dyDescent="0.25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215922</v>
      </c>
      <c r="B481" s="9">
        <f t="shared" si="66"/>
        <v>215920</v>
      </c>
      <c r="C481" s="9">
        <f t="shared" si="69"/>
        <v>215950</v>
      </c>
      <c r="D481" s="3">
        <f t="shared" si="67"/>
        <v>31</v>
      </c>
      <c r="E481" s="10">
        <f t="shared" si="68"/>
        <v>29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 x14ac:dyDescent="0.25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216288</v>
      </c>
      <c r="B482" s="9">
        <f t="shared" si="66"/>
        <v>216286</v>
      </c>
      <c r="C482" s="9">
        <f t="shared" si="69"/>
        <v>216316</v>
      </c>
      <c r="D482" s="3">
        <f t="shared" si="67"/>
        <v>31</v>
      </c>
      <c r="E482" s="10">
        <f t="shared" si="68"/>
        <v>29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 x14ac:dyDescent="0.25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216653</v>
      </c>
      <c r="B483" s="9">
        <f t="shared" si="66"/>
        <v>216651</v>
      </c>
      <c r="C483" s="9">
        <f t="shared" si="69"/>
        <v>216681</v>
      </c>
      <c r="D483" s="3">
        <f t="shared" si="67"/>
        <v>31</v>
      </c>
      <c r="E483" s="10">
        <f t="shared" si="68"/>
        <v>29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 x14ac:dyDescent="0.25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217018</v>
      </c>
      <c r="B484" s="9">
        <f t="shared" si="66"/>
        <v>217016</v>
      </c>
      <c r="C484" s="9">
        <f t="shared" si="69"/>
        <v>217046</v>
      </c>
      <c r="D484" s="3">
        <f t="shared" si="67"/>
        <v>31</v>
      </c>
      <c r="E484" s="10">
        <f t="shared" si="68"/>
        <v>29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 x14ac:dyDescent="0.25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217383</v>
      </c>
      <c r="B485" s="9">
        <f t="shared" si="66"/>
        <v>217381</v>
      </c>
      <c r="C485" s="9">
        <f t="shared" si="69"/>
        <v>217411</v>
      </c>
      <c r="D485" s="3">
        <f t="shared" si="67"/>
        <v>31</v>
      </c>
      <c r="E485" s="10">
        <f t="shared" si="68"/>
        <v>29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 x14ac:dyDescent="0.25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217749</v>
      </c>
      <c r="B486" s="9">
        <f t="shared" si="66"/>
        <v>217747</v>
      </c>
      <c r="C486" s="9">
        <f t="shared" si="69"/>
        <v>217777</v>
      </c>
      <c r="D486" s="3">
        <f t="shared" si="67"/>
        <v>31</v>
      </c>
      <c r="E486" s="10">
        <f t="shared" si="68"/>
        <v>29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 x14ac:dyDescent="0.25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218114</v>
      </c>
      <c r="B487" s="9">
        <f t="shared" si="66"/>
        <v>218112</v>
      </c>
      <c r="C487" s="9">
        <f t="shared" si="69"/>
        <v>218142</v>
      </c>
      <c r="D487" s="3">
        <f t="shared" si="67"/>
        <v>31</v>
      </c>
      <c r="E487" s="10">
        <f t="shared" si="68"/>
        <v>29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 x14ac:dyDescent="0.25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218479</v>
      </c>
      <c r="B488" s="9">
        <f t="shared" si="66"/>
        <v>218477</v>
      </c>
      <c r="C488" s="9">
        <f t="shared" si="69"/>
        <v>218507</v>
      </c>
      <c r="D488" s="3">
        <f t="shared" si="67"/>
        <v>31</v>
      </c>
      <c r="E488" s="10">
        <f t="shared" si="68"/>
        <v>29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 x14ac:dyDescent="0.25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218844</v>
      </c>
      <c r="B489" s="9">
        <f t="shared" si="66"/>
        <v>218842</v>
      </c>
      <c r="C489" s="9">
        <f t="shared" si="69"/>
        <v>218872</v>
      </c>
      <c r="D489" s="3">
        <f t="shared" si="67"/>
        <v>31</v>
      </c>
      <c r="E489" s="10">
        <f t="shared" si="68"/>
        <v>29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 x14ac:dyDescent="0.25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219209</v>
      </c>
      <c r="B490" s="9">
        <f t="shared" si="66"/>
        <v>219207</v>
      </c>
      <c r="C490" s="9">
        <f t="shared" si="69"/>
        <v>219237</v>
      </c>
      <c r="D490" s="3">
        <f t="shared" si="67"/>
        <v>31</v>
      </c>
      <c r="E490" s="10">
        <f t="shared" si="68"/>
        <v>29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 x14ac:dyDescent="0.25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219574</v>
      </c>
      <c r="B491" s="9">
        <f t="shared" si="66"/>
        <v>219572</v>
      </c>
      <c r="C491" s="9">
        <f t="shared" si="69"/>
        <v>219602</v>
      </c>
      <c r="D491" s="3">
        <f t="shared" si="67"/>
        <v>31</v>
      </c>
      <c r="E491" s="10">
        <f t="shared" si="68"/>
        <v>29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 x14ac:dyDescent="0.25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219939</v>
      </c>
      <c r="B492" s="9">
        <f t="shared" si="66"/>
        <v>219937</v>
      </c>
      <c r="C492" s="9">
        <f t="shared" si="69"/>
        <v>219967</v>
      </c>
      <c r="D492" s="3">
        <f t="shared" si="67"/>
        <v>31</v>
      </c>
      <c r="E492" s="10">
        <f t="shared" si="68"/>
        <v>29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 x14ac:dyDescent="0.25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220304</v>
      </c>
      <c r="B493" s="9">
        <f t="shared" si="66"/>
        <v>220302</v>
      </c>
      <c r="C493" s="9">
        <f t="shared" si="69"/>
        <v>220332</v>
      </c>
      <c r="D493" s="3">
        <f t="shared" si="67"/>
        <v>31</v>
      </c>
      <c r="E493" s="10">
        <f t="shared" si="68"/>
        <v>29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 x14ac:dyDescent="0.25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220670</v>
      </c>
      <c r="B494" s="9">
        <f t="shared" si="66"/>
        <v>220668</v>
      </c>
      <c r="C494" s="9">
        <f t="shared" si="69"/>
        <v>220698</v>
      </c>
      <c r="D494" s="3">
        <f t="shared" si="67"/>
        <v>31</v>
      </c>
      <c r="E494" s="10">
        <f t="shared" si="68"/>
        <v>29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 x14ac:dyDescent="0.25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221035</v>
      </c>
      <c r="B495" s="9">
        <f t="shared" si="66"/>
        <v>221033</v>
      </c>
      <c r="C495" s="9">
        <f t="shared" si="69"/>
        <v>221063</v>
      </c>
      <c r="D495" s="3">
        <f t="shared" si="67"/>
        <v>31</v>
      </c>
      <c r="E495" s="10">
        <f t="shared" si="68"/>
        <v>29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 x14ac:dyDescent="0.25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221400</v>
      </c>
      <c r="B496" s="9">
        <f t="shared" si="66"/>
        <v>221398</v>
      </c>
      <c r="C496" s="9">
        <f t="shared" si="69"/>
        <v>221428</v>
      </c>
      <c r="D496" s="3">
        <f t="shared" si="67"/>
        <v>31</v>
      </c>
      <c r="E496" s="10">
        <f t="shared" si="68"/>
        <v>29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 x14ac:dyDescent="0.25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221765</v>
      </c>
      <c r="B497" s="9">
        <f t="shared" si="66"/>
        <v>221763</v>
      </c>
      <c r="C497" s="9">
        <f t="shared" si="69"/>
        <v>221793</v>
      </c>
      <c r="D497" s="3">
        <f t="shared" si="67"/>
        <v>31</v>
      </c>
      <c r="E497" s="10">
        <f t="shared" si="68"/>
        <v>29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 x14ac:dyDescent="0.25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222131</v>
      </c>
      <c r="B498" s="9">
        <f t="shared" si="66"/>
        <v>222129</v>
      </c>
      <c r="C498" s="9">
        <f t="shared" si="69"/>
        <v>222159</v>
      </c>
      <c r="D498" s="3">
        <f t="shared" si="67"/>
        <v>31</v>
      </c>
      <c r="E498" s="10">
        <f t="shared" si="68"/>
        <v>29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 x14ac:dyDescent="0.25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222496</v>
      </c>
      <c r="B499" s="9">
        <f t="shared" si="66"/>
        <v>222494</v>
      </c>
      <c r="C499" s="9">
        <f t="shared" si="69"/>
        <v>222524</v>
      </c>
      <c r="D499" s="3">
        <f t="shared" si="67"/>
        <v>31</v>
      </c>
      <c r="E499" s="10">
        <f t="shared" si="68"/>
        <v>29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 x14ac:dyDescent="0.25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222861</v>
      </c>
      <c r="B500" s="9">
        <f t="shared" si="66"/>
        <v>222859</v>
      </c>
      <c r="C500" s="9">
        <f t="shared" si="69"/>
        <v>222889</v>
      </c>
      <c r="D500" s="3">
        <f t="shared" si="67"/>
        <v>31</v>
      </c>
      <c r="E500" s="10">
        <f t="shared" si="68"/>
        <v>29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 x14ac:dyDescent="0.25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223226</v>
      </c>
      <c r="B501" s="9">
        <f t="shared" si="66"/>
        <v>223224</v>
      </c>
      <c r="C501" s="9">
        <f t="shared" si="69"/>
        <v>223254</v>
      </c>
      <c r="D501" s="3">
        <f t="shared" si="67"/>
        <v>31</v>
      </c>
      <c r="E501" s="10">
        <f t="shared" si="68"/>
        <v>29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 x14ac:dyDescent="0.25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223592</v>
      </c>
      <c r="B502" s="9">
        <f t="shared" si="66"/>
        <v>223590</v>
      </c>
      <c r="C502" s="9">
        <f t="shared" si="69"/>
        <v>223620</v>
      </c>
      <c r="D502" s="3">
        <f t="shared" si="67"/>
        <v>31</v>
      </c>
      <c r="E502" s="10">
        <f t="shared" si="68"/>
        <v>29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 x14ac:dyDescent="0.25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223957</v>
      </c>
      <c r="B503" s="9">
        <f t="shared" si="66"/>
        <v>223955</v>
      </c>
      <c r="C503" s="9">
        <f t="shared" si="69"/>
        <v>223985</v>
      </c>
      <c r="D503" s="3">
        <f t="shared" si="67"/>
        <v>31</v>
      </c>
      <c r="E503" s="10">
        <f t="shared" si="68"/>
        <v>29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 x14ac:dyDescent="0.25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224322</v>
      </c>
      <c r="B504" s="9">
        <f t="shared" si="66"/>
        <v>224320</v>
      </c>
      <c r="C504" s="9">
        <f t="shared" si="69"/>
        <v>224350</v>
      </c>
      <c r="D504" s="3">
        <f t="shared" si="67"/>
        <v>31</v>
      </c>
      <c r="E504" s="10">
        <f t="shared" si="68"/>
        <v>29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 x14ac:dyDescent="0.25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224687</v>
      </c>
      <c r="B505" s="9">
        <f t="shared" si="66"/>
        <v>224685</v>
      </c>
      <c r="C505" s="9">
        <f t="shared" si="69"/>
        <v>224715</v>
      </c>
      <c r="D505" s="3">
        <f t="shared" si="67"/>
        <v>31</v>
      </c>
      <c r="E505" s="10">
        <f t="shared" si="68"/>
        <v>29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 x14ac:dyDescent="0.25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225053</v>
      </c>
      <c r="B506" s="9">
        <f t="shared" si="66"/>
        <v>225051</v>
      </c>
      <c r="C506" s="9">
        <f t="shared" si="69"/>
        <v>225081</v>
      </c>
      <c r="D506" s="3">
        <f t="shared" si="67"/>
        <v>31</v>
      </c>
      <c r="E506" s="10">
        <f t="shared" si="68"/>
        <v>29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 x14ac:dyDescent="0.25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225418</v>
      </c>
      <c r="B507" s="9">
        <f t="shared" si="66"/>
        <v>225416</v>
      </c>
      <c r="C507" s="9">
        <f t="shared" si="69"/>
        <v>225446</v>
      </c>
      <c r="D507" s="3">
        <f t="shared" si="67"/>
        <v>31</v>
      </c>
      <c r="E507" s="10">
        <f t="shared" si="68"/>
        <v>29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 x14ac:dyDescent="0.25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225783</v>
      </c>
      <c r="B508" s="9">
        <f t="shared" si="66"/>
        <v>225781</v>
      </c>
      <c r="C508" s="9">
        <f t="shared" si="69"/>
        <v>225811</v>
      </c>
      <c r="D508" s="3">
        <f t="shared" si="67"/>
        <v>31</v>
      </c>
      <c r="E508" s="10">
        <f t="shared" si="68"/>
        <v>29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 x14ac:dyDescent="0.25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226148</v>
      </c>
      <c r="B509" s="9">
        <f t="shared" si="66"/>
        <v>226146</v>
      </c>
      <c r="C509" s="9">
        <f t="shared" si="69"/>
        <v>226176</v>
      </c>
      <c r="D509" s="3">
        <f t="shared" si="67"/>
        <v>31</v>
      </c>
      <c r="E509" s="10">
        <f t="shared" si="68"/>
        <v>29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 x14ac:dyDescent="0.25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226514</v>
      </c>
      <c r="B510" s="9">
        <f t="shared" si="66"/>
        <v>226512</v>
      </c>
      <c r="C510" s="9">
        <f t="shared" si="69"/>
        <v>226542</v>
      </c>
      <c r="D510" s="3">
        <f t="shared" si="67"/>
        <v>31</v>
      </c>
      <c r="E510" s="10">
        <f t="shared" si="68"/>
        <v>29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 x14ac:dyDescent="0.25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226879</v>
      </c>
      <c r="B511" s="9">
        <f t="shared" si="66"/>
        <v>226877</v>
      </c>
      <c r="C511" s="9">
        <f t="shared" si="69"/>
        <v>226907</v>
      </c>
      <c r="D511" s="3">
        <f t="shared" si="67"/>
        <v>31</v>
      </c>
      <c r="E511" s="10">
        <f t="shared" si="68"/>
        <v>29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 x14ac:dyDescent="0.25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227244</v>
      </c>
      <c r="B512" s="9">
        <f t="shared" si="66"/>
        <v>227242</v>
      </c>
      <c r="C512" s="9">
        <f t="shared" si="69"/>
        <v>227272</v>
      </c>
      <c r="D512" s="3">
        <f t="shared" si="67"/>
        <v>31</v>
      </c>
      <c r="E512" s="10">
        <f t="shared" si="68"/>
        <v>29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 x14ac:dyDescent="0.25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227609</v>
      </c>
      <c r="B513" s="9">
        <f t="shared" si="66"/>
        <v>227607</v>
      </c>
      <c r="C513" s="9">
        <f t="shared" si="69"/>
        <v>227637</v>
      </c>
      <c r="D513" s="3">
        <f t="shared" si="67"/>
        <v>31</v>
      </c>
      <c r="E513" s="10">
        <f t="shared" si="68"/>
        <v>29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 x14ac:dyDescent="0.25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227975</v>
      </c>
      <c r="B514" s="9">
        <f t="shared" si="66"/>
        <v>227973</v>
      </c>
      <c r="C514" s="9">
        <f t="shared" si="69"/>
        <v>228003</v>
      </c>
      <c r="D514" s="3">
        <f t="shared" si="67"/>
        <v>31</v>
      </c>
      <c r="E514" s="10">
        <f t="shared" si="68"/>
        <v>29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 x14ac:dyDescent="0.25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228340</v>
      </c>
      <c r="B515" s="9">
        <f t="shared" si="66"/>
        <v>228338</v>
      </c>
      <c r="C515" s="9">
        <f t="shared" si="69"/>
        <v>228368</v>
      </c>
      <c r="D515" s="3">
        <f t="shared" si="67"/>
        <v>31</v>
      </c>
      <c r="E515" s="10">
        <f t="shared" si="68"/>
        <v>29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 x14ac:dyDescent="0.25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228705</v>
      </c>
      <c r="B516" s="9">
        <f t="shared" si="66"/>
        <v>228703</v>
      </c>
      <c r="C516" s="9">
        <f t="shared" si="69"/>
        <v>228733</v>
      </c>
      <c r="D516" s="3">
        <f t="shared" si="67"/>
        <v>31</v>
      </c>
      <c r="E516" s="10">
        <f t="shared" si="68"/>
        <v>29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 x14ac:dyDescent="0.25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229070</v>
      </c>
      <c r="B517" s="9">
        <f t="shared" si="66"/>
        <v>229068</v>
      </c>
      <c r="C517" s="9">
        <f t="shared" si="69"/>
        <v>229098</v>
      </c>
      <c r="D517" s="3">
        <f t="shared" si="67"/>
        <v>31</v>
      </c>
      <c r="E517" s="10">
        <f t="shared" si="68"/>
        <v>29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 x14ac:dyDescent="0.25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229436</v>
      </c>
      <c r="B518" s="9">
        <f t="shared" ref="B518:B581" si="75">EOMONTH(A518,-1)+1</f>
        <v>229434</v>
      </c>
      <c r="C518" s="9">
        <f t="shared" si="69"/>
        <v>229464</v>
      </c>
      <c r="D518" s="3">
        <f t="shared" ref="D518:D581" si="76">C518-B518+1</f>
        <v>31</v>
      </c>
      <c r="E518" s="10">
        <f t="shared" ref="E518:E581" si="77">C518-A518+1</f>
        <v>29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 x14ac:dyDescent="0.25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229801</v>
      </c>
      <c r="B519" s="9">
        <f t="shared" si="75"/>
        <v>229799</v>
      </c>
      <c r="C519" s="9">
        <f t="shared" ref="C519:C582" si="78">EOMONTH(A519,0)</f>
        <v>229829</v>
      </c>
      <c r="D519" s="3">
        <f t="shared" si="76"/>
        <v>31</v>
      </c>
      <c r="E519" s="10">
        <f t="shared" si="77"/>
        <v>29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 x14ac:dyDescent="0.25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230166</v>
      </c>
      <c r="B520" s="9">
        <f t="shared" si="75"/>
        <v>230164</v>
      </c>
      <c r="C520" s="9">
        <f t="shared" si="78"/>
        <v>230194</v>
      </c>
      <c r="D520" s="3">
        <f t="shared" si="76"/>
        <v>31</v>
      </c>
      <c r="E520" s="10">
        <f t="shared" si="77"/>
        <v>29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 x14ac:dyDescent="0.25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230531</v>
      </c>
      <c r="B521" s="9">
        <f t="shared" si="75"/>
        <v>230529</v>
      </c>
      <c r="C521" s="9">
        <f t="shared" si="78"/>
        <v>230559</v>
      </c>
      <c r="D521" s="3">
        <f t="shared" si="76"/>
        <v>31</v>
      </c>
      <c r="E521" s="10">
        <f t="shared" si="77"/>
        <v>29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 x14ac:dyDescent="0.25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230897</v>
      </c>
      <c r="B522" s="9">
        <f t="shared" si="75"/>
        <v>230895</v>
      </c>
      <c r="C522" s="9">
        <f t="shared" si="78"/>
        <v>230925</v>
      </c>
      <c r="D522" s="3">
        <f t="shared" si="76"/>
        <v>31</v>
      </c>
      <c r="E522" s="10">
        <f t="shared" si="77"/>
        <v>29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 x14ac:dyDescent="0.25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231262</v>
      </c>
      <c r="B523" s="9">
        <f t="shared" si="75"/>
        <v>231260</v>
      </c>
      <c r="C523" s="9">
        <f t="shared" si="78"/>
        <v>231290</v>
      </c>
      <c r="D523" s="3">
        <f t="shared" si="76"/>
        <v>31</v>
      </c>
      <c r="E523" s="10">
        <f t="shared" si="77"/>
        <v>29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 x14ac:dyDescent="0.25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231627</v>
      </c>
      <c r="B524" s="9">
        <f t="shared" si="75"/>
        <v>231625</v>
      </c>
      <c r="C524" s="9">
        <f t="shared" si="78"/>
        <v>231655</v>
      </c>
      <c r="D524" s="3">
        <f t="shared" si="76"/>
        <v>31</v>
      </c>
      <c r="E524" s="10">
        <f t="shared" si="77"/>
        <v>29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 x14ac:dyDescent="0.25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231992</v>
      </c>
      <c r="B525" s="9">
        <f t="shared" si="75"/>
        <v>231990</v>
      </c>
      <c r="C525" s="9">
        <f t="shared" si="78"/>
        <v>232020</v>
      </c>
      <c r="D525" s="3">
        <f t="shared" si="76"/>
        <v>31</v>
      </c>
      <c r="E525" s="10">
        <f t="shared" si="77"/>
        <v>29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 x14ac:dyDescent="0.25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232358</v>
      </c>
      <c r="B526" s="9">
        <f t="shared" si="75"/>
        <v>232356</v>
      </c>
      <c r="C526" s="9">
        <f t="shared" si="78"/>
        <v>232386</v>
      </c>
      <c r="D526" s="3">
        <f t="shared" si="76"/>
        <v>31</v>
      </c>
      <c r="E526" s="10">
        <f t="shared" si="77"/>
        <v>29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 x14ac:dyDescent="0.25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232723</v>
      </c>
      <c r="B527" s="9">
        <f t="shared" si="75"/>
        <v>232721</v>
      </c>
      <c r="C527" s="9">
        <f t="shared" si="78"/>
        <v>232751</v>
      </c>
      <c r="D527" s="3">
        <f t="shared" si="76"/>
        <v>31</v>
      </c>
      <c r="E527" s="10">
        <f t="shared" si="77"/>
        <v>29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 x14ac:dyDescent="0.25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233088</v>
      </c>
      <c r="B528" s="9">
        <f t="shared" si="75"/>
        <v>233086</v>
      </c>
      <c r="C528" s="9">
        <f t="shared" si="78"/>
        <v>233116</v>
      </c>
      <c r="D528" s="3">
        <f t="shared" si="76"/>
        <v>31</v>
      </c>
      <c r="E528" s="10">
        <f t="shared" si="77"/>
        <v>29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 x14ac:dyDescent="0.25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233453</v>
      </c>
      <c r="B529" s="9">
        <f t="shared" si="75"/>
        <v>233451</v>
      </c>
      <c r="C529" s="9">
        <f t="shared" si="78"/>
        <v>233481</v>
      </c>
      <c r="D529" s="3">
        <f t="shared" si="76"/>
        <v>31</v>
      </c>
      <c r="E529" s="10">
        <f t="shared" si="77"/>
        <v>29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 x14ac:dyDescent="0.25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233819</v>
      </c>
      <c r="B530" s="9">
        <f t="shared" si="75"/>
        <v>233817</v>
      </c>
      <c r="C530" s="9">
        <f t="shared" si="78"/>
        <v>233847</v>
      </c>
      <c r="D530" s="3">
        <f t="shared" si="76"/>
        <v>31</v>
      </c>
      <c r="E530" s="10">
        <f t="shared" si="77"/>
        <v>29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 x14ac:dyDescent="0.25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234184</v>
      </c>
      <c r="B531" s="9">
        <f t="shared" si="75"/>
        <v>234182</v>
      </c>
      <c r="C531" s="9">
        <f t="shared" si="78"/>
        <v>234212</v>
      </c>
      <c r="D531" s="3">
        <f t="shared" si="76"/>
        <v>31</v>
      </c>
      <c r="E531" s="10">
        <f t="shared" si="77"/>
        <v>29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 x14ac:dyDescent="0.25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234549</v>
      </c>
      <c r="B532" s="9">
        <f t="shared" si="75"/>
        <v>234547</v>
      </c>
      <c r="C532" s="9">
        <f t="shared" si="78"/>
        <v>234577</v>
      </c>
      <c r="D532" s="3">
        <f t="shared" si="76"/>
        <v>31</v>
      </c>
      <c r="E532" s="10">
        <f t="shared" si="77"/>
        <v>29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 x14ac:dyDescent="0.25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234914</v>
      </c>
      <c r="B533" s="9">
        <f t="shared" si="75"/>
        <v>234912</v>
      </c>
      <c r="C533" s="9">
        <f t="shared" si="78"/>
        <v>234942</v>
      </c>
      <c r="D533" s="3">
        <f t="shared" si="76"/>
        <v>31</v>
      </c>
      <c r="E533" s="10">
        <f t="shared" si="77"/>
        <v>29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 x14ac:dyDescent="0.25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235280</v>
      </c>
      <c r="B534" s="9">
        <f t="shared" si="75"/>
        <v>235278</v>
      </c>
      <c r="C534" s="9">
        <f t="shared" si="78"/>
        <v>235308</v>
      </c>
      <c r="D534" s="3">
        <f t="shared" si="76"/>
        <v>31</v>
      </c>
      <c r="E534" s="10">
        <f t="shared" si="77"/>
        <v>29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 x14ac:dyDescent="0.25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235645</v>
      </c>
      <c r="B535" s="9">
        <f t="shared" si="75"/>
        <v>235643</v>
      </c>
      <c r="C535" s="9">
        <f t="shared" si="78"/>
        <v>235673</v>
      </c>
      <c r="D535" s="3">
        <f t="shared" si="76"/>
        <v>31</v>
      </c>
      <c r="E535" s="10">
        <f t="shared" si="77"/>
        <v>29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 x14ac:dyDescent="0.25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236010</v>
      </c>
      <c r="B536" s="9">
        <f t="shared" si="75"/>
        <v>236008</v>
      </c>
      <c r="C536" s="9">
        <f t="shared" si="78"/>
        <v>236038</v>
      </c>
      <c r="D536" s="3">
        <f t="shared" si="76"/>
        <v>31</v>
      </c>
      <c r="E536" s="10">
        <f t="shared" si="77"/>
        <v>29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 x14ac:dyDescent="0.25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236375</v>
      </c>
      <c r="B537" s="9">
        <f t="shared" si="75"/>
        <v>236373</v>
      </c>
      <c r="C537" s="9">
        <f t="shared" si="78"/>
        <v>236403</v>
      </c>
      <c r="D537" s="3">
        <f t="shared" si="76"/>
        <v>31</v>
      </c>
      <c r="E537" s="10">
        <f t="shared" si="77"/>
        <v>29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 x14ac:dyDescent="0.25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236741</v>
      </c>
      <c r="B538" s="9">
        <f t="shared" si="75"/>
        <v>236739</v>
      </c>
      <c r="C538" s="9">
        <f t="shared" si="78"/>
        <v>236769</v>
      </c>
      <c r="D538" s="3">
        <f t="shared" si="76"/>
        <v>31</v>
      </c>
      <c r="E538" s="10">
        <f t="shared" si="77"/>
        <v>29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 x14ac:dyDescent="0.25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237106</v>
      </c>
      <c r="B539" s="9">
        <f t="shared" si="75"/>
        <v>237104</v>
      </c>
      <c r="C539" s="9">
        <f t="shared" si="78"/>
        <v>237134</v>
      </c>
      <c r="D539" s="3">
        <f t="shared" si="76"/>
        <v>31</v>
      </c>
      <c r="E539" s="10">
        <f t="shared" si="77"/>
        <v>29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 x14ac:dyDescent="0.25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237471</v>
      </c>
      <c r="B540" s="9">
        <f t="shared" si="75"/>
        <v>237469</v>
      </c>
      <c r="C540" s="9">
        <f t="shared" si="78"/>
        <v>237499</v>
      </c>
      <c r="D540" s="3">
        <f t="shared" si="76"/>
        <v>31</v>
      </c>
      <c r="E540" s="10">
        <f t="shared" si="77"/>
        <v>29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 x14ac:dyDescent="0.25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237836</v>
      </c>
      <c r="B541" s="9">
        <f t="shared" si="75"/>
        <v>237834</v>
      </c>
      <c r="C541" s="9">
        <f t="shared" si="78"/>
        <v>237864</v>
      </c>
      <c r="D541" s="3">
        <f t="shared" si="76"/>
        <v>31</v>
      </c>
      <c r="E541" s="10">
        <f t="shared" si="77"/>
        <v>29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 x14ac:dyDescent="0.25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238202</v>
      </c>
      <c r="B542" s="9">
        <f t="shared" si="75"/>
        <v>238200</v>
      </c>
      <c r="C542" s="9">
        <f t="shared" si="78"/>
        <v>238230</v>
      </c>
      <c r="D542" s="3">
        <f t="shared" si="76"/>
        <v>31</v>
      </c>
      <c r="E542" s="10">
        <f t="shared" si="77"/>
        <v>29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 x14ac:dyDescent="0.25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238567</v>
      </c>
      <c r="B543" s="9">
        <f t="shared" si="75"/>
        <v>238565</v>
      </c>
      <c r="C543" s="9">
        <f t="shared" si="78"/>
        <v>238595</v>
      </c>
      <c r="D543" s="3">
        <f t="shared" si="76"/>
        <v>31</v>
      </c>
      <c r="E543" s="10">
        <f t="shared" si="77"/>
        <v>29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 x14ac:dyDescent="0.25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238932</v>
      </c>
      <c r="B544" s="9">
        <f t="shared" si="75"/>
        <v>238930</v>
      </c>
      <c r="C544" s="9">
        <f t="shared" si="78"/>
        <v>238960</v>
      </c>
      <c r="D544" s="3">
        <f t="shared" si="76"/>
        <v>31</v>
      </c>
      <c r="E544" s="10">
        <f t="shared" si="77"/>
        <v>29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 x14ac:dyDescent="0.25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239297</v>
      </c>
      <c r="B545" s="9">
        <f t="shared" si="75"/>
        <v>239295</v>
      </c>
      <c r="C545" s="9">
        <f t="shared" si="78"/>
        <v>239325</v>
      </c>
      <c r="D545" s="3">
        <f t="shared" si="76"/>
        <v>31</v>
      </c>
      <c r="E545" s="10">
        <f t="shared" si="77"/>
        <v>29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 x14ac:dyDescent="0.25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239663</v>
      </c>
      <c r="B546" s="9">
        <f t="shared" si="75"/>
        <v>239661</v>
      </c>
      <c r="C546" s="9">
        <f t="shared" si="78"/>
        <v>239691</v>
      </c>
      <c r="D546" s="3">
        <f t="shared" si="76"/>
        <v>31</v>
      </c>
      <c r="E546" s="10">
        <f t="shared" si="77"/>
        <v>29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 x14ac:dyDescent="0.25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240028</v>
      </c>
      <c r="B547" s="9">
        <f t="shared" si="75"/>
        <v>240026</v>
      </c>
      <c r="C547" s="9">
        <f t="shared" si="78"/>
        <v>240056</v>
      </c>
      <c r="D547" s="3">
        <f t="shared" si="76"/>
        <v>31</v>
      </c>
      <c r="E547" s="10">
        <f t="shared" si="77"/>
        <v>29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 x14ac:dyDescent="0.25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240393</v>
      </c>
      <c r="B548" s="9">
        <f t="shared" si="75"/>
        <v>240391</v>
      </c>
      <c r="C548" s="9">
        <f t="shared" si="78"/>
        <v>240421</v>
      </c>
      <c r="D548" s="3">
        <f t="shared" si="76"/>
        <v>31</v>
      </c>
      <c r="E548" s="10">
        <f t="shared" si="77"/>
        <v>29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 x14ac:dyDescent="0.25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240758</v>
      </c>
      <c r="B549" s="9">
        <f t="shared" si="75"/>
        <v>240756</v>
      </c>
      <c r="C549" s="9">
        <f t="shared" si="78"/>
        <v>240786</v>
      </c>
      <c r="D549" s="3">
        <f t="shared" si="76"/>
        <v>31</v>
      </c>
      <c r="E549" s="10">
        <f t="shared" si="77"/>
        <v>29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 x14ac:dyDescent="0.25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241124</v>
      </c>
      <c r="B550" s="9">
        <f t="shared" si="75"/>
        <v>241122</v>
      </c>
      <c r="C550" s="9">
        <f t="shared" si="78"/>
        <v>241152</v>
      </c>
      <c r="D550" s="3">
        <f t="shared" si="76"/>
        <v>31</v>
      </c>
      <c r="E550" s="10">
        <f t="shared" si="77"/>
        <v>29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 x14ac:dyDescent="0.25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241489</v>
      </c>
      <c r="B551" s="9">
        <f t="shared" si="75"/>
        <v>241487</v>
      </c>
      <c r="C551" s="9">
        <f t="shared" si="78"/>
        <v>241517</v>
      </c>
      <c r="D551" s="3">
        <f t="shared" si="76"/>
        <v>31</v>
      </c>
      <c r="E551" s="10">
        <f t="shared" si="77"/>
        <v>29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 x14ac:dyDescent="0.25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241854</v>
      </c>
      <c r="B552" s="9">
        <f t="shared" si="75"/>
        <v>241852</v>
      </c>
      <c r="C552" s="9">
        <f t="shared" si="78"/>
        <v>241882</v>
      </c>
      <c r="D552" s="3">
        <f t="shared" si="76"/>
        <v>31</v>
      </c>
      <c r="E552" s="10">
        <f t="shared" si="77"/>
        <v>29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 x14ac:dyDescent="0.25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242219</v>
      </c>
      <c r="B553" s="9">
        <f t="shared" si="75"/>
        <v>242217</v>
      </c>
      <c r="C553" s="9">
        <f t="shared" si="78"/>
        <v>242247</v>
      </c>
      <c r="D553" s="3">
        <f t="shared" si="76"/>
        <v>31</v>
      </c>
      <c r="E553" s="10">
        <f t="shared" si="77"/>
        <v>29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 x14ac:dyDescent="0.25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242585</v>
      </c>
      <c r="B554" s="9">
        <f t="shared" si="75"/>
        <v>242583</v>
      </c>
      <c r="C554" s="9">
        <f t="shared" si="78"/>
        <v>242613</v>
      </c>
      <c r="D554" s="3">
        <f t="shared" si="76"/>
        <v>31</v>
      </c>
      <c r="E554" s="10">
        <f t="shared" si="77"/>
        <v>29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 x14ac:dyDescent="0.25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242950</v>
      </c>
      <c r="B555" s="9">
        <f t="shared" si="75"/>
        <v>242948</v>
      </c>
      <c r="C555" s="9">
        <f t="shared" si="78"/>
        <v>242978</v>
      </c>
      <c r="D555" s="3">
        <f t="shared" si="76"/>
        <v>31</v>
      </c>
      <c r="E555" s="10">
        <f t="shared" si="77"/>
        <v>29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 x14ac:dyDescent="0.25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243315</v>
      </c>
      <c r="B556" s="9">
        <f t="shared" si="75"/>
        <v>243313</v>
      </c>
      <c r="C556" s="9">
        <f t="shared" si="78"/>
        <v>243343</v>
      </c>
      <c r="D556" s="3">
        <f t="shared" si="76"/>
        <v>31</v>
      </c>
      <c r="E556" s="10">
        <f t="shared" si="77"/>
        <v>29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 x14ac:dyDescent="0.25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243680</v>
      </c>
      <c r="B557" s="9">
        <f t="shared" si="75"/>
        <v>243678</v>
      </c>
      <c r="C557" s="9">
        <f t="shared" si="78"/>
        <v>243708</v>
      </c>
      <c r="D557" s="3">
        <f t="shared" si="76"/>
        <v>31</v>
      </c>
      <c r="E557" s="10">
        <f t="shared" si="77"/>
        <v>29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 x14ac:dyDescent="0.25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244046</v>
      </c>
      <c r="B558" s="9">
        <f t="shared" si="75"/>
        <v>244044</v>
      </c>
      <c r="C558" s="9">
        <f t="shared" si="78"/>
        <v>244074</v>
      </c>
      <c r="D558" s="3">
        <f t="shared" si="76"/>
        <v>31</v>
      </c>
      <c r="E558" s="10">
        <f t="shared" si="77"/>
        <v>29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 x14ac:dyDescent="0.25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244411</v>
      </c>
      <c r="B559" s="9">
        <f t="shared" si="75"/>
        <v>244409</v>
      </c>
      <c r="C559" s="9">
        <f t="shared" si="78"/>
        <v>244439</v>
      </c>
      <c r="D559" s="3">
        <f t="shared" si="76"/>
        <v>31</v>
      </c>
      <c r="E559" s="10">
        <f t="shared" si="77"/>
        <v>29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 x14ac:dyDescent="0.25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244776</v>
      </c>
      <c r="B560" s="9">
        <f t="shared" si="75"/>
        <v>244774</v>
      </c>
      <c r="C560" s="9">
        <f t="shared" si="78"/>
        <v>244804</v>
      </c>
      <c r="D560" s="3">
        <f t="shared" si="76"/>
        <v>31</v>
      </c>
      <c r="E560" s="10">
        <f t="shared" si="77"/>
        <v>29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 x14ac:dyDescent="0.25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245141</v>
      </c>
      <c r="B561" s="9">
        <f t="shared" si="75"/>
        <v>245139</v>
      </c>
      <c r="C561" s="9">
        <f t="shared" si="78"/>
        <v>245169</v>
      </c>
      <c r="D561" s="3">
        <f t="shared" si="76"/>
        <v>31</v>
      </c>
      <c r="E561" s="10">
        <f t="shared" si="77"/>
        <v>29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 x14ac:dyDescent="0.25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245507</v>
      </c>
      <c r="B562" s="9">
        <f t="shared" si="75"/>
        <v>245505</v>
      </c>
      <c r="C562" s="9">
        <f t="shared" si="78"/>
        <v>245535</v>
      </c>
      <c r="D562" s="3">
        <f t="shared" si="76"/>
        <v>31</v>
      </c>
      <c r="E562" s="10">
        <f t="shared" si="77"/>
        <v>29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 x14ac:dyDescent="0.25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245872</v>
      </c>
      <c r="B563" s="9">
        <f t="shared" si="75"/>
        <v>245870</v>
      </c>
      <c r="C563" s="9">
        <f t="shared" si="78"/>
        <v>245900</v>
      </c>
      <c r="D563" s="3">
        <f t="shared" si="76"/>
        <v>31</v>
      </c>
      <c r="E563" s="10">
        <f t="shared" si="77"/>
        <v>29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 x14ac:dyDescent="0.25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246237</v>
      </c>
      <c r="B564" s="9">
        <f t="shared" si="75"/>
        <v>246235</v>
      </c>
      <c r="C564" s="9">
        <f t="shared" si="78"/>
        <v>246265</v>
      </c>
      <c r="D564" s="3">
        <f t="shared" si="76"/>
        <v>31</v>
      </c>
      <c r="E564" s="10">
        <f t="shared" si="77"/>
        <v>29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 x14ac:dyDescent="0.25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246602</v>
      </c>
      <c r="B565" s="9">
        <f t="shared" si="75"/>
        <v>246600</v>
      </c>
      <c r="C565" s="9">
        <f t="shared" si="78"/>
        <v>246630</v>
      </c>
      <c r="D565" s="3">
        <f t="shared" si="76"/>
        <v>31</v>
      </c>
      <c r="E565" s="10">
        <f t="shared" si="77"/>
        <v>29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 x14ac:dyDescent="0.25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246968</v>
      </c>
      <c r="B566" s="9">
        <f t="shared" si="75"/>
        <v>246966</v>
      </c>
      <c r="C566" s="9">
        <f t="shared" si="78"/>
        <v>246996</v>
      </c>
      <c r="D566" s="3">
        <f t="shared" si="76"/>
        <v>31</v>
      </c>
      <c r="E566" s="10">
        <f t="shared" si="77"/>
        <v>29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 x14ac:dyDescent="0.25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247333</v>
      </c>
      <c r="B567" s="9">
        <f t="shared" si="75"/>
        <v>247331</v>
      </c>
      <c r="C567" s="9">
        <f t="shared" si="78"/>
        <v>247361</v>
      </c>
      <c r="D567" s="3">
        <f t="shared" si="76"/>
        <v>31</v>
      </c>
      <c r="E567" s="10">
        <f t="shared" si="77"/>
        <v>29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 x14ac:dyDescent="0.25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247698</v>
      </c>
      <c r="B568" s="9">
        <f t="shared" si="75"/>
        <v>247696</v>
      </c>
      <c r="C568" s="9">
        <f t="shared" si="78"/>
        <v>247726</v>
      </c>
      <c r="D568" s="3">
        <f t="shared" si="76"/>
        <v>31</v>
      </c>
      <c r="E568" s="10">
        <f t="shared" si="77"/>
        <v>29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 x14ac:dyDescent="0.25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248063</v>
      </c>
      <c r="B569" s="9">
        <f t="shared" si="75"/>
        <v>248061</v>
      </c>
      <c r="C569" s="9">
        <f t="shared" si="78"/>
        <v>248091</v>
      </c>
      <c r="D569" s="3">
        <f t="shared" si="76"/>
        <v>31</v>
      </c>
      <c r="E569" s="10">
        <f t="shared" si="77"/>
        <v>29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 x14ac:dyDescent="0.25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248429</v>
      </c>
      <c r="B570" s="9">
        <f t="shared" si="75"/>
        <v>248427</v>
      </c>
      <c r="C570" s="9">
        <f t="shared" si="78"/>
        <v>248457</v>
      </c>
      <c r="D570" s="3">
        <f t="shared" si="76"/>
        <v>31</v>
      </c>
      <c r="E570" s="10">
        <f t="shared" si="77"/>
        <v>29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 x14ac:dyDescent="0.25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248794</v>
      </c>
      <c r="B571" s="9">
        <f t="shared" si="75"/>
        <v>248792</v>
      </c>
      <c r="C571" s="9">
        <f t="shared" si="78"/>
        <v>248822</v>
      </c>
      <c r="D571" s="3">
        <f t="shared" si="76"/>
        <v>31</v>
      </c>
      <c r="E571" s="10">
        <f t="shared" si="77"/>
        <v>29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 x14ac:dyDescent="0.25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249159</v>
      </c>
      <c r="B572" s="9">
        <f t="shared" si="75"/>
        <v>249157</v>
      </c>
      <c r="C572" s="9">
        <f t="shared" si="78"/>
        <v>249187</v>
      </c>
      <c r="D572" s="3">
        <f t="shared" si="76"/>
        <v>31</v>
      </c>
      <c r="E572" s="10">
        <f t="shared" si="77"/>
        <v>29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 x14ac:dyDescent="0.25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249524</v>
      </c>
      <c r="B573" s="9">
        <f t="shared" si="75"/>
        <v>249522</v>
      </c>
      <c r="C573" s="9">
        <f t="shared" si="78"/>
        <v>249552</v>
      </c>
      <c r="D573" s="3">
        <f t="shared" si="76"/>
        <v>31</v>
      </c>
      <c r="E573" s="10">
        <f t="shared" si="77"/>
        <v>29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 x14ac:dyDescent="0.25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249890</v>
      </c>
      <c r="B574" s="9">
        <f t="shared" si="75"/>
        <v>249888</v>
      </c>
      <c r="C574" s="9">
        <f t="shared" si="78"/>
        <v>249918</v>
      </c>
      <c r="D574" s="3">
        <f t="shared" si="76"/>
        <v>31</v>
      </c>
      <c r="E574" s="10">
        <f t="shared" si="77"/>
        <v>29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 x14ac:dyDescent="0.25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250255</v>
      </c>
      <c r="B575" s="9">
        <f t="shared" si="75"/>
        <v>250253</v>
      </c>
      <c r="C575" s="9">
        <f t="shared" si="78"/>
        <v>250283</v>
      </c>
      <c r="D575" s="3">
        <f t="shared" si="76"/>
        <v>31</v>
      </c>
      <c r="E575" s="10">
        <f t="shared" si="77"/>
        <v>29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 x14ac:dyDescent="0.25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250620</v>
      </c>
      <c r="B576" s="9">
        <f t="shared" si="75"/>
        <v>250618</v>
      </c>
      <c r="C576" s="9">
        <f t="shared" si="78"/>
        <v>250648</v>
      </c>
      <c r="D576" s="3">
        <f t="shared" si="76"/>
        <v>31</v>
      </c>
      <c r="E576" s="10">
        <f t="shared" si="77"/>
        <v>29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 x14ac:dyDescent="0.25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250985</v>
      </c>
      <c r="B577" s="9">
        <f t="shared" si="75"/>
        <v>250983</v>
      </c>
      <c r="C577" s="9">
        <f t="shared" si="78"/>
        <v>251013</v>
      </c>
      <c r="D577" s="3">
        <f t="shared" si="76"/>
        <v>31</v>
      </c>
      <c r="E577" s="10">
        <f t="shared" si="77"/>
        <v>29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 x14ac:dyDescent="0.25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251351</v>
      </c>
      <c r="B578" s="9">
        <f t="shared" si="75"/>
        <v>251349</v>
      </c>
      <c r="C578" s="9">
        <f t="shared" si="78"/>
        <v>251379</v>
      </c>
      <c r="D578" s="3">
        <f t="shared" si="76"/>
        <v>31</v>
      </c>
      <c r="E578" s="10">
        <f t="shared" si="77"/>
        <v>29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 x14ac:dyDescent="0.25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251716</v>
      </c>
      <c r="B579" s="9">
        <f t="shared" si="75"/>
        <v>251714</v>
      </c>
      <c r="C579" s="9">
        <f t="shared" si="78"/>
        <v>251744</v>
      </c>
      <c r="D579" s="3">
        <f t="shared" si="76"/>
        <v>31</v>
      </c>
      <c r="E579" s="10">
        <f t="shared" si="77"/>
        <v>29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 x14ac:dyDescent="0.25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252081</v>
      </c>
      <c r="B580" s="9">
        <f t="shared" si="75"/>
        <v>252079</v>
      </c>
      <c r="C580" s="9">
        <f t="shared" si="78"/>
        <v>252109</v>
      </c>
      <c r="D580" s="3">
        <f t="shared" si="76"/>
        <v>31</v>
      </c>
      <c r="E580" s="10">
        <f t="shared" si="77"/>
        <v>29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 x14ac:dyDescent="0.25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252446</v>
      </c>
      <c r="B581" s="9">
        <f t="shared" si="75"/>
        <v>252444</v>
      </c>
      <c r="C581" s="9">
        <f t="shared" si="78"/>
        <v>252474</v>
      </c>
      <c r="D581" s="3">
        <f t="shared" si="76"/>
        <v>31</v>
      </c>
      <c r="E581" s="10">
        <f t="shared" si="77"/>
        <v>29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 x14ac:dyDescent="0.25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252812</v>
      </c>
      <c r="B582" s="9">
        <f t="shared" ref="B582:B645" si="84">EOMONTH(A582,-1)+1</f>
        <v>252810</v>
      </c>
      <c r="C582" s="9">
        <f t="shared" si="78"/>
        <v>252840</v>
      </c>
      <c r="D582" s="3">
        <f t="shared" ref="D582:D645" si="85">C582-B582+1</f>
        <v>31</v>
      </c>
      <c r="E582" s="10">
        <f t="shared" ref="E582:E645" si="86">C582-A582+1</f>
        <v>29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 x14ac:dyDescent="0.25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253177</v>
      </c>
      <c r="B583" s="9">
        <f t="shared" si="84"/>
        <v>253175</v>
      </c>
      <c r="C583" s="9">
        <f t="shared" ref="C583:C646" si="87">EOMONTH(A583,0)</f>
        <v>253205</v>
      </c>
      <c r="D583" s="3">
        <f t="shared" si="85"/>
        <v>31</v>
      </c>
      <c r="E583" s="10">
        <f t="shared" si="86"/>
        <v>29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 x14ac:dyDescent="0.25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253542</v>
      </c>
      <c r="B584" s="9">
        <f t="shared" si="84"/>
        <v>253540</v>
      </c>
      <c r="C584" s="9">
        <f t="shared" si="87"/>
        <v>253570</v>
      </c>
      <c r="D584" s="3">
        <f t="shared" si="85"/>
        <v>31</v>
      </c>
      <c r="E584" s="10">
        <f t="shared" si="86"/>
        <v>29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 x14ac:dyDescent="0.25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253907</v>
      </c>
      <c r="B585" s="9">
        <f t="shared" si="84"/>
        <v>253905</v>
      </c>
      <c r="C585" s="9">
        <f t="shared" si="87"/>
        <v>253935</v>
      </c>
      <c r="D585" s="3">
        <f t="shared" si="85"/>
        <v>31</v>
      </c>
      <c r="E585" s="10">
        <f t="shared" si="86"/>
        <v>29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 x14ac:dyDescent="0.25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254273</v>
      </c>
      <c r="B586" s="9">
        <f t="shared" si="84"/>
        <v>254271</v>
      </c>
      <c r="C586" s="9">
        <f t="shared" si="87"/>
        <v>254301</v>
      </c>
      <c r="D586" s="3">
        <f t="shared" si="85"/>
        <v>31</v>
      </c>
      <c r="E586" s="10">
        <f t="shared" si="86"/>
        <v>29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 x14ac:dyDescent="0.25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254638</v>
      </c>
      <c r="B587" s="9">
        <f t="shared" si="84"/>
        <v>254636</v>
      </c>
      <c r="C587" s="9">
        <f t="shared" si="87"/>
        <v>254666</v>
      </c>
      <c r="D587" s="3">
        <f t="shared" si="85"/>
        <v>31</v>
      </c>
      <c r="E587" s="10">
        <f t="shared" si="86"/>
        <v>29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 x14ac:dyDescent="0.25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255003</v>
      </c>
      <c r="B588" s="9">
        <f t="shared" si="84"/>
        <v>255001</v>
      </c>
      <c r="C588" s="9">
        <f t="shared" si="87"/>
        <v>255031</v>
      </c>
      <c r="D588" s="3">
        <f t="shared" si="85"/>
        <v>31</v>
      </c>
      <c r="E588" s="10">
        <f t="shared" si="86"/>
        <v>29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 x14ac:dyDescent="0.25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255368</v>
      </c>
      <c r="B589" s="9">
        <f t="shared" si="84"/>
        <v>255366</v>
      </c>
      <c r="C589" s="9">
        <f t="shared" si="87"/>
        <v>255396</v>
      </c>
      <c r="D589" s="3">
        <f t="shared" si="85"/>
        <v>31</v>
      </c>
      <c r="E589" s="10">
        <f t="shared" si="86"/>
        <v>29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 x14ac:dyDescent="0.25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255733</v>
      </c>
      <c r="B590" s="9">
        <f t="shared" si="84"/>
        <v>255731</v>
      </c>
      <c r="C590" s="9">
        <f t="shared" si="87"/>
        <v>255761</v>
      </c>
      <c r="D590" s="3">
        <f t="shared" si="85"/>
        <v>31</v>
      </c>
      <c r="E590" s="10">
        <f t="shared" si="86"/>
        <v>29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 x14ac:dyDescent="0.25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256098</v>
      </c>
      <c r="B591" s="9">
        <f t="shared" si="84"/>
        <v>256096</v>
      </c>
      <c r="C591" s="9">
        <f t="shared" si="87"/>
        <v>256126</v>
      </c>
      <c r="D591" s="3">
        <f t="shared" si="85"/>
        <v>31</v>
      </c>
      <c r="E591" s="10">
        <f t="shared" si="86"/>
        <v>29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 x14ac:dyDescent="0.25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256463</v>
      </c>
      <c r="B592" s="9">
        <f t="shared" si="84"/>
        <v>256461</v>
      </c>
      <c r="C592" s="9">
        <f t="shared" si="87"/>
        <v>256491</v>
      </c>
      <c r="D592" s="3">
        <f t="shared" si="85"/>
        <v>31</v>
      </c>
      <c r="E592" s="10">
        <f t="shared" si="86"/>
        <v>29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 x14ac:dyDescent="0.25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256828</v>
      </c>
      <c r="B593" s="9">
        <f t="shared" si="84"/>
        <v>256826</v>
      </c>
      <c r="C593" s="9">
        <f t="shared" si="87"/>
        <v>256856</v>
      </c>
      <c r="D593" s="3">
        <f t="shared" si="85"/>
        <v>31</v>
      </c>
      <c r="E593" s="10">
        <f t="shared" si="86"/>
        <v>29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 x14ac:dyDescent="0.25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257194</v>
      </c>
      <c r="B594" s="9">
        <f t="shared" si="84"/>
        <v>257192</v>
      </c>
      <c r="C594" s="9">
        <f t="shared" si="87"/>
        <v>257222</v>
      </c>
      <c r="D594" s="3">
        <f t="shared" si="85"/>
        <v>31</v>
      </c>
      <c r="E594" s="10">
        <f t="shared" si="86"/>
        <v>29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 x14ac:dyDescent="0.25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257559</v>
      </c>
      <c r="B595" s="9">
        <f t="shared" si="84"/>
        <v>257557</v>
      </c>
      <c r="C595" s="9">
        <f t="shared" si="87"/>
        <v>257587</v>
      </c>
      <c r="D595" s="3">
        <f t="shared" si="85"/>
        <v>31</v>
      </c>
      <c r="E595" s="10">
        <f t="shared" si="86"/>
        <v>29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 x14ac:dyDescent="0.25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257924</v>
      </c>
      <c r="B596" s="9">
        <f t="shared" si="84"/>
        <v>257922</v>
      </c>
      <c r="C596" s="9">
        <f t="shared" si="87"/>
        <v>257952</v>
      </c>
      <c r="D596" s="3">
        <f t="shared" si="85"/>
        <v>31</v>
      </c>
      <c r="E596" s="10">
        <f t="shared" si="86"/>
        <v>29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 x14ac:dyDescent="0.25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258289</v>
      </c>
      <c r="B597" s="9">
        <f t="shared" si="84"/>
        <v>258287</v>
      </c>
      <c r="C597" s="9">
        <f t="shared" si="87"/>
        <v>258317</v>
      </c>
      <c r="D597" s="3">
        <f t="shared" si="85"/>
        <v>31</v>
      </c>
      <c r="E597" s="10">
        <f t="shared" si="86"/>
        <v>29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 x14ac:dyDescent="0.25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258655</v>
      </c>
      <c r="B598" s="9">
        <f t="shared" si="84"/>
        <v>258653</v>
      </c>
      <c r="C598" s="9">
        <f t="shared" si="87"/>
        <v>258683</v>
      </c>
      <c r="D598" s="3">
        <f t="shared" si="85"/>
        <v>31</v>
      </c>
      <c r="E598" s="10">
        <f t="shared" si="86"/>
        <v>29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 x14ac:dyDescent="0.25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259020</v>
      </c>
      <c r="B599" s="9">
        <f t="shared" si="84"/>
        <v>259018</v>
      </c>
      <c r="C599" s="9">
        <f t="shared" si="87"/>
        <v>259048</v>
      </c>
      <c r="D599" s="3">
        <f t="shared" si="85"/>
        <v>31</v>
      </c>
      <c r="E599" s="10">
        <f t="shared" si="86"/>
        <v>29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 x14ac:dyDescent="0.25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259385</v>
      </c>
      <c r="B600" s="9">
        <f t="shared" si="84"/>
        <v>259383</v>
      </c>
      <c r="C600" s="9">
        <f t="shared" si="87"/>
        <v>259413</v>
      </c>
      <c r="D600" s="3">
        <f t="shared" si="85"/>
        <v>31</v>
      </c>
      <c r="E600" s="10">
        <f t="shared" si="86"/>
        <v>29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 x14ac:dyDescent="0.25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259750</v>
      </c>
      <c r="B601" s="9">
        <f t="shared" si="84"/>
        <v>259748</v>
      </c>
      <c r="C601" s="9">
        <f t="shared" si="87"/>
        <v>259778</v>
      </c>
      <c r="D601" s="3">
        <f t="shared" si="85"/>
        <v>31</v>
      </c>
      <c r="E601" s="10">
        <f t="shared" si="86"/>
        <v>29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 x14ac:dyDescent="0.25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260116</v>
      </c>
      <c r="B602" s="9">
        <f t="shared" si="84"/>
        <v>260114</v>
      </c>
      <c r="C602" s="9">
        <f t="shared" si="87"/>
        <v>260144</v>
      </c>
      <c r="D602" s="3">
        <f t="shared" si="85"/>
        <v>31</v>
      </c>
      <c r="E602" s="10">
        <f t="shared" si="86"/>
        <v>29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 x14ac:dyDescent="0.25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260481</v>
      </c>
      <c r="B603" s="9">
        <f t="shared" si="84"/>
        <v>260479</v>
      </c>
      <c r="C603" s="9">
        <f t="shared" si="87"/>
        <v>260509</v>
      </c>
      <c r="D603" s="3">
        <f t="shared" si="85"/>
        <v>31</v>
      </c>
      <c r="E603" s="10">
        <f t="shared" si="86"/>
        <v>29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 x14ac:dyDescent="0.25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260846</v>
      </c>
      <c r="B604" s="9">
        <f t="shared" si="84"/>
        <v>260844</v>
      </c>
      <c r="C604" s="9">
        <f t="shared" si="87"/>
        <v>260874</v>
      </c>
      <c r="D604" s="3">
        <f t="shared" si="85"/>
        <v>31</v>
      </c>
      <c r="E604" s="10">
        <f t="shared" si="86"/>
        <v>29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 x14ac:dyDescent="0.25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261211</v>
      </c>
      <c r="B605" s="9">
        <f t="shared" si="84"/>
        <v>261209</v>
      </c>
      <c r="C605" s="9">
        <f t="shared" si="87"/>
        <v>261239</v>
      </c>
      <c r="D605" s="3">
        <f t="shared" si="85"/>
        <v>31</v>
      </c>
      <c r="E605" s="10">
        <f t="shared" si="86"/>
        <v>29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 x14ac:dyDescent="0.25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261577</v>
      </c>
      <c r="B606" s="9">
        <f t="shared" si="84"/>
        <v>261575</v>
      </c>
      <c r="C606" s="9">
        <f t="shared" si="87"/>
        <v>261605</v>
      </c>
      <c r="D606" s="3">
        <f t="shared" si="85"/>
        <v>31</v>
      </c>
      <c r="E606" s="10">
        <f t="shared" si="86"/>
        <v>29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 x14ac:dyDescent="0.25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261942</v>
      </c>
      <c r="B607" s="9">
        <f t="shared" si="84"/>
        <v>261940</v>
      </c>
      <c r="C607" s="9">
        <f t="shared" si="87"/>
        <v>261970</v>
      </c>
      <c r="D607" s="3">
        <f t="shared" si="85"/>
        <v>31</v>
      </c>
      <c r="E607" s="10">
        <f t="shared" si="86"/>
        <v>29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 x14ac:dyDescent="0.25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262307</v>
      </c>
      <c r="B608" s="9">
        <f t="shared" si="84"/>
        <v>262305</v>
      </c>
      <c r="C608" s="9">
        <f t="shared" si="87"/>
        <v>262335</v>
      </c>
      <c r="D608" s="3">
        <f t="shared" si="85"/>
        <v>31</v>
      </c>
      <c r="E608" s="10">
        <f t="shared" si="86"/>
        <v>29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 x14ac:dyDescent="0.25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262672</v>
      </c>
      <c r="B609" s="9">
        <f t="shared" si="84"/>
        <v>262670</v>
      </c>
      <c r="C609" s="9">
        <f t="shared" si="87"/>
        <v>262700</v>
      </c>
      <c r="D609" s="3">
        <f t="shared" si="85"/>
        <v>31</v>
      </c>
      <c r="E609" s="10">
        <f t="shared" si="86"/>
        <v>29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 x14ac:dyDescent="0.25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263038</v>
      </c>
      <c r="B610" s="9">
        <f t="shared" si="84"/>
        <v>263036</v>
      </c>
      <c r="C610" s="9">
        <f t="shared" si="87"/>
        <v>263066</v>
      </c>
      <c r="D610" s="3">
        <f t="shared" si="85"/>
        <v>31</v>
      </c>
      <c r="E610" s="10">
        <f t="shared" si="86"/>
        <v>29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 x14ac:dyDescent="0.25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263403</v>
      </c>
      <c r="B611" s="9">
        <f t="shared" si="84"/>
        <v>263401</v>
      </c>
      <c r="C611" s="9">
        <f t="shared" si="87"/>
        <v>263431</v>
      </c>
      <c r="D611" s="3">
        <f t="shared" si="85"/>
        <v>31</v>
      </c>
      <c r="E611" s="10">
        <f t="shared" si="86"/>
        <v>29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 x14ac:dyDescent="0.25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263768</v>
      </c>
      <c r="B612" s="9">
        <f t="shared" si="84"/>
        <v>263766</v>
      </c>
      <c r="C612" s="9">
        <f t="shared" si="87"/>
        <v>263796</v>
      </c>
      <c r="D612" s="3">
        <f t="shared" si="85"/>
        <v>31</v>
      </c>
      <c r="E612" s="10">
        <f t="shared" si="86"/>
        <v>29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 x14ac:dyDescent="0.25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264133</v>
      </c>
      <c r="B613" s="9">
        <f t="shared" si="84"/>
        <v>264131</v>
      </c>
      <c r="C613" s="9">
        <f t="shared" si="87"/>
        <v>264161</v>
      </c>
      <c r="D613" s="3">
        <f t="shared" si="85"/>
        <v>31</v>
      </c>
      <c r="E613" s="10">
        <f t="shared" si="86"/>
        <v>29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 x14ac:dyDescent="0.25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264499</v>
      </c>
      <c r="B614" s="9">
        <f t="shared" si="84"/>
        <v>264497</v>
      </c>
      <c r="C614" s="9">
        <f t="shared" si="87"/>
        <v>264527</v>
      </c>
      <c r="D614" s="3">
        <f t="shared" si="85"/>
        <v>31</v>
      </c>
      <c r="E614" s="10">
        <f t="shared" si="86"/>
        <v>29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 x14ac:dyDescent="0.25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264864</v>
      </c>
      <c r="B615" s="9">
        <f t="shared" si="84"/>
        <v>264862</v>
      </c>
      <c r="C615" s="9">
        <f t="shared" si="87"/>
        <v>264892</v>
      </c>
      <c r="D615" s="3">
        <f t="shared" si="85"/>
        <v>31</v>
      </c>
      <c r="E615" s="10">
        <f t="shared" si="86"/>
        <v>29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 x14ac:dyDescent="0.25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265229</v>
      </c>
      <c r="B616" s="9">
        <f t="shared" si="84"/>
        <v>265227</v>
      </c>
      <c r="C616" s="9">
        <f t="shared" si="87"/>
        <v>265257</v>
      </c>
      <c r="D616" s="3">
        <f t="shared" si="85"/>
        <v>31</v>
      </c>
      <c r="E616" s="10">
        <f t="shared" si="86"/>
        <v>29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 x14ac:dyDescent="0.25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265594</v>
      </c>
      <c r="B617" s="9">
        <f t="shared" si="84"/>
        <v>265592</v>
      </c>
      <c r="C617" s="9">
        <f t="shared" si="87"/>
        <v>265622</v>
      </c>
      <c r="D617" s="3">
        <f t="shared" si="85"/>
        <v>31</v>
      </c>
      <c r="E617" s="10">
        <f t="shared" si="86"/>
        <v>29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 x14ac:dyDescent="0.25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265960</v>
      </c>
      <c r="B618" s="9">
        <f t="shared" si="84"/>
        <v>265958</v>
      </c>
      <c r="C618" s="9">
        <f t="shared" si="87"/>
        <v>265988</v>
      </c>
      <c r="D618" s="3">
        <f t="shared" si="85"/>
        <v>31</v>
      </c>
      <c r="E618" s="10">
        <f t="shared" si="86"/>
        <v>29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 x14ac:dyDescent="0.25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266325</v>
      </c>
      <c r="B619" s="9">
        <f t="shared" si="84"/>
        <v>266323</v>
      </c>
      <c r="C619" s="9">
        <f t="shared" si="87"/>
        <v>266353</v>
      </c>
      <c r="D619" s="3">
        <f t="shared" si="85"/>
        <v>31</v>
      </c>
      <c r="E619" s="10">
        <f t="shared" si="86"/>
        <v>29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 x14ac:dyDescent="0.25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266690</v>
      </c>
      <c r="B620" s="9">
        <f t="shared" si="84"/>
        <v>266688</v>
      </c>
      <c r="C620" s="9">
        <f t="shared" si="87"/>
        <v>266718</v>
      </c>
      <c r="D620" s="3">
        <f t="shared" si="85"/>
        <v>31</v>
      </c>
      <c r="E620" s="10">
        <f t="shared" si="86"/>
        <v>29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 x14ac:dyDescent="0.25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267055</v>
      </c>
      <c r="B621" s="9">
        <f t="shared" si="84"/>
        <v>267053</v>
      </c>
      <c r="C621" s="9">
        <f t="shared" si="87"/>
        <v>267083</v>
      </c>
      <c r="D621" s="3">
        <f t="shared" si="85"/>
        <v>31</v>
      </c>
      <c r="E621" s="10">
        <f t="shared" si="86"/>
        <v>29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 x14ac:dyDescent="0.25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267421</v>
      </c>
      <c r="B622" s="9">
        <f t="shared" si="84"/>
        <v>267419</v>
      </c>
      <c r="C622" s="9">
        <f t="shared" si="87"/>
        <v>267449</v>
      </c>
      <c r="D622" s="3">
        <f t="shared" si="85"/>
        <v>31</v>
      </c>
      <c r="E622" s="10">
        <f t="shared" si="86"/>
        <v>29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 x14ac:dyDescent="0.25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267786</v>
      </c>
      <c r="B623" s="9">
        <f t="shared" si="84"/>
        <v>267784</v>
      </c>
      <c r="C623" s="9">
        <f t="shared" si="87"/>
        <v>267814</v>
      </c>
      <c r="D623" s="3">
        <f t="shared" si="85"/>
        <v>31</v>
      </c>
      <c r="E623" s="10">
        <f t="shared" si="86"/>
        <v>29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 x14ac:dyDescent="0.25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268151</v>
      </c>
      <c r="B624" s="9">
        <f t="shared" si="84"/>
        <v>268149</v>
      </c>
      <c r="C624" s="9">
        <f t="shared" si="87"/>
        <v>268179</v>
      </c>
      <c r="D624" s="3">
        <f t="shared" si="85"/>
        <v>31</v>
      </c>
      <c r="E624" s="10">
        <f t="shared" si="86"/>
        <v>29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 x14ac:dyDescent="0.25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268516</v>
      </c>
      <c r="B625" s="9">
        <f t="shared" si="84"/>
        <v>268514</v>
      </c>
      <c r="C625" s="9">
        <f t="shared" si="87"/>
        <v>268544</v>
      </c>
      <c r="D625" s="3">
        <f t="shared" si="85"/>
        <v>31</v>
      </c>
      <c r="E625" s="10">
        <f t="shared" si="86"/>
        <v>29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 x14ac:dyDescent="0.25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268882</v>
      </c>
      <c r="B626" s="9">
        <f t="shared" si="84"/>
        <v>268880</v>
      </c>
      <c r="C626" s="9">
        <f t="shared" si="87"/>
        <v>268910</v>
      </c>
      <c r="D626" s="3">
        <f t="shared" si="85"/>
        <v>31</v>
      </c>
      <c r="E626" s="10">
        <f t="shared" si="86"/>
        <v>29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 x14ac:dyDescent="0.25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269247</v>
      </c>
      <c r="B627" s="9">
        <f t="shared" si="84"/>
        <v>269245</v>
      </c>
      <c r="C627" s="9">
        <f t="shared" si="87"/>
        <v>269275</v>
      </c>
      <c r="D627" s="3">
        <f t="shared" si="85"/>
        <v>31</v>
      </c>
      <c r="E627" s="10">
        <f t="shared" si="86"/>
        <v>29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 x14ac:dyDescent="0.25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269612</v>
      </c>
      <c r="B628" s="9">
        <f t="shared" si="84"/>
        <v>269610</v>
      </c>
      <c r="C628" s="9">
        <f t="shared" si="87"/>
        <v>269640</v>
      </c>
      <c r="D628" s="3">
        <f t="shared" si="85"/>
        <v>31</v>
      </c>
      <c r="E628" s="10">
        <f t="shared" si="86"/>
        <v>29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 x14ac:dyDescent="0.25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269977</v>
      </c>
      <c r="B629" s="9">
        <f t="shared" si="84"/>
        <v>269975</v>
      </c>
      <c r="C629" s="9">
        <f t="shared" si="87"/>
        <v>270005</v>
      </c>
      <c r="D629" s="3">
        <f t="shared" si="85"/>
        <v>31</v>
      </c>
      <c r="E629" s="10">
        <f t="shared" si="86"/>
        <v>29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 x14ac:dyDescent="0.25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270343</v>
      </c>
      <c r="B630" s="9">
        <f t="shared" si="84"/>
        <v>270341</v>
      </c>
      <c r="C630" s="9">
        <f t="shared" si="87"/>
        <v>270371</v>
      </c>
      <c r="D630" s="3">
        <f t="shared" si="85"/>
        <v>31</v>
      </c>
      <c r="E630" s="10">
        <f t="shared" si="86"/>
        <v>29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 x14ac:dyDescent="0.25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270708</v>
      </c>
      <c r="B631" s="9">
        <f t="shared" si="84"/>
        <v>270706</v>
      </c>
      <c r="C631" s="9">
        <f t="shared" si="87"/>
        <v>270736</v>
      </c>
      <c r="D631" s="3">
        <f t="shared" si="85"/>
        <v>31</v>
      </c>
      <c r="E631" s="10">
        <f t="shared" si="86"/>
        <v>29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 x14ac:dyDescent="0.25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271073</v>
      </c>
      <c r="B632" s="9">
        <f t="shared" si="84"/>
        <v>271071</v>
      </c>
      <c r="C632" s="9">
        <f t="shared" si="87"/>
        <v>271101</v>
      </c>
      <c r="D632" s="3">
        <f t="shared" si="85"/>
        <v>31</v>
      </c>
      <c r="E632" s="10">
        <f t="shared" si="86"/>
        <v>29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 x14ac:dyDescent="0.25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271438</v>
      </c>
      <c r="B633" s="9">
        <f t="shared" si="84"/>
        <v>271436</v>
      </c>
      <c r="C633" s="9">
        <f t="shared" si="87"/>
        <v>271466</v>
      </c>
      <c r="D633" s="3">
        <f t="shared" si="85"/>
        <v>31</v>
      </c>
      <c r="E633" s="10">
        <f t="shared" si="86"/>
        <v>29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 x14ac:dyDescent="0.25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271804</v>
      </c>
      <c r="B634" s="9">
        <f t="shared" si="84"/>
        <v>271802</v>
      </c>
      <c r="C634" s="9">
        <f t="shared" si="87"/>
        <v>271832</v>
      </c>
      <c r="D634" s="3">
        <f t="shared" si="85"/>
        <v>31</v>
      </c>
      <c r="E634" s="10">
        <f t="shared" si="86"/>
        <v>29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 x14ac:dyDescent="0.25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272169</v>
      </c>
      <c r="B635" s="9">
        <f t="shared" si="84"/>
        <v>272167</v>
      </c>
      <c r="C635" s="9">
        <f t="shared" si="87"/>
        <v>272197</v>
      </c>
      <c r="D635" s="3">
        <f t="shared" si="85"/>
        <v>31</v>
      </c>
      <c r="E635" s="10">
        <f t="shared" si="86"/>
        <v>29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 x14ac:dyDescent="0.25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272534</v>
      </c>
      <c r="B636" s="9">
        <f t="shared" si="84"/>
        <v>272532</v>
      </c>
      <c r="C636" s="9">
        <f t="shared" si="87"/>
        <v>272562</v>
      </c>
      <c r="D636" s="3">
        <f t="shared" si="85"/>
        <v>31</v>
      </c>
      <c r="E636" s="10">
        <f t="shared" si="86"/>
        <v>29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 x14ac:dyDescent="0.25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272899</v>
      </c>
      <c r="B637" s="9">
        <f t="shared" si="84"/>
        <v>272897</v>
      </c>
      <c r="C637" s="9">
        <f t="shared" si="87"/>
        <v>272927</v>
      </c>
      <c r="D637" s="3">
        <f t="shared" si="85"/>
        <v>31</v>
      </c>
      <c r="E637" s="10">
        <f t="shared" si="86"/>
        <v>29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 x14ac:dyDescent="0.25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273265</v>
      </c>
      <c r="B638" s="9">
        <f t="shared" si="84"/>
        <v>273263</v>
      </c>
      <c r="C638" s="9">
        <f t="shared" si="87"/>
        <v>273293</v>
      </c>
      <c r="D638" s="3">
        <f t="shared" si="85"/>
        <v>31</v>
      </c>
      <c r="E638" s="10">
        <f t="shared" si="86"/>
        <v>29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 x14ac:dyDescent="0.25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273630</v>
      </c>
      <c r="B639" s="9">
        <f t="shared" si="84"/>
        <v>273628</v>
      </c>
      <c r="C639" s="9">
        <f t="shared" si="87"/>
        <v>273658</v>
      </c>
      <c r="D639" s="3">
        <f t="shared" si="85"/>
        <v>31</v>
      </c>
      <c r="E639" s="10">
        <f t="shared" si="86"/>
        <v>29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 x14ac:dyDescent="0.25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273995</v>
      </c>
      <c r="B640" s="9">
        <f t="shared" si="84"/>
        <v>273993</v>
      </c>
      <c r="C640" s="9">
        <f t="shared" si="87"/>
        <v>274023</v>
      </c>
      <c r="D640" s="3">
        <f t="shared" si="85"/>
        <v>31</v>
      </c>
      <c r="E640" s="10">
        <f t="shared" si="86"/>
        <v>29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 x14ac:dyDescent="0.25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274360</v>
      </c>
      <c r="B641" s="9">
        <f t="shared" si="84"/>
        <v>274358</v>
      </c>
      <c r="C641" s="9">
        <f t="shared" si="87"/>
        <v>274388</v>
      </c>
      <c r="D641" s="3">
        <f t="shared" si="85"/>
        <v>31</v>
      </c>
      <c r="E641" s="10">
        <f t="shared" si="86"/>
        <v>29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 x14ac:dyDescent="0.25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274726</v>
      </c>
      <c r="B642" s="9">
        <f t="shared" si="84"/>
        <v>274724</v>
      </c>
      <c r="C642" s="9">
        <f t="shared" si="87"/>
        <v>274754</v>
      </c>
      <c r="D642" s="3">
        <f t="shared" si="85"/>
        <v>31</v>
      </c>
      <c r="E642" s="10">
        <f t="shared" si="86"/>
        <v>29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 x14ac:dyDescent="0.25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275091</v>
      </c>
      <c r="B643" s="9">
        <f t="shared" si="84"/>
        <v>275089</v>
      </c>
      <c r="C643" s="9">
        <f t="shared" si="87"/>
        <v>275119</v>
      </c>
      <c r="D643" s="3">
        <f t="shared" si="85"/>
        <v>31</v>
      </c>
      <c r="E643" s="10">
        <f t="shared" si="86"/>
        <v>29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 x14ac:dyDescent="0.25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275456</v>
      </c>
      <c r="B644" s="9">
        <f t="shared" si="84"/>
        <v>275454</v>
      </c>
      <c r="C644" s="9">
        <f t="shared" si="87"/>
        <v>275484</v>
      </c>
      <c r="D644" s="3">
        <f t="shared" si="85"/>
        <v>31</v>
      </c>
      <c r="E644" s="10">
        <f t="shared" si="86"/>
        <v>29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 x14ac:dyDescent="0.25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275821</v>
      </c>
      <c r="B645" s="9">
        <f t="shared" si="84"/>
        <v>275819</v>
      </c>
      <c r="C645" s="9">
        <f t="shared" si="87"/>
        <v>275849</v>
      </c>
      <c r="D645" s="3">
        <f t="shared" si="85"/>
        <v>31</v>
      </c>
      <c r="E645" s="10">
        <f t="shared" si="86"/>
        <v>29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 x14ac:dyDescent="0.25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276187</v>
      </c>
      <c r="B646" s="9">
        <f t="shared" ref="B646:B709" si="93">EOMONTH(A646,-1)+1</f>
        <v>276185</v>
      </c>
      <c r="C646" s="9">
        <f t="shared" si="87"/>
        <v>276215</v>
      </c>
      <c r="D646" s="3">
        <f t="shared" ref="D646:D709" si="94">C646-B646+1</f>
        <v>31</v>
      </c>
      <c r="E646" s="10">
        <f t="shared" ref="E646:E709" si="95">C646-A646+1</f>
        <v>29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 x14ac:dyDescent="0.25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276552</v>
      </c>
      <c r="B647" s="9">
        <f t="shared" si="93"/>
        <v>276550</v>
      </c>
      <c r="C647" s="9">
        <f t="shared" ref="C647:C710" si="96">EOMONTH(A647,0)</f>
        <v>276580</v>
      </c>
      <c r="D647" s="3">
        <f t="shared" si="94"/>
        <v>31</v>
      </c>
      <c r="E647" s="10">
        <f t="shared" si="95"/>
        <v>29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 x14ac:dyDescent="0.25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276917</v>
      </c>
      <c r="B648" s="9">
        <f t="shared" si="93"/>
        <v>276915</v>
      </c>
      <c r="C648" s="9">
        <f t="shared" si="96"/>
        <v>276945</v>
      </c>
      <c r="D648" s="3">
        <f t="shared" si="94"/>
        <v>31</v>
      </c>
      <c r="E648" s="10">
        <f t="shared" si="95"/>
        <v>29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 x14ac:dyDescent="0.25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277282</v>
      </c>
      <c r="B649" s="9">
        <f t="shared" si="93"/>
        <v>277280</v>
      </c>
      <c r="C649" s="9">
        <f t="shared" si="96"/>
        <v>277310</v>
      </c>
      <c r="D649" s="3">
        <f t="shared" si="94"/>
        <v>31</v>
      </c>
      <c r="E649" s="10">
        <f t="shared" si="95"/>
        <v>29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 x14ac:dyDescent="0.25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277648</v>
      </c>
      <c r="B650" s="9">
        <f t="shared" si="93"/>
        <v>277646</v>
      </c>
      <c r="C650" s="9">
        <f t="shared" si="96"/>
        <v>277676</v>
      </c>
      <c r="D650" s="3">
        <f t="shared" si="94"/>
        <v>31</v>
      </c>
      <c r="E650" s="10">
        <f t="shared" si="95"/>
        <v>29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 x14ac:dyDescent="0.25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278013</v>
      </c>
      <c r="B651" s="9">
        <f t="shared" si="93"/>
        <v>278011</v>
      </c>
      <c r="C651" s="9">
        <f t="shared" si="96"/>
        <v>278041</v>
      </c>
      <c r="D651" s="3">
        <f t="shared" si="94"/>
        <v>31</v>
      </c>
      <c r="E651" s="10">
        <f t="shared" si="95"/>
        <v>29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 x14ac:dyDescent="0.25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278378</v>
      </c>
      <c r="B652" s="9">
        <f t="shared" si="93"/>
        <v>278376</v>
      </c>
      <c r="C652" s="9">
        <f t="shared" si="96"/>
        <v>278406</v>
      </c>
      <c r="D652" s="3">
        <f t="shared" si="94"/>
        <v>31</v>
      </c>
      <c r="E652" s="10">
        <f t="shared" si="95"/>
        <v>29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 x14ac:dyDescent="0.25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278743</v>
      </c>
      <c r="B653" s="9">
        <f t="shared" si="93"/>
        <v>278741</v>
      </c>
      <c r="C653" s="9">
        <f t="shared" si="96"/>
        <v>278771</v>
      </c>
      <c r="D653" s="3">
        <f t="shared" si="94"/>
        <v>31</v>
      </c>
      <c r="E653" s="10">
        <f t="shared" si="95"/>
        <v>29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 x14ac:dyDescent="0.25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279109</v>
      </c>
      <c r="B654" s="9">
        <f t="shared" si="93"/>
        <v>279107</v>
      </c>
      <c r="C654" s="9">
        <f t="shared" si="96"/>
        <v>279137</v>
      </c>
      <c r="D654" s="3">
        <f t="shared" si="94"/>
        <v>31</v>
      </c>
      <c r="E654" s="10">
        <f t="shared" si="95"/>
        <v>29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 x14ac:dyDescent="0.25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279474</v>
      </c>
      <c r="B655" s="9">
        <f t="shared" si="93"/>
        <v>279472</v>
      </c>
      <c r="C655" s="9">
        <f t="shared" si="96"/>
        <v>279502</v>
      </c>
      <c r="D655" s="3">
        <f t="shared" si="94"/>
        <v>31</v>
      </c>
      <c r="E655" s="10">
        <f t="shared" si="95"/>
        <v>29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 x14ac:dyDescent="0.25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279839</v>
      </c>
      <c r="B656" s="9">
        <f t="shared" si="93"/>
        <v>279837</v>
      </c>
      <c r="C656" s="9">
        <f t="shared" si="96"/>
        <v>279867</v>
      </c>
      <c r="D656" s="3">
        <f t="shared" si="94"/>
        <v>31</v>
      </c>
      <c r="E656" s="10">
        <f t="shared" si="95"/>
        <v>29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 x14ac:dyDescent="0.25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280204</v>
      </c>
      <c r="B657" s="9">
        <f t="shared" si="93"/>
        <v>280202</v>
      </c>
      <c r="C657" s="9">
        <f t="shared" si="96"/>
        <v>280232</v>
      </c>
      <c r="D657" s="3">
        <f t="shared" si="94"/>
        <v>31</v>
      </c>
      <c r="E657" s="10">
        <f t="shared" si="95"/>
        <v>29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 x14ac:dyDescent="0.25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280570</v>
      </c>
      <c r="B658" s="9">
        <f t="shared" si="93"/>
        <v>280568</v>
      </c>
      <c r="C658" s="9">
        <f t="shared" si="96"/>
        <v>280598</v>
      </c>
      <c r="D658" s="3">
        <f t="shared" si="94"/>
        <v>31</v>
      </c>
      <c r="E658" s="10">
        <f t="shared" si="95"/>
        <v>29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 x14ac:dyDescent="0.25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280935</v>
      </c>
      <c r="B659" s="9">
        <f t="shared" si="93"/>
        <v>280933</v>
      </c>
      <c r="C659" s="9">
        <f t="shared" si="96"/>
        <v>280963</v>
      </c>
      <c r="D659" s="3">
        <f t="shared" si="94"/>
        <v>31</v>
      </c>
      <c r="E659" s="10">
        <f t="shared" si="95"/>
        <v>29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 x14ac:dyDescent="0.25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281300</v>
      </c>
      <c r="B660" s="9">
        <f t="shared" si="93"/>
        <v>281298</v>
      </c>
      <c r="C660" s="9">
        <f t="shared" si="96"/>
        <v>281328</v>
      </c>
      <c r="D660" s="3">
        <f t="shared" si="94"/>
        <v>31</v>
      </c>
      <c r="E660" s="10">
        <f t="shared" si="95"/>
        <v>29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 x14ac:dyDescent="0.25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281665</v>
      </c>
      <c r="B661" s="9">
        <f t="shared" si="93"/>
        <v>281663</v>
      </c>
      <c r="C661" s="9">
        <f t="shared" si="96"/>
        <v>281693</v>
      </c>
      <c r="D661" s="3">
        <f t="shared" si="94"/>
        <v>31</v>
      </c>
      <c r="E661" s="10">
        <f t="shared" si="95"/>
        <v>29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 x14ac:dyDescent="0.25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282031</v>
      </c>
      <c r="B662" s="9">
        <f t="shared" si="93"/>
        <v>282029</v>
      </c>
      <c r="C662" s="9">
        <f t="shared" si="96"/>
        <v>282059</v>
      </c>
      <c r="D662" s="3">
        <f t="shared" si="94"/>
        <v>31</v>
      </c>
      <c r="E662" s="10">
        <f t="shared" si="95"/>
        <v>29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 x14ac:dyDescent="0.25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282396</v>
      </c>
      <c r="B663" s="9">
        <f t="shared" si="93"/>
        <v>282394</v>
      </c>
      <c r="C663" s="9">
        <f t="shared" si="96"/>
        <v>282424</v>
      </c>
      <c r="D663" s="3">
        <f t="shared" si="94"/>
        <v>31</v>
      </c>
      <c r="E663" s="10">
        <f t="shared" si="95"/>
        <v>29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 x14ac:dyDescent="0.25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282761</v>
      </c>
      <c r="B664" s="9">
        <f t="shared" si="93"/>
        <v>282759</v>
      </c>
      <c r="C664" s="9">
        <f t="shared" si="96"/>
        <v>282789</v>
      </c>
      <c r="D664" s="3">
        <f t="shared" si="94"/>
        <v>31</v>
      </c>
      <c r="E664" s="10">
        <f t="shared" si="95"/>
        <v>29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 x14ac:dyDescent="0.25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283126</v>
      </c>
      <c r="B665" s="9">
        <f t="shared" si="93"/>
        <v>283124</v>
      </c>
      <c r="C665" s="9">
        <f t="shared" si="96"/>
        <v>283154</v>
      </c>
      <c r="D665" s="3">
        <f t="shared" si="94"/>
        <v>31</v>
      </c>
      <c r="E665" s="10">
        <f t="shared" si="95"/>
        <v>29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 x14ac:dyDescent="0.25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283492</v>
      </c>
      <c r="B666" s="9">
        <f t="shared" si="93"/>
        <v>283490</v>
      </c>
      <c r="C666" s="9">
        <f t="shared" si="96"/>
        <v>283520</v>
      </c>
      <c r="D666" s="3">
        <f t="shared" si="94"/>
        <v>31</v>
      </c>
      <c r="E666" s="10">
        <f t="shared" si="95"/>
        <v>29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 x14ac:dyDescent="0.25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283857</v>
      </c>
      <c r="B667" s="9">
        <f t="shared" si="93"/>
        <v>283855</v>
      </c>
      <c r="C667" s="9">
        <f t="shared" si="96"/>
        <v>283885</v>
      </c>
      <c r="D667" s="3">
        <f t="shared" si="94"/>
        <v>31</v>
      </c>
      <c r="E667" s="10">
        <f t="shared" si="95"/>
        <v>29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 x14ac:dyDescent="0.25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284222</v>
      </c>
      <c r="B668" s="9">
        <f t="shared" si="93"/>
        <v>284220</v>
      </c>
      <c r="C668" s="9">
        <f t="shared" si="96"/>
        <v>284250</v>
      </c>
      <c r="D668" s="3">
        <f t="shared" si="94"/>
        <v>31</v>
      </c>
      <c r="E668" s="10">
        <f t="shared" si="95"/>
        <v>29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 x14ac:dyDescent="0.25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284587</v>
      </c>
      <c r="B669" s="9">
        <f t="shared" si="93"/>
        <v>284585</v>
      </c>
      <c r="C669" s="9">
        <f t="shared" si="96"/>
        <v>284615</v>
      </c>
      <c r="D669" s="3">
        <f t="shared" si="94"/>
        <v>31</v>
      </c>
      <c r="E669" s="10">
        <f t="shared" si="95"/>
        <v>29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 x14ac:dyDescent="0.25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284953</v>
      </c>
      <c r="B670" s="9">
        <f t="shared" si="93"/>
        <v>284951</v>
      </c>
      <c r="C670" s="9">
        <f t="shared" si="96"/>
        <v>284981</v>
      </c>
      <c r="D670" s="3">
        <f t="shared" si="94"/>
        <v>31</v>
      </c>
      <c r="E670" s="10">
        <f t="shared" si="95"/>
        <v>29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 x14ac:dyDescent="0.25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285318</v>
      </c>
      <c r="B671" s="9">
        <f t="shared" si="93"/>
        <v>285316</v>
      </c>
      <c r="C671" s="9">
        <f t="shared" si="96"/>
        <v>285346</v>
      </c>
      <c r="D671" s="3">
        <f t="shared" si="94"/>
        <v>31</v>
      </c>
      <c r="E671" s="10">
        <f t="shared" si="95"/>
        <v>29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 x14ac:dyDescent="0.25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285683</v>
      </c>
      <c r="B672" s="9">
        <f t="shared" si="93"/>
        <v>285681</v>
      </c>
      <c r="C672" s="9">
        <f t="shared" si="96"/>
        <v>285711</v>
      </c>
      <c r="D672" s="3">
        <f t="shared" si="94"/>
        <v>31</v>
      </c>
      <c r="E672" s="10">
        <f t="shared" si="95"/>
        <v>29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 x14ac:dyDescent="0.25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286048</v>
      </c>
      <c r="B673" s="9">
        <f t="shared" si="93"/>
        <v>286046</v>
      </c>
      <c r="C673" s="9">
        <f t="shared" si="96"/>
        <v>286076</v>
      </c>
      <c r="D673" s="3">
        <f t="shared" si="94"/>
        <v>31</v>
      </c>
      <c r="E673" s="10">
        <f t="shared" si="95"/>
        <v>29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 x14ac:dyDescent="0.25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286414</v>
      </c>
      <c r="B674" s="9">
        <f t="shared" si="93"/>
        <v>286412</v>
      </c>
      <c r="C674" s="9">
        <f t="shared" si="96"/>
        <v>286442</v>
      </c>
      <c r="D674" s="3">
        <f t="shared" si="94"/>
        <v>31</v>
      </c>
      <c r="E674" s="10">
        <f t="shared" si="95"/>
        <v>29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 x14ac:dyDescent="0.25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286779</v>
      </c>
      <c r="B675" s="9">
        <f t="shared" si="93"/>
        <v>286777</v>
      </c>
      <c r="C675" s="9">
        <f t="shared" si="96"/>
        <v>286807</v>
      </c>
      <c r="D675" s="3">
        <f t="shared" si="94"/>
        <v>31</v>
      </c>
      <c r="E675" s="10">
        <f t="shared" si="95"/>
        <v>29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 x14ac:dyDescent="0.25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287144</v>
      </c>
      <c r="B676" s="9">
        <f t="shared" si="93"/>
        <v>287142</v>
      </c>
      <c r="C676" s="9">
        <f t="shared" si="96"/>
        <v>287172</v>
      </c>
      <c r="D676" s="3">
        <f t="shared" si="94"/>
        <v>31</v>
      </c>
      <c r="E676" s="10">
        <f t="shared" si="95"/>
        <v>29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 x14ac:dyDescent="0.25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287509</v>
      </c>
      <c r="B677" s="9">
        <f t="shared" si="93"/>
        <v>287507</v>
      </c>
      <c r="C677" s="9">
        <f t="shared" si="96"/>
        <v>287537</v>
      </c>
      <c r="D677" s="3">
        <f t="shared" si="94"/>
        <v>31</v>
      </c>
      <c r="E677" s="10">
        <f t="shared" si="95"/>
        <v>29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 x14ac:dyDescent="0.25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287875</v>
      </c>
      <c r="B678" s="9">
        <f t="shared" si="93"/>
        <v>287873</v>
      </c>
      <c r="C678" s="9">
        <f t="shared" si="96"/>
        <v>287903</v>
      </c>
      <c r="D678" s="3">
        <f t="shared" si="94"/>
        <v>31</v>
      </c>
      <c r="E678" s="10">
        <f t="shared" si="95"/>
        <v>29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 x14ac:dyDescent="0.25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288240</v>
      </c>
      <c r="B679" s="9">
        <f t="shared" si="93"/>
        <v>288238</v>
      </c>
      <c r="C679" s="9">
        <f t="shared" si="96"/>
        <v>288268</v>
      </c>
      <c r="D679" s="3">
        <f t="shared" si="94"/>
        <v>31</v>
      </c>
      <c r="E679" s="10">
        <f t="shared" si="95"/>
        <v>29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 x14ac:dyDescent="0.25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288605</v>
      </c>
      <c r="B680" s="9">
        <f t="shared" si="93"/>
        <v>288603</v>
      </c>
      <c r="C680" s="9">
        <f t="shared" si="96"/>
        <v>288633</v>
      </c>
      <c r="D680" s="3">
        <f t="shared" si="94"/>
        <v>31</v>
      </c>
      <c r="E680" s="10">
        <f t="shared" si="95"/>
        <v>29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 x14ac:dyDescent="0.25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288970</v>
      </c>
      <c r="B681" s="9">
        <f t="shared" si="93"/>
        <v>288968</v>
      </c>
      <c r="C681" s="9">
        <f t="shared" si="96"/>
        <v>288998</v>
      </c>
      <c r="D681" s="3">
        <f t="shared" si="94"/>
        <v>31</v>
      </c>
      <c r="E681" s="10">
        <f t="shared" si="95"/>
        <v>29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 x14ac:dyDescent="0.25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289336</v>
      </c>
      <c r="B682" s="9">
        <f t="shared" si="93"/>
        <v>289334</v>
      </c>
      <c r="C682" s="9">
        <f t="shared" si="96"/>
        <v>289364</v>
      </c>
      <c r="D682" s="3">
        <f t="shared" si="94"/>
        <v>31</v>
      </c>
      <c r="E682" s="10">
        <f t="shared" si="95"/>
        <v>29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 x14ac:dyDescent="0.25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289701</v>
      </c>
      <c r="B683" s="9">
        <f t="shared" si="93"/>
        <v>289699</v>
      </c>
      <c r="C683" s="9">
        <f t="shared" si="96"/>
        <v>289729</v>
      </c>
      <c r="D683" s="3">
        <f t="shared" si="94"/>
        <v>31</v>
      </c>
      <c r="E683" s="10">
        <f t="shared" si="95"/>
        <v>29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 x14ac:dyDescent="0.25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290066</v>
      </c>
      <c r="B684" s="9">
        <f t="shared" si="93"/>
        <v>290064</v>
      </c>
      <c r="C684" s="9">
        <f t="shared" si="96"/>
        <v>290094</v>
      </c>
      <c r="D684" s="3">
        <f t="shared" si="94"/>
        <v>31</v>
      </c>
      <c r="E684" s="10">
        <f t="shared" si="95"/>
        <v>29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 x14ac:dyDescent="0.25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290431</v>
      </c>
      <c r="B685" s="9">
        <f t="shared" si="93"/>
        <v>290429</v>
      </c>
      <c r="C685" s="9">
        <f t="shared" si="96"/>
        <v>290459</v>
      </c>
      <c r="D685" s="3">
        <f t="shared" si="94"/>
        <v>31</v>
      </c>
      <c r="E685" s="10">
        <f t="shared" si="95"/>
        <v>29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 x14ac:dyDescent="0.25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290797</v>
      </c>
      <c r="B686" s="9">
        <f t="shared" si="93"/>
        <v>290795</v>
      </c>
      <c r="C686" s="9">
        <f t="shared" si="96"/>
        <v>290825</v>
      </c>
      <c r="D686" s="3">
        <f t="shared" si="94"/>
        <v>31</v>
      </c>
      <c r="E686" s="10">
        <f t="shared" si="95"/>
        <v>29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 x14ac:dyDescent="0.25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291162</v>
      </c>
      <c r="B687" s="9">
        <f t="shared" si="93"/>
        <v>291160</v>
      </c>
      <c r="C687" s="9">
        <f t="shared" si="96"/>
        <v>291190</v>
      </c>
      <c r="D687" s="3">
        <f t="shared" si="94"/>
        <v>31</v>
      </c>
      <c r="E687" s="10">
        <f t="shared" si="95"/>
        <v>29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 x14ac:dyDescent="0.25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291527</v>
      </c>
      <c r="B688" s="9">
        <f t="shared" si="93"/>
        <v>291525</v>
      </c>
      <c r="C688" s="9">
        <f t="shared" si="96"/>
        <v>291555</v>
      </c>
      <c r="D688" s="3">
        <f t="shared" si="94"/>
        <v>31</v>
      </c>
      <c r="E688" s="10">
        <f t="shared" si="95"/>
        <v>29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 x14ac:dyDescent="0.25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291892</v>
      </c>
      <c r="B689" s="9">
        <f t="shared" si="93"/>
        <v>291890</v>
      </c>
      <c r="C689" s="9">
        <f t="shared" si="96"/>
        <v>291920</v>
      </c>
      <c r="D689" s="3">
        <f t="shared" si="94"/>
        <v>31</v>
      </c>
      <c r="E689" s="10">
        <f t="shared" si="95"/>
        <v>29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 x14ac:dyDescent="0.25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292257</v>
      </c>
      <c r="B690" s="9">
        <f t="shared" si="93"/>
        <v>292255</v>
      </c>
      <c r="C690" s="9">
        <f t="shared" si="96"/>
        <v>292285</v>
      </c>
      <c r="D690" s="3">
        <f t="shared" si="94"/>
        <v>31</v>
      </c>
      <c r="E690" s="10">
        <f t="shared" si="95"/>
        <v>29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 x14ac:dyDescent="0.25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292622</v>
      </c>
      <c r="B691" s="9">
        <f t="shared" si="93"/>
        <v>292620</v>
      </c>
      <c r="C691" s="9">
        <f t="shared" si="96"/>
        <v>292650</v>
      </c>
      <c r="D691" s="3">
        <f t="shared" si="94"/>
        <v>31</v>
      </c>
      <c r="E691" s="10">
        <f t="shared" si="95"/>
        <v>29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 x14ac:dyDescent="0.25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292987</v>
      </c>
      <c r="B692" s="9">
        <f t="shared" si="93"/>
        <v>292985</v>
      </c>
      <c r="C692" s="9">
        <f t="shared" si="96"/>
        <v>293015</v>
      </c>
      <c r="D692" s="3">
        <f t="shared" si="94"/>
        <v>31</v>
      </c>
      <c r="E692" s="10">
        <f t="shared" si="95"/>
        <v>29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 x14ac:dyDescent="0.25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293352</v>
      </c>
      <c r="B693" s="9">
        <f t="shared" si="93"/>
        <v>293350</v>
      </c>
      <c r="C693" s="9">
        <f t="shared" si="96"/>
        <v>293380</v>
      </c>
      <c r="D693" s="3">
        <f t="shared" si="94"/>
        <v>31</v>
      </c>
      <c r="E693" s="10">
        <f t="shared" si="95"/>
        <v>29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 x14ac:dyDescent="0.25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293718</v>
      </c>
      <c r="B694" s="9">
        <f t="shared" si="93"/>
        <v>293716</v>
      </c>
      <c r="C694" s="9">
        <f t="shared" si="96"/>
        <v>293746</v>
      </c>
      <c r="D694" s="3">
        <f t="shared" si="94"/>
        <v>31</v>
      </c>
      <c r="E694" s="10">
        <f t="shared" si="95"/>
        <v>29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 x14ac:dyDescent="0.25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294083</v>
      </c>
      <c r="B695" s="9">
        <f t="shared" si="93"/>
        <v>294081</v>
      </c>
      <c r="C695" s="9">
        <f t="shared" si="96"/>
        <v>294111</v>
      </c>
      <c r="D695" s="3">
        <f t="shared" si="94"/>
        <v>31</v>
      </c>
      <c r="E695" s="10">
        <f t="shared" si="95"/>
        <v>29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 x14ac:dyDescent="0.25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294448</v>
      </c>
      <c r="B696" s="9">
        <f t="shared" si="93"/>
        <v>294446</v>
      </c>
      <c r="C696" s="9">
        <f t="shared" si="96"/>
        <v>294476</v>
      </c>
      <c r="D696" s="3">
        <f t="shared" si="94"/>
        <v>31</v>
      </c>
      <c r="E696" s="10">
        <f t="shared" si="95"/>
        <v>29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 x14ac:dyDescent="0.25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294813</v>
      </c>
      <c r="B697" s="9">
        <f t="shared" si="93"/>
        <v>294811</v>
      </c>
      <c r="C697" s="9">
        <f t="shared" si="96"/>
        <v>294841</v>
      </c>
      <c r="D697" s="3">
        <f t="shared" si="94"/>
        <v>31</v>
      </c>
      <c r="E697" s="10">
        <f t="shared" si="95"/>
        <v>29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 x14ac:dyDescent="0.25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295179</v>
      </c>
      <c r="B698" s="9">
        <f t="shared" si="93"/>
        <v>295177</v>
      </c>
      <c r="C698" s="9">
        <f t="shared" si="96"/>
        <v>295207</v>
      </c>
      <c r="D698" s="3">
        <f t="shared" si="94"/>
        <v>31</v>
      </c>
      <c r="E698" s="10">
        <f t="shared" si="95"/>
        <v>29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 x14ac:dyDescent="0.25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295544</v>
      </c>
      <c r="B699" s="9">
        <f t="shared" si="93"/>
        <v>295542</v>
      </c>
      <c r="C699" s="9">
        <f t="shared" si="96"/>
        <v>295572</v>
      </c>
      <c r="D699" s="3">
        <f t="shared" si="94"/>
        <v>31</v>
      </c>
      <c r="E699" s="10">
        <f t="shared" si="95"/>
        <v>29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 x14ac:dyDescent="0.25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295909</v>
      </c>
      <c r="B700" s="9">
        <f t="shared" si="93"/>
        <v>295907</v>
      </c>
      <c r="C700" s="9">
        <f t="shared" si="96"/>
        <v>295937</v>
      </c>
      <c r="D700" s="3">
        <f t="shared" si="94"/>
        <v>31</v>
      </c>
      <c r="E700" s="10">
        <f t="shared" si="95"/>
        <v>29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 x14ac:dyDescent="0.25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296274</v>
      </c>
      <c r="B701" s="9">
        <f t="shared" si="93"/>
        <v>296272</v>
      </c>
      <c r="C701" s="9">
        <f t="shared" si="96"/>
        <v>296302</v>
      </c>
      <c r="D701" s="3">
        <f t="shared" si="94"/>
        <v>31</v>
      </c>
      <c r="E701" s="10">
        <f t="shared" si="95"/>
        <v>29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 x14ac:dyDescent="0.25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296640</v>
      </c>
      <c r="B702" s="9">
        <f t="shared" si="93"/>
        <v>296638</v>
      </c>
      <c r="C702" s="9">
        <f t="shared" si="96"/>
        <v>296668</v>
      </c>
      <c r="D702" s="3">
        <f t="shared" si="94"/>
        <v>31</v>
      </c>
      <c r="E702" s="10">
        <f t="shared" si="95"/>
        <v>29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 x14ac:dyDescent="0.25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297005</v>
      </c>
      <c r="B703" s="9">
        <f t="shared" si="93"/>
        <v>297003</v>
      </c>
      <c r="C703" s="9">
        <f t="shared" si="96"/>
        <v>297033</v>
      </c>
      <c r="D703" s="3">
        <f t="shared" si="94"/>
        <v>31</v>
      </c>
      <c r="E703" s="10">
        <f t="shared" si="95"/>
        <v>29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 x14ac:dyDescent="0.25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297370</v>
      </c>
      <c r="B704" s="9">
        <f t="shared" si="93"/>
        <v>297368</v>
      </c>
      <c r="C704" s="9">
        <f t="shared" si="96"/>
        <v>297398</v>
      </c>
      <c r="D704" s="3">
        <f t="shared" si="94"/>
        <v>31</v>
      </c>
      <c r="E704" s="10">
        <f t="shared" si="95"/>
        <v>29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 x14ac:dyDescent="0.25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297735</v>
      </c>
      <c r="B705" s="9">
        <f t="shared" si="93"/>
        <v>297733</v>
      </c>
      <c r="C705" s="9">
        <f t="shared" si="96"/>
        <v>297763</v>
      </c>
      <c r="D705" s="3">
        <f t="shared" si="94"/>
        <v>31</v>
      </c>
      <c r="E705" s="10">
        <f t="shared" si="95"/>
        <v>29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 x14ac:dyDescent="0.25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298101</v>
      </c>
      <c r="B706" s="9">
        <f t="shared" si="93"/>
        <v>298099</v>
      </c>
      <c r="C706" s="9">
        <f t="shared" si="96"/>
        <v>298129</v>
      </c>
      <c r="D706" s="3">
        <f t="shared" si="94"/>
        <v>31</v>
      </c>
      <c r="E706" s="10">
        <f t="shared" si="95"/>
        <v>29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 x14ac:dyDescent="0.25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298466</v>
      </c>
      <c r="B707" s="9">
        <f t="shared" si="93"/>
        <v>298464</v>
      </c>
      <c r="C707" s="9">
        <f t="shared" si="96"/>
        <v>298494</v>
      </c>
      <c r="D707" s="3">
        <f t="shared" si="94"/>
        <v>31</v>
      </c>
      <c r="E707" s="10">
        <f t="shared" si="95"/>
        <v>29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 x14ac:dyDescent="0.25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298831</v>
      </c>
      <c r="B708" s="9">
        <f t="shared" si="93"/>
        <v>298829</v>
      </c>
      <c r="C708" s="9">
        <f t="shared" si="96"/>
        <v>298859</v>
      </c>
      <c r="D708" s="3">
        <f t="shared" si="94"/>
        <v>31</v>
      </c>
      <c r="E708" s="10">
        <f t="shared" si="95"/>
        <v>29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 x14ac:dyDescent="0.25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299196</v>
      </c>
      <c r="B709" s="9">
        <f t="shared" si="93"/>
        <v>299194</v>
      </c>
      <c r="C709" s="9">
        <f t="shared" si="96"/>
        <v>299224</v>
      </c>
      <c r="D709" s="3">
        <f t="shared" si="94"/>
        <v>31</v>
      </c>
      <c r="E709" s="10">
        <f t="shared" si="95"/>
        <v>29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 x14ac:dyDescent="0.25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299562</v>
      </c>
      <c r="B710" s="9">
        <f t="shared" ref="B710:B773" si="102">EOMONTH(A710,-1)+1</f>
        <v>299560</v>
      </c>
      <c r="C710" s="9">
        <f t="shared" si="96"/>
        <v>299590</v>
      </c>
      <c r="D710" s="3">
        <f t="shared" ref="D710:D773" si="103">C710-B710+1</f>
        <v>31</v>
      </c>
      <c r="E710" s="10">
        <f t="shared" ref="E710:E773" si="104">C710-A710+1</f>
        <v>29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 x14ac:dyDescent="0.25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299927</v>
      </c>
      <c r="B711" s="9">
        <f t="shared" si="102"/>
        <v>299925</v>
      </c>
      <c r="C711" s="9">
        <f t="shared" ref="C711:C774" si="105">EOMONTH(A711,0)</f>
        <v>299955</v>
      </c>
      <c r="D711" s="3">
        <f t="shared" si="103"/>
        <v>31</v>
      </c>
      <c r="E711" s="10">
        <f t="shared" si="104"/>
        <v>29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 x14ac:dyDescent="0.25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300292</v>
      </c>
      <c r="B712" s="9">
        <f t="shared" si="102"/>
        <v>300290</v>
      </c>
      <c r="C712" s="9">
        <f t="shared" si="105"/>
        <v>300320</v>
      </c>
      <c r="D712" s="3">
        <f t="shared" si="103"/>
        <v>31</v>
      </c>
      <c r="E712" s="10">
        <f t="shared" si="104"/>
        <v>29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 x14ac:dyDescent="0.25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300657</v>
      </c>
      <c r="B713" s="9">
        <f t="shared" si="102"/>
        <v>300655</v>
      </c>
      <c r="C713" s="9">
        <f t="shared" si="105"/>
        <v>300685</v>
      </c>
      <c r="D713" s="3">
        <f t="shared" si="103"/>
        <v>31</v>
      </c>
      <c r="E713" s="10">
        <f t="shared" si="104"/>
        <v>29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 x14ac:dyDescent="0.25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301023</v>
      </c>
      <c r="B714" s="9">
        <f t="shared" si="102"/>
        <v>301021</v>
      </c>
      <c r="C714" s="9">
        <f t="shared" si="105"/>
        <v>301051</v>
      </c>
      <c r="D714" s="3">
        <f t="shared" si="103"/>
        <v>31</v>
      </c>
      <c r="E714" s="10">
        <f t="shared" si="104"/>
        <v>29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 x14ac:dyDescent="0.25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301388</v>
      </c>
      <c r="B715" s="9">
        <f t="shared" si="102"/>
        <v>301386</v>
      </c>
      <c r="C715" s="9">
        <f t="shared" si="105"/>
        <v>301416</v>
      </c>
      <c r="D715" s="3">
        <f t="shared" si="103"/>
        <v>31</v>
      </c>
      <c r="E715" s="10">
        <f t="shared" si="104"/>
        <v>29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 x14ac:dyDescent="0.25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301753</v>
      </c>
      <c r="B716" s="9">
        <f t="shared" si="102"/>
        <v>301751</v>
      </c>
      <c r="C716" s="9">
        <f t="shared" si="105"/>
        <v>301781</v>
      </c>
      <c r="D716" s="3">
        <f t="shared" si="103"/>
        <v>31</v>
      </c>
      <c r="E716" s="10">
        <f t="shared" si="104"/>
        <v>29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 x14ac:dyDescent="0.25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302118</v>
      </c>
      <c r="B717" s="9">
        <f t="shared" si="102"/>
        <v>302116</v>
      </c>
      <c r="C717" s="9">
        <f t="shared" si="105"/>
        <v>302146</v>
      </c>
      <c r="D717" s="3">
        <f t="shared" si="103"/>
        <v>31</v>
      </c>
      <c r="E717" s="10">
        <f t="shared" si="104"/>
        <v>29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 x14ac:dyDescent="0.25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302484</v>
      </c>
      <c r="B718" s="9">
        <f t="shared" si="102"/>
        <v>302482</v>
      </c>
      <c r="C718" s="9">
        <f t="shared" si="105"/>
        <v>302512</v>
      </c>
      <c r="D718" s="3">
        <f t="shared" si="103"/>
        <v>31</v>
      </c>
      <c r="E718" s="10">
        <f t="shared" si="104"/>
        <v>29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 x14ac:dyDescent="0.25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302849</v>
      </c>
      <c r="B719" s="9">
        <f t="shared" si="102"/>
        <v>302847</v>
      </c>
      <c r="C719" s="9">
        <f t="shared" si="105"/>
        <v>302877</v>
      </c>
      <c r="D719" s="3">
        <f t="shared" si="103"/>
        <v>31</v>
      </c>
      <c r="E719" s="10">
        <f t="shared" si="104"/>
        <v>29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 x14ac:dyDescent="0.25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303214</v>
      </c>
      <c r="B720" s="9">
        <f t="shared" si="102"/>
        <v>303212</v>
      </c>
      <c r="C720" s="9">
        <f t="shared" si="105"/>
        <v>303242</v>
      </c>
      <c r="D720" s="3">
        <f t="shared" si="103"/>
        <v>31</v>
      </c>
      <c r="E720" s="10">
        <f t="shared" si="104"/>
        <v>29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 x14ac:dyDescent="0.25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303579</v>
      </c>
      <c r="B721" s="9">
        <f t="shared" si="102"/>
        <v>303577</v>
      </c>
      <c r="C721" s="9">
        <f t="shared" si="105"/>
        <v>303607</v>
      </c>
      <c r="D721" s="3">
        <f t="shared" si="103"/>
        <v>31</v>
      </c>
      <c r="E721" s="10">
        <f t="shared" si="104"/>
        <v>29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 x14ac:dyDescent="0.25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303945</v>
      </c>
      <c r="B722" s="9">
        <f t="shared" si="102"/>
        <v>303943</v>
      </c>
      <c r="C722" s="9">
        <f t="shared" si="105"/>
        <v>303973</v>
      </c>
      <c r="D722" s="3">
        <f t="shared" si="103"/>
        <v>31</v>
      </c>
      <c r="E722" s="10">
        <f t="shared" si="104"/>
        <v>29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 x14ac:dyDescent="0.25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304310</v>
      </c>
      <c r="B723" s="9">
        <f t="shared" si="102"/>
        <v>304308</v>
      </c>
      <c r="C723" s="9">
        <f t="shared" si="105"/>
        <v>304338</v>
      </c>
      <c r="D723" s="3">
        <f t="shared" si="103"/>
        <v>31</v>
      </c>
      <c r="E723" s="10">
        <f t="shared" si="104"/>
        <v>29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 x14ac:dyDescent="0.25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304675</v>
      </c>
      <c r="B724" s="9">
        <f t="shared" si="102"/>
        <v>304673</v>
      </c>
      <c r="C724" s="9">
        <f t="shared" si="105"/>
        <v>304703</v>
      </c>
      <c r="D724" s="3">
        <f t="shared" si="103"/>
        <v>31</v>
      </c>
      <c r="E724" s="10">
        <f t="shared" si="104"/>
        <v>29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 x14ac:dyDescent="0.25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305040</v>
      </c>
      <c r="B725" s="9">
        <f t="shared" si="102"/>
        <v>305038</v>
      </c>
      <c r="C725" s="9">
        <f t="shared" si="105"/>
        <v>305068</v>
      </c>
      <c r="D725" s="3">
        <f t="shared" si="103"/>
        <v>31</v>
      </c>
      <c r="E725" s="10">
        <f t="shared" si="104"/>
        <v>29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 x14ac:dyDescent="0.25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305406</v>
      </c>
      <c r="B726" s="9">
        <f t="shared" si="102"/>
        <v>305404</v>
      </c>
      <c r="C726" s="9">
        <f t="shared" si="105"/>
        <v>305434</v>
      </c>
      <c r="D726" s="3">
        <f t="shared" si="103"/>
        <v>31</v>
      </c>
      <c r="E726" s="10">
        <f t="shared" si="104"/>
        <v>29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 x14ac:dyDescent="0.25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305771</v>
      </c>
      <c r="B727" s="9">
        <f t="shared" si="102"/>
        <v>305769</v>
      </c>
      <c r="C727" s="9">
        <f t="shared" si="105"/>
        <v>305799</v>
      </c>
      <c r="D727" s="3">
        <f t="shared" si="103"/>
        <v>31</v>
      </c>
      <c r="E727" s="10">
        <f t="shared" si="104"/>
        <v>29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 x14ac:dyDescent="0.25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306136</v>
      </c>
      <c r="B728" s="9">
        <f t="shared" si="102"/>
        <v>306134</v>
      </c>
      <c r="C728" s="9">
        <f t="shared" si="105"/>
        <v>306164</v>
      </c>
      <c r="D728" s="3">
        <f t="shared" si="103"/>
        <v>31</v>
      </c>
      <c r="E728" s="10">
        <f t="shared" si="104"/>
        <v>29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 x14ac:dyDescent="0.25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306501</v>
      </c>
      <c r="B729" s="9">
        <f t="shared" si="102"/>
        <v>306499</v>
      </c>
      <c r="C729" s="9">
        <f t="shared" si="105"/>
        <v>306529</v>
      </c>
      <c r="D729" s="3">
        <f t="shared" si="103"/>
        <v>31</v>
      </c>
      <c r="E729" s="10">
        <f t="shared" si="104"/>
        <v>29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 x14ac:dyDescent="0.25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306867</v>
      </c>
      <c r="B730" s="9">
        <f t="shared" si="102"/>
        <v>306865</v>
      </c>
      <c r="C730" s="9">
        <f t="shared" si="105"/>
        <v>306895</v>
      </c>
      <c r="D730" s="3">
        <f t="shared" si="103"/>
        <v>31</v>
      </c>
      <c r="E730" s="10">
        <f t="shared" si="104"/>
        <v>29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 x14ac:dyDescent="0.25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307232</v>
      </c>
      <c r="B731" s="9">
        <f t="shared" si="102"/>
        <v>307230</v>
      </c>
      <c r="C731" s="9">
        <f t="shared" si="105"/>
        <v>307260</v>
      </c>
      <c r="D731" s="3">
        <f t="shared" si="103"/>
        <v>31</v>
      </c>
      <c r="E731" s="10">
        <f t="shared" si="104"/>
        <v>29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 x14ac:dyDescent="0.25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307597</v>
      </c>
      <c r="B732" s="9">
        <f t="shared" si="102"/>
        <v>307595</v>
      </c>
      <c r="C732" s="9">
        <f t="shared" si="105"/>
        <v>307625</v>
      </c>
      <c r="D732" s="3">
        <f t="shared" si="103"/>
        <v>31</v>
      </c>
      <c r="E732" s="10">
        <f t="shared" si="104"/>
        <v>29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 x14ac:dyDescent="0.25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307962</v>
      </c>
      <c r="B733" s="9">
        <f t="shared" si="102"/>
        <v>307960</v>
      </c>
      <c r="C733" s="9">
        <f t="shared" si="105"/>
        <v>307990</v>
      </c>
      <c r="D733" s="3">
        <f t="shared" si="103"/>
        <v>31</v>
      </c>
      <c r="E733" s="10">
        <f t="shared" si="104"/>
        <v>29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 x14ac:dyDescent="0.25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308328</v>
      </c>
      <c r="B734" s="9">
        <f t="shared" si="102"/>
        <v>308326</v>
      </c>
      <c r="C734" s="9">
        <f t="shared" si="105"/>
        <v>308356</v>
      </c>
      <c r="D734" s="3">
        <f t="shared" si="103"/>
        <v>31</v>
      </c>
      <c r="E734" s="10">
        <f t="shared" si="104"/>
        <v>29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 x14ac:dyDescent="0.25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308693</v>
      </c>
      <c r="B735" s="9">
        <f t="shared" si="102"/>
        <v>308691</v>
      </c>
      <c r="C735" s="9">
        <f t="shared" si="105"/>
        <v>308721</v>
      </c>
      <c r="D735" s="3">
        <f t="shared" si="103"/>
        <v>31</v>
      </c>
      <c r="E735" s="10">
        <f t="shared" si="104"/>
        <v>29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 x14ac:dyDescent="0.25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309058</v>
      </c>
      <c r="B736" s="9">
        <f t="shared" si="102"/>
        <v>309056</v>
      </c>
      <c r="C736" s="9">
        <f t="shared" si="105"/>
        <v>309086</v>
      </c>
      <c r="D736" s="3">
        <f t="shared" si="103"/>
        <v>31</v>
      </c>
      <c r="E736" s="10">
        <f t="shared" si="104"/>
        <v>29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 x14ac:dyDescent="0.25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309423</v>
      </c>
      <c r="B737" s="9">
        <f t="shared" si="102"/>
        <v>309421</v>
      </c>
      <c r="C737" s="9">
        <f t="shared" si="105"/>
        <v>309451</v>
      </c>
      <c r="D737" s="3">
        <f t="shared" si="103"/>
        <v>31</v>
      </c>
      <c r="E737" s="10">
        <f t="shared" si="104"/>
        <v>29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 x14ac:dyDescent="0.25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309789</v>
      </c>
      <c r="B738" s="9">
        <f t="shared" si="102"/>
        <v>309787</v>
      </c>
      <c r="C738" s="9">
        <f t="shared" si="105"/>
        <v>309817</v>
      </c>
      <c r="D738" s="3">
        <f t="shared" si="103"/>
        <v>31</v>
      </c>
      <c r="E738" s="10">
        <f t="shared" si="104"/>
        <v>29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 x14ac:dyDescent="0.25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310154</v>
      </c>
      <c r="B739" s="9">
        <f t="shared" si="102"/>
        <v>310152</v>
      </c>
      <c r="C739" s="9">
        <f t="shared" si="105"/>
        <v>310182</v>
      </c>
      <c r="D739" s="3">
        <f t="shared" si="103"/>
        <v>31</v>
      </c>
      <c r="E739" s="10">
        <f t="shared" si="104"/>
        <v>29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 x14ac:dyDescent="0.25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310519</v>
      </c>
      <c r="B740" s="9">
        <f t="shared" si="102"/>
        <v>310517</v>
      </c>
      <c r="C740" s="9">
        <f t="shared" si="105"/>
        <v>310547</v>
      </c>
      <c r="D740" s="3">
        <f t="shared" si="103"/>
        <v>31</v>
      </c>
      <c r="E740" s="10">
        <f t="shared" si="104"/>
        <v>29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 x14ac:dyDescent="0.25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310884</v>
      </c>
      <c r="B741" s="9">
        <f t="shared" si="102"/>
        <v>310882</v>
      </c>
      <c r="C741" s="9">
        <f t="shared" si="105"/>
        <v>310912</v>
      </c>
      <c r="D741" s="3">
        <f t="shared" si="103"/>
        <v>31</v>
      </c>
      <c r="E741" s="10">
        <f t="shared" si="104"/>
        <v>29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 x14ac:dyDescent="0.25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311250</v>
      </c>
      <c r="B742" s="9">
        <f t="shared" si="102"/>
        <v>311248</v>
      </c>
      <c r="C742" s="9">
        <f t="shared" si="105"/>
        <v>311278</v>
      </c>
      <c r="D742" s="3">
        <f t="shared" si="103"/>
        <v>31</v>
      </c>
      <c r="E742" s="10">
        <f t="shared" si="104"/>
        <v>29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 x14ac:dyDescent="0.25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311615</v>
      </c>
      <c r="B743" s="9">
        <f t="shared" si="102"/>
        <v>311613</v>
      </c>
      <c r="C743" s="9">
        <f t="shared" si="105"/>
        <v>311643</v>
      </c>
      <c r="D743" s="3">
        <f t="shared" si="103"/>
        <v>31</v>
      </c>
      <c r="E743" s="10">
        <f t="shared" si="104"/>
        <v>29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 x14ac:dyDescent="0.25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311980</v>
      </c>
      <c r="B744" s="9">
        <f t="shared" si="102"/>
        <v>311978</v>
      </c>
      <c r="C744" s="9">
        <f t="shared" si="105"/>
        <v>312008</v>
      </c>
      <c r="D744" s="3">
        <f t="shared" si="103"/>
        <v>31</v>
      </c>
      <c r="E744" s="10">
        <f t="shared" si="104"/>
        <v>29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 x14ac:dyDescent="0.25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312345</v>
      </c>
      <c r="B745" s="9">
        <f t="shared" si="102"/>
        <v>312343</v>
      </c>
      <c r="C745" s="9">
        <f t="shared" si="105"/>
        <v>312373</v>
      </c>
      <c r="D745" s="3">
        <f t="shared" si="103"/>
        <v>31</v>
      </c>
      <c r="E745" s="10">
        <f t="shared" si="104"/>
        <v>29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 x14ac:dyDescent="0.25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312711</v>
      </c>
      <c r="B746" s="9">
        <f t="shared" si="102"/>
        <v>312709</v>
      </c>
      <c r="C746" s="9">
        <f t="shared" si="105"/>
        <v>312739</v>
      </c>
      <c r="D746" s="3">
        <f t="shared" si="103"/>
        <v>31</v>
      </c>
      <c r="E746" s="10">
        <f t="shared" si="104"/>
        <v>29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 x14ac:dyDescent="0.25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313076</v>
      </c>
      <c r="B747" s="9">
        <f t="shared" si="102"/>
        <v>313074</v>
      </c>
      <c r="C747" s="9">
        <f t="shared" si="105"/>
        <v>313104</v>
      </c>
      <c r="D747" s="3">
        <f t="shared" si="103"/>
        <v>31</v>
      </c>
      <c r="E747" s="10">
        <f t="shared" si="104"/>
        <v>29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 x14ac:dyDescent="0.25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313441</v>
      </c>
      <c r="B748" s="9">
        <f t="shared" si="102"/>
        <v>313439</v>
      </c>
      <c r="C748" s="9">
        <f t="shared" si="105"/>
        <v>313469</v>
      </c>
      <c r="D748" s="3">
        <f t="shared" si="103"/>
        <v>31</v>
      </c>
      <c r="E748" s="10">
        <f t="shared" si="104"/>
        <v>29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 x14ac:dyDescent="0.25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313806</v>
      </c>
      <c r="B749" s="9">
        <f t="shared" si="102"/>
        <v>313804</v>
      </c>
      <c r="C749" s="9">
        <f t="shared" si="105"/>
        <v>313834</v>
      </c>
      <c r="D749" s="3">
        <f t="shared" si="103"/>
        <v>31</v>
      </c>
      <c r="E749" s="10">
        <f t="shared" si="104"/>
        <v>29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 x14ac:dyDescent="0.25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314172</v>
      </c>
      <c r="B750" s="9">
        <f t="shared" si="102"/>
        <v>314170</v>
      </c>
      <c r="C750" s="9">
        <f t="shared" si="105"/>
        <v>314200</v>
      </c>
      <c r="D750" s="3">
        <f t="shared" si="103"/>
        <v>31</v>
      </c>
      <c r="E750" s="10">
        <f t="shared" si="104"/>
        <v>29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 x14ac:dyDescent="0.25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314537</v>
      </c>
      <c r="B751" s="9">
        <f t="shared" si="102"/>
        <v>314535</v>
      </c>
      <c r="C751" s="9">
        <f t="shared" si="105"/>
        <v>314565</v>
      </c>
      <c r="D751" s="3">
        <f t="shared" si="103"/>
        <v>31</v>
      </c>
      <c r="E751" s="10">
        <f t="shared" si="104"/>
        <v>29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 x14ac:dyDescent="0.25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314902</v>
      </c>
      <c r="B752" s="9">
        <f t="shared" si="102"/>
        <v>314900</v>
      </c>
      <c r="C752" s="9">
        <f t="shared" si="105"/>
        <v>314930</v>
      </c>
      <c r="D752" s="3">
        <f t="shared" si="103"/>
        <v>31</v>
      </c>
      <c r="E752" s="10">
        <f t="shared" si="104"/>
        <v>29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 x14ac:dyDescent="0.25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315267</v>
      </c>
      <c r="B753" s="9">
        <f t="shared" si="102"/>
        <v>315265</v>
      </c>
      <c r="C753" s="9">
        <f t="shared" si="105"/>
        <v>315295</v>
      </c>
      <c r="D753" s="3">
        <f t="shared" si="103"/>
        <v>31</v>
      </c>
      <c r="E753" s="10">
        <f t="shared" si="104"/>
        <v>29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 x14ac:dyDescent="0.25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315633</v>
      </c>
      <c r="B754" s="9">
        <f t="shared" si="102"/>
        <v>315631</v>
      </c>
      <c r="C754" s="9">
        <f t="shared" si="105"/>
        <v>315661</v>
      </c>
      <c r="D754" s="3">
        <f t="shared" si="103"/>
        <v>31</v>
      </c>
      <c r="E754" s="10">
        <f t="shared" si="104"/>
        <v>29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 x14ac:dyDescent="0.25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315998</v>
      </c>
      <c r="B755" s="9">
        <f t="shared" si="102"/>
        <v>315996</v>
      </c>
      <c r="C755" s="9">
        <f t="shared" si="105"/>
        <v>316026</v>
      </c>
      <c r="D755" s="3">
        <f t="shared" si="103"/>
        <v>31</v>
      </c>
      <c r="E755" s="10">
        <f t="shared" si="104"/>
        <v>29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 x14ac:dyDescent="0.25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316363</v>
      </c>
      <c r="B756" s="9">
        <f t="shared" si="102"/>
        <v>316361</v>
      </c>
      <c r="C756" s="9">
        <f t="shared" si="105"/>
        <v>316391</v>
      </c>
      <c r="D756" s="3">
        <f t="shared" si="103"/>
        <v>31</v>
      </c>
      <c r="E756" s="10">
        <f t="shared" si="104"/>
        <v>29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 x14ac:dyDescent="0.25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316728</v>
      </c>
      <c r="B757" s="9">
        <f t="shared" si="102"/>
        <v>316726</v>
      </c>
      <c r="C757" s="9">
        <f t="shared" si="105"/>
        <v>316756</v>
      </c>
      <c r="D757" s="3">
        <f t="shared" si="103"/>
        <v>31</v>
      </c>
      <c r="E757" s="10">
        <f t="shared" si="104"/>
        <v>29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 x14ac:dyDescent="0.25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317094</v>
      </c>
      <c r="B758" s="9">
        <f t="shared" si="102"/>
        <v>317092</v>
      </c>
      <c r="C758" s="9">
        <f t="shared" si="105"/>
        <v>317122</v>
      </c>
      <c r="D758" s="3">
        <f t="shared" si="103"/>
        <v>31</v>
      </c>
      <c r="E758" s="10">
        <f t="shared" si="104"/>
        <v>29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 x14ac:dyDescent="0.25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317459</v>
      </c>
      <c r="B759" s="9">
        <f t="shared" si="102"/>
        <v>317457</v>
      </c>
      <c r="C759" s="9">
        <f t="shared" si="105"/>
        <v>317487</v>
      </c>
      <c r="D759" s="3">
        <f t="shared" si="103"/>
        <v>31</v>
      </c>
      <c r="E759" s="10">
        <f t="shared" si="104"/>
        <v>29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 x14ac:dyDescent="0.25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317824</v>
      </c>
      <c r="B760" s="9">
        <f t="shared" si="102"/>
        <v>317822</v>
      </c>
      <c r="C760" s="9">
        <f t="shared" si="105"/>
        <v>317852</v>
      </c>
      <c r="D760" s="3">
        <f t="shared" si="103"/>
        <v>31</v>
      </c>
      <c r="E760" s="10">
        <f t="shared" si="104"/>
        <v>29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 x14ac:dyDescent="0.25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318189</v>
      </c>
      <c r="B761" s="9">
        <f t="shared" si="102"/>
        <v>318187</v>
      </c>
      <c r="C761" s="9">
        <f t="shared" si="105"/>
        <v>318217</v>
      </c>
      <c r="D761" s="3">
        <f t="shared" si="103"/>
        <v>31</v>
      </c>
      <c r="E761" s="10">
        <f t="shared" si="104"/>
        <v>29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 x14ac:dyDescent="0.25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318555</v>
      </c>
      <c r="B762" s="9">
        <f t="shared" si="102"/>
        <v>318553</v>
      </c>
      <c r="C762" s="9">
        <f t="shared" si="105"/>
        <v>318583</v>
      </c>
      <c r="D762" s="3">
        <f t="shared" si="103"/>
        <v>31</v>
      </c>
      <c r="E762" s="10">
        <f t="shared" si="104"/>
        <v>29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 x14ac:dyDescent="0.25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318920</v>
      </c>
      <c r="B763" s="9">
        <f t="shared" si="102"/>
        <v>318918</v>
      </c>
      <c r="C763" s="9">
        <f t="shared" si="105"/>
        <v>318948</v>
      </c>
      <c r="D763" s="3">
        <f t="shared" si="103"/>
        <v>31</v>
      </c>
      <c r="E763" s="10">
        <f t="shared" si="104"/>
        <v>29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 x14ac:dyDescent="0.25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319285</v>
      </c>
      <c r="B764" s="9">
        <f t="shared" si="102"/>
        <v>319283</v>
      </c>
      <c r="C764" s="9">
        <f t="shared" si="105"/>
        <v>319313</v>
      </c>
      <c r="D764" s="3">
        <f t="shared" si="103"/>
        <v>31</v>
      </c>
      <c r="E764" s="10">
        <f t="shared" si="104"/>
        <v>29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 x14ac:dyDescent="0.25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319650</v>
      </c>
      <c r="B765" s="9">
        <f t="shared" si="102"/>
        <v>319648</v>
      </c>
      <c r="C765" s="9">
        <f t="shared" si="105"/>
        <v>319678</v>
      </c>
      <c r="D765" s="3">
        <f t="shared" si="103"/>
        <v>31</v>
      </c>
      <c r="E765" s="10">
        <f t="shared" si="104"/>
        <v>29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 x14ac:dyDescent="0.25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320016</v>
      </c>
      <c r="B766" s="9">
        <f t="shared" si="102"/>
        <v>320014</v>
      </c>
      <c r="C766" s="9">
        <f t="shared" si="105"/>
        <v>320044</v>
      </c>
      <c r="D766" s="3">
        <f t="shared" si="103"/>
        <v>31</v>
      </c>
      <c r="E766" s="10">
        <f t="shared" si="104"/>
        <v>29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 x14ac:dyDescent="0.25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320381</v>
      </c>
      <c r="B767" s="9">
        <f t="shared" si="102"/>
        <v>320379</v>
      </c>
      <c r="C767" s="9">
        <f t="shared" si="105"/>
        <v>320409</v>
      </c>
      <c r="D767" s="3">
        <f t="shared" si="103"/>
        <v>31</v>
      </c>
      <c r="E767" s="10">
        <f t="shared" si="104"/>
        <v>29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 x14ac:dyDescent="0.25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320746</v>
      </c>
      <c r="B768" s="9">
        <f t="shared" si="102"/>
        <v>320744</v>
      </c>
      <c r="C768" s="9">
        <f t="shared" si="105"/>
        <v>320774</v>
      </c>
      <c r="D768" s="3">
        <f t="shared" si="103"/>
        <v>31</v>
      </c>
      <c r="E768" s="10">
        <f t="shared" si="104"/>
        <v>29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 x14ac:dyDescent="0.25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321111</v>
      </c>
      <c r="B769" s="9">
        <f t="shared" si="102"/>
        <v>321109</v>
      </c>
      <c r="C769" s="9">
        <f t="shared" si="105"/>
        <v>321139</v>
      </c>
      <c r="D769" s="3">
        <f t="shared" si="103"/>
        <v>31</v>
      </c>
      <c r="E769" s="10">
        <f t="shared" si="104"/>
        <v>29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 x14ac:dyDescent="0.25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321477</v>
      </c>
      <c r="B770" s="9">
        <f t="shared" si="102"/>
        <v>321475</v>
      </c>
      <c r="C770" s="9">
        <f t="shared" si="105"/>
        <v>321505</v>
      </c>
      <c r="D770" s="3">
        <f t="shared" si="103"/>
        <v>31</v>
      </c>
      <c r="E770" s="10">
        <f t="shared" si="104"/>
        <v>29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 x14ac:dyDescent="0.25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321842</v>
      </c>
      <c r="B771" s="9">
        <f t="shared" si="102"/>
        <v>321840</v>
      </c>
      <c r="C771" s="9">
        <f t="shared" si="105"/>
        <v>321870</v>
      </c>
      <c r="D771" s="3">
        <f t="shared" si="103"/>
        <v>31</v>
      </c>
      <c r="E771" s="10">
        <f t="shared" si="104"/>
        <v>29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 x14ac:dyDescent="0.25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322207</v>
      </c>
      <c r="B772" s="9">
        <f t="shared" si="102"/>
        <v>322205</v>
      </c>
      <c r="C772" s="9">
        <f t="shared" si="105"/>
        <v>322235</v>
      </c>
      <c r="D772" s="3">
        <f t="shared" si="103"/>
        <v>31</v>
      </c>
      <c r="E772" s="10">
        <f t="shared" si="104"/>
        <v>29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 x14ac:dyDescent="0.25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322572</v>
      </c>
      <c r="B773" s="9">
        <f t="shared" si="102"/>
        <v>322570</v>
      </c>
      <c r="C773" s="9">
        <f t="shared" si="105"/>
        <v>322600</v>
      </c>
      <c r="D773" s="3">
        <f t="shared" si="103"/>
        <v>31</v>
      </c>
      <c r="E773" s="10">
        <f t="shared" si="104"/>
        <v>29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 x14ac:dyDescent="0.25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322938</v>
      </c>
      <c r="B774" s="9">
        <f t="shared" ref="B774:B837" si="111">EOMONTH(A774,-1)+1</f>
        <v>322936</v>
      </c>
      <c r="C774" s="9">
        <f t="shared" si="105"/>
        <v>322966</v>
      </c>
      <c r="D774" s="3">
        <f t="shared" ref="D774:D837" si="112">C774-B774+1</f>
        <v>31</v>
      </c>
      <c r="E774" s="10">
        <f t="shared" ref="E774:E837" si="113">C774-A774+1</f>
        <v>29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 x14ac:dyDescent="0.25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323303</v>
      </c>
      <c r="B775" s="9">
        <f t="shared" si="111"/>
        <v>323301</v>
      </c>
      <c r="C775" s="9">
        <f t="shared" ref="C775:C838" si="114">EOMONTH(A775,0)</f>
        <v>323331</v>
      </c>
      <c r="D775" s="3">
        <f t="shared" si="112"/>
        <v>31</v>
      </c>
      <c r="E775" s="10">
        <f t="shared" si="113"/>
        <v>29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 x14ac:dyDescent="0.25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323668</v>
      </c>
      <c r="B776" s="9">
        <f t="shared" si="111"/>
        <v>323666</v>
      </c>
      <c r="C776" s="9">
        <f t="shared" si="114"/>
        <v>323696</v>
      </c>
      <c r="D776" s="3">
        <f t="shared" si="112"/>
        <v>31</v>
      </c>
      <c r="E776" s="10">
        <f t="shared" si="113"/>
        <v>29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 x14ac:dyDescent="0.25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324033</v>
      </c>
      <c r="B777" s="9">
        <f t="shared" si="111"/>
        <v>324031</v>
      </c>
      <c r="C777" s="9">
        <f t="shared" si="114"/>
        <v>324061</v>
      </c>
      <c r="D777" s="3">
        <f t="shared" si="112"/>
        <v>31</v>
      </c>
      <c r="E777" s="10">
        <f t="shared" si="113"/>
        <v>29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 x14ac:dyDescent="0.25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324399</v>
      </c>
      <c r="B778" s="9">
        <f t="shared" si="111"/>
        <v>324397</v>
      </c>
      <c r="C778" s="9">
        <f t="shared" si="114"/>
        <v>324427</v>
      </c>
      <c r="D778" s="3">
        <f t="shared" si="112"/>
        <v>31</v>
      </c>
      <c r="E778" s="10">
        <f t="shared" si="113"/>
        <v>29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 x14ac:dyDescent="0.25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324764</v>
      </c>
      <c r="B779" s="9">
        <f t="shared" si="111"/>
        <v>324762</v>
      </c>
      <c r="C779" s="9">
        <f t="shared" si="114"/>
        <v>324792</v>
      </c>
      <c r="D779" s="3">
        <f t="shared" si="112"/>
        <v>31</v>
      </c>
      <c r="E779" s="10">
        <f t="shared" si="113"/>
        <v>29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 x14ac:dyDescent="0.25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325129</v>
      </c>
      <c r="B780" s="9">
        <f t="shared" si="111"/>
        <v>325127</v>
      </c>
      <c r="C780" s="9">
        <f t="shared" si="114"/>
        <v>325157</v>
      </c>
      <c r="D780" s="3">
        <f t="shared" si="112"/>
        <v>31</v>
      </c>
      <c r="E780" s="10">
        <f t="shared" si="113"/>
        <v>29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 x14ac:dyDescent="0.25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325494</v>
      </c>
      <c r="B781" s="9">
        <f t="shared" si="111"/>
        <v>325492</v>
      </c>
      <c r="C781" s="9">
        <f t="shared" si="114"/>
        <v>325522</v>
      </c>
      <c r="D781" s="3">
        <f t="shared" si="112"/>
        <v>31</v>
      </c>
      <c r="E781" s="10">
        <f t="shared" si="113"/>
        <v>29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 x14ac:dyDescent="0.25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325860</v>
      </c>
      <c r="B782" s="9">
        <f t="shared" si="111"/>
        <v>325858</v>
      </c>
      <c r="C782" s="9">
        <f t="shared" si="114"/>
        <v>325888</v>
      </c>
      <c r="D782" s="3">
        <f t="shared" si="112"/>
        <v>31</v>
      </c>
      <c r="E782" s="10">
        <f t="shared" si="113"/>
        <v>29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 x14ac:dyDescent="0.25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326225</v>
      </c>
      <c r="B783" s="9">
        <f t="shared" si="111"/>
        <v>326223</v>
      </c>
      <c r="C783" s="9">
        <f t="shared" si="114"/>
        <v>326253</v>
      </c>
      <c r="D783" s="3">
        <f t="shared" si="112"/>
        <v>31</v>
      </c>
      <c r="E783" s="10">
        <f t="shared" si="113"/>
        <v>29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 x14ac:dyDescent="0.25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326590</v>
      </c>
      <c r="B784" s="9">
        <f t="shared" si="111"/>
        <v>326588</v>
      </c>
      <c r="C784" s="9">
        <f t="shared" si="114"/>
        <v>326618</v>
      </c>
      <c r="D784" s="3">
        <f t="shared" si="112"/>
        <v>31</v>
      </c>
      <c r="E784" s="10">
        <f t="shared" si="113"/>
        <v>29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 x14ac:dyDescent="0.25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326955</v>
      </c>
      <c r="B785" s="9">
        <f t="shared" si="111"/>
        <v>326953</v>
      </c>
      <c r="C785" s="9">
        <f t="shared" si="114"/>
        <v>326983</v>
      </c>
      <c r="D785" s="3">
        <f t="shared" si="112"/>
        <v>31</v>
      </c>
      <c r="E785" s="10">
        <f t="shared" si="113"/>
        <v>29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 x14ac:dyDescent="0.25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327321</v>
      </c>
      <c r="B786" s="9">
        <f t="shared" si="111"/>
        <v>327319</v>
      </c>
      <c r="C786" s="9">
        <f t="shared" si="114"/>
        <v>327349</v>
      </c>
      <c r="D786" s="3">
        <f t="shared" si="112"/>
        <v>31</v>
      </c>
      <c r="E786" s="10">
        <f t="shared" si="113"/>
        <v>29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 x14ac:dyDescent="0.25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327686</v>
      </c>
      <c r="B787" s="9">
        <f t="shared" si="111"/>
        <v>327684</v>
      </c>
      <c r="C787" s="9">
        <f t="shared" si="114"/>
        <v>327714</v>
      </c>
      <c r="D787" s="3">
        <f t="shared" si="112"/>
        <v>31</v>
      </c>
      <c r="E787" s="10">
        <f t="shared" si="113"/>
        <v>29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 x14ac:dyDescent="0.25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328051</v>
      </c>
      <c r="B788" s="9">
        <f t="shared" si="111"/>
        <v>328049</v>
      </c>
      <c r="C788" s="9">
        <f t="shared" si="114"/>
        <v>328079</v>
      </c>
      <c r="D788" s="3">
        <f t="shared" si="112"/>
        <v>31</v>
      </c>
      <c r="E788" s="10">
        <f t="shared" si="113"/>
        <v>29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 x14ac:dyDescent="0.25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328416</v>
      </c>
      <c r="B789" s="9">
        <f t="shared" si="111"/>
        <v>328414</v>
      </c>
      <c r="C789" s="9">
        <f t="shared" si="114"/>
        <v>328444</v>
      </c>
      <c r="D789" s="3">
        <f t="shared" si="112"/>
        <v>31</v>
      </c>
      <c r="E789" s="10">
        <f t="shared" si="113"/>
        <v>29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 x14ac:dyDescent="0.25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328782</v>
      </c>
      <c r="B790" s="9">
        <f t="shared" si="111"/>
        <v>328780</v>
      </c>
      <c r="C790" s="9">
        <f t="shared" si="114"/>
        <v>328810</v>
      </c>
      <c r="D790" s="3">
        <f t="shared" si="112"/>
        <v>31</v>
      </c>
      <c r="E790" s="10">
        <f t="shared" si="113"/>
        <v>29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 x14ac:dyDescent="0.25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329147</v>
      </c>
      <c r="B791" s="9">
        <f t="shared" si="111"/>
        <v>329145</v>
      </c>
      <c r="C791" s="9">
        <f t="shared" si="114"/>
        <v>329175</v>
      </c>
      <c r="D791" s="3">
        <f t="shared" si="112"/>
        <v>31</v>
      </c>
      <c r="E791" s="10">
        <f t="shared" si="113"/>
        <v>29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 x14ac:dyDescent="0.25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329512</v>
      </c>
      <c r="B792" s="9">
        <f t="shared" si="111"/>
        <v>329510</v>
      </c>
      <c r="C792" s="9">
        <f t="shared" si="114"/>
        <v>329540</v>
      </c>
      <c r="D792" s="3">
        <f t="shared" si="112"/>
        <v>31</v>
      </c>
      <c r="E792" s="10">
        <f t="shared" si="113"/>
        <v>29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 x14ac:dyDescent="0.25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329877</v>
      </c>
      <c r="B793" s="9">
        <f t="shared" si="111"/>
        <v>329875</v>
      </c>
      <c r="C793" s="9">
        <f t="shared" si="114"/>
        <v>329905</v>
      </c>
      <c r="D793" s="3">
        <f t="shared" si="112"/>
        <v>31</v>
      </c>
      <c r="E793" s="10">
        <f t="shared" si="113"/>
        <v>29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 x14ac:dyDescent="0.25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330243</v>
      </c>
      <c r="B794" s="9">
        <f t="shared" si="111"/>
        <v>330241</v>
      </c>
      <c r="C794" s="9">
        <f t="shared" si="114"/>
        <v>330271</v>
      </c>
      <c r="D794" s="3">
        <f t="shared" si="112"/>
        <v>31</v>
      </c>
      <c r="E794" s="10">
        <f t="shared" si="113"/>
        <v>29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 x14ac:dyDescent="0.25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330608</v>
      </c>
      <c r="B795" s="9">
        <f t="shared" si="111"/>
        <v>330606</v>
      </c>
      <c r="C795" s="9">
        <f t="shared" si="114"/>
        <v>330636</v>
      </c>
      <c r="D795" s="3">
        <f t="shared" si="112"/>
        <v>31</v>
      </c>
      <c r="E795" s="10">
        <f t="shared" si="113"/>
        <v>29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 x14ac:dyDescent="0.25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330973</v>
      </c>
      <c r="B796" s="9">
        <f t="shared" si="111"/>
        <v>330971</v>
      </c>
      <c r="C796" s="9">
        <f t="shared" si="114"/>
        <v>331001</v>
      </c>
      <c r="D796" s="3">
        <f t="shared" si="112"/>
        <v>31</v>
      </c>
      <c r="E796" s="10">
        <f t="shared" si="113"/>
        <v>29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 x14ac:dyDescent="0.25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331338</v>
      </c>
      <c r="B797" s="9">
        <f t="shared" si="111"/>
        <v>331336</v>
      </c>
      <c r="C797" s="9">
        <f t="shared" si="114"/>
        <v>331366</v>
      </c>
      <c r="D797" s="3">
        <f t="shared" si="112"/>
        <v>31</v>
      </c>
      <c r="E797" s="10">
        <f t="shared" si="113"/>
        <v>29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 x14ac:dyDescent="0.25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331704</v>
      </c>
      <c r="B798" s="9">
        <f t="shared" si="111"/>
        <v>331702</v>
      </c>
      <c r="C798" s="9">
        <f t="shared" si="114"/>
        <v>331732</v>
      </c>
      <c r="D798" s="3">
        <f t="shared" si="112"/>
        <v>31</v>
      </c>
      <c r="E798" s="10">
        <f t="shared" si="113"/>
        <v>29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 x14ac:dyDescent="0.25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332069</v>
      </c>
      <c r="B799" s="9">
        <f t="shared" si="111"/>
        <v>332067</v>
      </c>
      <c r="C799" s="9">
        <f t="shared" si="114"/>
        <v>332097</v>
      </c>
      <c r="D799" s="3">
        <f t="shared" si="112"/>
        <v>31</v>
      </c>
      <c r="E799" s="10">
        <f t="shared" si="113"/>
        <v>29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 x14ac:dyDescent="0.25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332434</v>
      </c>
      <c r="B800" s="9">
        <f t="shared" si="111"/>
        <v>332432</v>
      </c>
      <c r="C800" s="9">
        <f t="shared" si="114"/>
        <v>332462</v>
      </c>
      <c r="D800" s="3">
        <f t="shared" si="112"/>
        <v>31</v>
      </c>
      <c r="E800" s="10">
        <f t="shared" si="113"/>
        <v>29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 x14ac:dyDescent="0.25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332799</v>
      </c>
      <c r="B801" s="9">
        <f t="shared" si="111"/>
        <v>332797</v>
      </c>
      <c r="C801" s="9">
        <f t="shared" si="114"/>
        <v>332827</v>
      </c>
      <c r="D801" s="3">
        <f t="shared" si="112"/>
        <v>31</v>
      </c>
      <c r="E801" s="10">
        <f t="shared" si="113"/>
        <v>29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 x14ac:dyDescent="0.25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333165</v>
      </c>
      <c r="B802" s="9">
        <f t="shared" si="111"/>
        <v>333163</v>
      </c>
      <c r="C802" s="9">
        <f t="shared" si="114"/>
        <v>333193</v>
      </c>
      <c r="D802" s="3">
        <f t="shared" si="112"/>
        <v>31</v>
      </c>
      <c r="E802" s="10">
        <f t="shared" si="113"/>
        <v>29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 x14ac:dyDescent="0.25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333530</v>
      </c>
      <c r="B803" s="9">
        <f t="shared" si="111"/>
        <v>333528</v>
      </c>
      <c r="C803" s="9">
        <f t="shared" si="114"/>
        <v>333558</v>
      </c>
      <c r="D803" s="3">
        <f t="shared" si="112"/>
        <v>31</v>
      </c>
      <c r="E803" s="10">
        <f t="shared" si="113"/>
        <v>29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 x14ac:dyDescent="0.25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333895</v>
      </c>
      <c r="B804" s="9">
        <f t="shared" si="111"/>
        <v>333893</v>
      </c>
      <c r="C804" s="9">
        <f t="shared" si="114"/>
        <v>333923</v>
      </c>
      <c r="D804" s="3">
        <f t="shared" si="112"/>
        <v>31</v>
      </c>
      <c r="E804" s="10">
        <f t="shared" si="113"/>
        <v>29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 x14ac:dyDescent="0.25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334260</v>
      </c>
      <c r="B805" s="9">
        <f t="shared" si="111"/>
        <v>334258</v>
      </c>
      <c r="C805" s="9">
        <f t="shared" si="114"/>
        <v>334288</v>
      </c>
      <c r="D805" s="3">
        <f t="shared" si="112"/>
        <v>31</v>
      </c>
      <c r="E805" s="10">
        <f t="shared" si="113"/>
        <v>29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 x14ac:dyDescent="0.25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334626</v>
      </c>
      <c r="B806" s="9">
        <f t="shared" si="111"/>
        <v>334624</v>
      </c>
      <c r="C806" s="9">
        <f t="shared" si="114"/>
        <v>334654</v>
      </c>
      <c r="D806" s="3">
        <f t="shared" si="112"/>
        <v>31</v>
      </c>
      <c r="E806" s="10">
        <f t="shared" si="113"/>
        <v>29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 x14ac:dyDescent="0.25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334991</v>
      </c>
      <c r="B807" s="9">
        <f t="shared" si="111"/>
        <v>334989</v>
      </c>
      <c r="C807" s="9">
        <f t="shared" si="114"/>
        <v>335019</v>
      </c>
      <c r="D807" s="3">
        <f t="shared" si="112"/>
        <v>31</v>
      </c>
      <c r="E807" s="10">
        <f t="shared" si="113"/>
        <v>29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 x14ac:dyDescent="0.25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335356</v>
      </c>
      <c r="B808" s="9">
        <f t="shared" si="111"/>
        <v>335354</v>
      </c>
      <c r="C808" s="9">
        <f t="shared" si="114"/>
        <v>335384</v>
      </c>
      <c r="D808" s="3">
        <f t="shared" si="112"/>
        <v>31</v>
      </c>
      <c r="E808" s="10">
        <f t="shared" si="113"/>
        <v>29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 x14ac:dyDescent="0.25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335721</v>
      </c>
      <c r="B809" s="9">
        <f t="shared" si="111"/>
        <v>335719</v>
      </c>
      <c r="C809" s="9">
        <f t="shared" si="114"/>
        <v>335749</v>
      </c>
      <c r="D809" s="3">
        <f t="shared" si="112"/>
        <v>31</v>
      </c>
      <c r="E809" s="10">
        <f t="shared" si="113"/>
        <v>29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 x14ac:dyDescent="0.25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336087</v>
      </c>
      <c r="B810" s="9">
        <f t="shared" si="111"/>
        <v>336085</v>
      </c>
      <c r="C810" s="9">
        <f t="shared" si="114"/>
        <v>336115</v>
      </c>
      <c r="D810" s="3">
        <f t="shared" si="112"/>
        <v>31</v>
      </c>
      <c r="E810" s="10">
        <f t="shared" si="113"/>
        <v>29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 x14ac:dyDescent="0.25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336452</v>
      </c>
      <c r="B811" s="9">
        <f t="shared" si="111"/>
        <v>336450</v>
      </c>
      <c r="C811" s="9">
        <f t="shared" si="114"/>
        <v>336480</v>
      </c>
      <c r="D811" s="3">
        <f t="shared" si="112"/>
        <v>31</v>
      </c>
      <c r="E811" s="10">
        <f t="shared" si="113"/>
        <v>29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 x14ac:dyDescent="0.25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336817</v>
      </c>
      <c r="B812" s="9">
        <f t="shared" si="111"/>
        <v>336815</v>
      </c>
      <c r="C812" s="9">
        <f t="shared" si="114"/>
        <v>336845</v>
      </c>
      <c r="D812" s="3">
        <f t="shared" si="112"/>
        <v>31</v>
      </c>
      <c r="E812" s="10">
        <f t="shared" si="113"/>
        <v>29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 x14ac:dyDescent="0.25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337182</v>
      </c>
      <c r="B813" s="9">
        <f t="shared" si="111"/>
        <v>337180</v>
      </c>
      <c r="C813" s="9">
        <f t="shared" si="114"/>
        <v>337210</v>
      </c>
      <c r="D813" s="3">
        <f t="shared" si="112"/>
        <v>31</v>
      </c>
      <c r="E813" s="10">
        <f t="shared" si="113"/>
        <v>29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 x14ac:dyDescent="0.25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337548</v>
      </c>
      <c r="B814" s="9">
        <f t="shared" si="111"/>
        <v>337546</v>
      </c>
      <c r="C814" s="9">
        <f t="shared" si="114"/>
        <v>337576</v>
      </c>
      <c r="D814" s="3">
        <f t="shared" si="112"/>
        <v>31</v>
      </c>
      <c r="E814" s="10">
        <f t="shared" si="113"/>
        <v>29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 x14ac:dyDescent="0.25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337913</v>
      </c>
      <c r="B815" s="9">
        <f t="shared" si="111"/>
        <v>337911</v>
      </c>
      <c r="C815" s="9">
        <f t="shared" si="114"/>
        <v>337941</v>
      </c>
      <c r="D815" s="3">
        <f t="shared" si="112"/>
        <v>31</v>
      </c>
      <c r="E815" s="10">
        <f t="shared" si="113"/>
        <v>29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 x14ac:dyDescent="0.25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338278</v>
      </c>
      <c r="B816" s="9">
        <f t="shared" si="111"/>
        <v>338276</v>
      </c>
      <c r="C816" s="9">
        <f t="shared" si="114"/>
        <v>338306</v>
      </c>
      <c r="D816" s="3">
        <f t="shared" si="112"/>
        <v>31</v>
      </c>
      <c r="E816" s="10">
        <f t="shared" si="113"/>
        <v>29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 x14ac:dyDescent="0.25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338643</v>
      </c>
      <c r="B817" s="9">
        <f t="shared" si="111"/>
        <v>338641</v>
      </c>
      <c r="C817" s="9">
        <f t="shared" si="114"/>
        <v>338671</v>
      </c>
      <c r="D817" s="3">
        <f t="shared" si="112"/>
        <v>31</v>
      </c>
      <c r="E817" s="10">
        <f t="shared" si="113"/>
        <v>29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 x14ac:dyDescent="0.25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339009</v>
      </c>
      <c r="B818" s="9">
        <f t="shared" si="111"/>
        <v>339007</v>
      </c>
      <c r="C818" s="9">
        <f t="shared" si="114"/>
        <v>339037</v>
      </c>
      <c r="D818" s="3">
        <f t="shared" si="112"/>
        <v>31</v>
      </c>
      <c r="E818" s="10">
        <f t="shared" si="113"/>
        <v>29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 x14ac:dyDescent="0.25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339374</v>
      </c>
      <c r="B819" s="9">
        <f t="shared" si="111"/>
        <v>339372</v>
      </c>
      <c r="C819" s="9">
        <f t="shared" si="114"/>
        <v>339402</v>
      </c>
      <c r="D819" s="3">
        <f t="shared" si="112"/>
        <v>31</v>
      </c>
      <c r="E819" s="10">
        <f t="shared" si="113"/>
        <v>29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 x14ac:dyDescent="0.25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339739</v>
      </c>
      <c r="B820" s="9">
        <f t="shared" si="111"/>
        <v>339737</v>
      </c>
      <c r="C820" s="9">
        <f t="shared" si="114"/>
        <v>339767</v>
      </c>
      <c r="D820" s="3">
        <f t="shared" si="112"/>
        <v>31</v>
      </c>
      <c r="E820" s="10">
        <f t="shared" si="113"/>
        <v>29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 x14ac:dyDescent="0.25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340104</v>
      </c>
      <c r="B821" s="9">
        <f t="shared" si="111"/>
        <v>340102</v>
      </c>
      <c r="C821" s="9">
        <f t="shared" si="114"/>
        <v>340132</v>
      </c>
      <c r="D821" s="3">
        <f t="shared" si="112"/>
        <v>31</v>
      </c>
      <c r="E821" s="10">
        <f t="shared" si="113"/>
        <v>29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 x14ac:dyDescent="0.25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340470</v>
      </c>
      <c r="B822" s="9">
        <f t="shared" si="111"/>
        <v>340468</v>
      </c>
      <c r="C822" s="9">
        <f t="shared" si="114"/>
        <v>340498</v>
      </c>
      <c r="D822" s="3">
        <f t="shared" si="112"/>
        <v>31</v>
      </c>
      <c r="E822" s="10">
        <f t="shared" si="113"/>
        <v>29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 x14ac:dyDescent="0.25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340835</v>
      </c>
      <c r="B823" s="9">
        <f t="shared" si="111"/>
        <v>340833</v>
      </c>
      <c r="C823" s="9">
        <f t="shared" si="114"/>
        <v>340863</v>
      </c>
      <c r="D823" s="3">
        <f t="shared" si="112"/>
        <v>31</v>
      </c>
      <c r="E823" s="10">
        <f t="shared" si="113"/>
        <v>29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 x14ac:dyDescent="0.25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341200</v>
      </c>
      <c r="B824" s="9">
        <f t="shared" si="111"/>
        <v>341198</v>
      </c>
      <c r="C824" s="9">
        <f t="shared" si="114"/>
        <v>341228</v>
      </c>
      <c r="D824" s="3">
        <f t="shared" si="112"/>
        <v>31</v>
      </c>
      <c r="E824" s="10">
        <f t="shared" si="113"/>
        <v>29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 x14ac:dyDescent="0.25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341565</v>
      </c>
      <c r="B825" s="9">
        <f t="shared" si="111"/>
        <v>341563</v>
      </c>
      <c r="C825" s="9">
        <f t="shared" si="114"/>
        <v>341593</v>
      </c>
      <c r="D825" s="3">
        <f t="shared" si="112"/>
        <v>31</v>
      </c>
      <c r="E825" s="10">
        <f t="shared" si="113"/>
        <v>29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 x14ac:dyDescent="0.25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341931</v>
      </c>
      <c r="B826" s="9">
        <f t="shared" si="111"/>
        <v>341929</v>
      </c>
      <c r="C826" s="9">
        <f t="shared" si="114"/>
        <v>341959</v>
      </c>
      <c r="D826" s="3">
        <f t="shared" si="112"/>
        <v>31</v>
      </c>
      <c r="E826" s="10">
        <f t="shared" si="113"/>
        <v>29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 x14ac:dyDescent="0.25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342296</v>
      </c>
      <c r="B827" s="9">
        <f t="shared" si="111"/>
        <v>342294</v>
      </c>
      <c r="C827" s="9">
        <f t="shared" si="114"/>
        <v>342324</v>
      </c>
      <c r="D827" s="3">
        <f t="shared" si="112"/>
        <v>31</v>
      </c>
      <c r="E827" s="10">
        <f t="shared" si="113"/>
        <v>29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 x14ac:dyDescent="0.25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342661</v>
      </c>
      <c r="B828" s="9">
        <f t="shared" si="111"/>
        <v>342659</v>
      </c>
      <c r="C828" s="9">
        <f t="shared" si="114"/>
        <v>342689</v>
      </c>
      <c r="D828" s="3">
        <f t="shared" si="112"/>
        <v>31</v>
      </c>
      <c r="E828" s="10">
        <f t="shared" si="113"/>
        <v>29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 x14ac:dyDescent="0.25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343026</v>
      </c>
      <c r="B829" s="9">
        <f t="shared" si="111"/>
        <v>343024</v>
      </c>
      <c r="C829" s="9">
        <f t="shared" si="114"/>
        <v>343054</v>
      </c>
      <c r="D829" s="3">
        <f t="shared" si="112"/>
        <v>31</v>
      </c>
      <c r="E829" s="10">
        <f t="shared" si="113"/>
        <v>29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 x14ac:dyDescent="0.25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343392</v>
      </c>
      <c r="B830" s="9">
        <f t="shared" si="111"/>
        <v>343390</v>
      </c>
      <c r="C830" s="9">
        <f t="shared" si="114"/>
        <v>343420</v>
      </c>
      <c r="D830" s="3">
        <f t="shared" si="112"/>
        <v>31</v>
      </c>
      <c r="E830" s="10">
        <f t="shared" si="113"/>
        <v>29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 x14ac:dyDescent="0.25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343757</v>
      </c>
      <c r="B831" s="9">
        <f t="shared" si="111"/>
        <v>343755</v>
      </c>
      <c r="C831" s="9">
        <f t="shared" si="114"/>
        <v>343785</v>
      </c>
      <c r="D831" s="3">
        <f t="shared" si="112"/>
        <v>31</v>
      </c>
      <c r="E831" s="10">
        <f t="shared" si="113"/>
        <v>29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 x14ac:dyDescent="0.25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344122</v>
      </c>
      <c r="B832" s="9">
        <f t="shared" si="111"/>
        <v>344120</v>
      </c>
      <c r="C832" s="9">
        <f t="shared" si="114"/>
        <v>344150</v>
      </c>
      <c r="D832" s="3">
        <f t="shared" si="112"/>
        <v>31</v>
      </c>
      <c r="E832" s="10">
        <f t="shared" si="113"/>
        <v>29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 x14ac:dyDescent="0.25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344487</v>
      </c>
      <c r="B833" s="9">
        <f t="shared" si="111"/>
        <v>344485</v>
      </c>
      <c r="C833" s="9">
        <f t="shared" si="114"/>
        <v>344515</v>
      </c>
      <c r="D833" s="3">
        <f t="shared" si="112"/>
        <v>31</v>
      </c>
      <c r="E833" s="10">
        <f t="shared" si="113"/>
        <v>29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 x14ac:dyDescent="0.25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344853</v>
      </c>
      <c r="B834" s="9">
        <f t="shared" si="111"/>
        <v>344851</v>
      </c>
      <c r="C834" s="9">
        <f t="shared" si="114"/>
        <v>344881</v>
      </c>
      <c r="D834" s="3">
        <f t="shared" si="112"/>
        <v>31</v>
      </c>
      <c r="E834" s="10">
        <f t="shared" si="113"/>
        <v>29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 x14ac:dyDescent="0.25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345218</v>
      </c>
      <c r="B835" s="9">
        <f t="shared" si="111"/>
        <v>345216</v>
      </c>
      <c r="C835" s="9">
        <f t="shared" si="114"/>
        <v>345246</v>
      </c>
      <c r="D835" s="3">
        <f t="shared" si="112"/>
        <v>31</v>
      </c>
      <c r="E835" s="10">
        <f t="shared" si="113"/>
        <v>29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 x14ac:dyDescent="0.25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345583</v>
      </c>
      <c r="B836" s="9">
        <f t="shared" si="111"/>
        <v>345581</v>
      </c>
      <c r="C836" s="9">
        <f t="shared" si="114"/>
        <v>345611</v>
      </c>
      <c r="D836" s="3">
        <f t="shared" si="112"/>
        <v>31</v>
      </c>
      <c r="E836" s="10">
        <f t="shared" si="113"/>
        <v>29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 x14ac:dyDescent="0.25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345948</v>
      </c>
      <c r="B837" s="9">
        <f t="shared" si="111"/>
        <v>345946</v>
      </c>
      <c r="C837" s="9">
        <f t="shared" si="114"/>
        <v>345976</v>
      </c>
      <c r="D837" s="3">
        <f t="shared" si="112"/>
        <v>31</v>
      </c>
      <c r="E837" s="10">
        <f t="shared" si="113"/>
        <v>29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 x14ac:dyDescent="0.25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346314</v>
      </c>
      <c r="B838" s="9">
        <f t="shared" ref="B838:B901" si="120">EOMONTH(A838,-1)+1</f>
        <v>346312</v>
      </c>
      <c r="C838" s="9">
        <f t="shared" si="114"/>
        <v>346342</v>
      </c>
      <c r="D838" s="3">
        <f t="shared" ref="D838:D901" si="121">C838-B838+1</f>
        <v>31</v>
      </c>
      <c r="E838" s="10">
        <f t="shared" ref="E838:E901" si="122">C838-A838+1</f>
        <v>29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 x14ac:dyDescent="0.25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346679</v>
      </c>
      <c r="B839" s="9">
        <f t="shared" si="120"/>
        <v>346677</v>
      </c>
      <c r="C839" s="9">
        <f t="shared" ref="C839:C902" si="123">EOMONTH(A839,0)</f>
        <v>346707</v>
      </c>
      <c r="D839" s="3">
        <f t="shared" si="121"/>
        <v>31</v>
      </c>
      <c r="E839" s="10">
        <f t="shared" si="122"/>
        <v>29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 x14ac:dyDescent="0.25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347044</v>
      </c>
      <c r="B840" s="9">
        <f t="shared" si="120"/>
        <v>347042</v>
      </c>
      <c r="C840" s="9">
        <f t="shared" si="123"/>
        <v>347072</v>
      </c>
      <c r="D840" s="3">
        <f t="shared" si="121"/>
        <v>31</v>
      </c>
      <c r="E840" s="10">
        <f t="shared" si="122"/>
        <v>29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 x14ac:dyDescent="0.25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347409</v>
      </c>
      <c r="B841" s="9">
        <f t="shared" si="120"/>
        <v>347407</v>
      </c>
      <c r="C841" s="9">
        <f t="shared" si="123"/>
        <v>347437</v>
      </c>
      <c r="D841" s="3">
        <f t="shared" si="121"/>
        <v>31</v>
      </c>
      <c r="E841" s="10">
        <f t="shared" si="122"/>
        <v>29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 x14ac:dyDescent="0.25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347775</v>
      </c>
      <c r="B842" s="9">
        <f t="shared" si="120"/>
        <v>347773</v>
      </c>
      <c r="C842" s="9">
        <f t="shared" si="123"/>
        <v>347803</v>
      </c>
      <c r="D842" s="3">
        <f t="shared" si="121"/>
        <v>31</v>
      </c>
      <c r="E842" s="10">
        <f t="shared" si="122"/>
        <v>29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 x14ac:dyDescent="0.25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348140</v>
      </c>
      <c r="B843" s="9">
        <f t="shared" si="120"/>
        <v>348138</v>
      </c>
      <c r="C843" s="9">
        <f t="shared" si="123"/>
        <v>348168</v>
      </c>
      <c r="D843" s="3">
        <f t="shared" si="121"/>
        <v>31</v>
      </c>
      <c r="E843" s="10">
        <f t="shared" si="122"/>
        <v>29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 x14ac:dyDescent="0.25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348505</v>
      </c>
      <c r="B844" s="9">
        <f t="shared" si="120"/>
        <v>348503</v>
      </c>
      <c r="C844" s="9">
        <f t="shared" si="123"/>
        <v>348533</v>
      </c>
      <c r="D844" s="3">
        <f t="shared" si="121"/>
        <v>31</v>
      </c>
      <c r="E844" s="10">
        <f t="shared" si="122"/>
        <v>29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 x14ac:dyDescent="0.25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348870</v>
      </c>
      <c r="B845" s="9">
        <f t="shared" si="120"/>
        <v>348868</v>
      </c>
      <c r="C845" s="9">
        <f t="shared" si="123"/>
        <v>348898</v>
      </c>
      <c r="D845" s="3">
        <f t="shared" si="121"/>
        <v>31</v>
      </c>
      <c r="E845" s="10">
        <f t="shared" si="122"/>
        <v>29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 x14ac:dyDescent="0.25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349236</v>
      </c>
      <c r="B846" s="9">
        <f t="shared" si="120"/>
        <v>349234</v>
      </c>
      <c r="C846" s="9">
        <f t="shared" si="123"/>
        <v>349264</v>
      </c>
      <c r="D846" s="3">
        <f t="shared" si="121"/>
        <v>31</v>
      </c>
      <c r="E846" s="10">
        <f t="shared" si="122"/>
        <v>29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 x14ac:dyDescent="0.25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349601</v>
      </c>
      <c r="B847" s="9">
        <f t="shared" si="120"/>
        <v>349599</v>
      </c>
      <c r="C847" s="9">
        <f t="shared" si="123"/>
        <v>349629</v>
      </c>
      <c r="D847" s="3">
        <f t="shared" si="121"/>
        <v>31</v>
      </c>
      <c r="E847" s="10">
        <f t="shared" si="122"/>
        <v>29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 x14ac:dyDescent="0.25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349966</v>
      </c>
      <c r="B848" s="9">
        <f t="shared" si="120"/>
        <v>349964</v>
      </c>
      <c r="C848" s="9">
        <f t="shared" si="123"/>
        <v>349994</v>
      </c>
      <c r="D848" s="3">
        <f t="shared" si="121"/>
        <v>31</v>
      </c>
      <c r="E848" s="10">
        <f t="shared" si="122"/>
        <v>29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 x14ac:dyDescent="0.25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350331</v>
      </c>
      <c r="B849" s="9">
        <f t="shared" si="120"/>
        <v>350329</v>
      </c>
      <c r="C849" s="9">
        <f t="shared" si="123"/>
        <v>350359</v>
      </c>
      <c r="D849" s="3">
        <f t="shared" si="121"/>
        <v>31</v>
      </c>
      <c r="E849" s="10">
        <f t="shared" si="122"/>
        <v>29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 x14ac:dyDescent="0.25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350697</v>
      </c>
      <c r="B850" s="9">
        <f t="shared" si="120"/>
        <v>350695</v>
      </c>
      <c r="C850" s="9">
        <f t="shared" si="123"/>
        <v>350725</v>
      </c>
      <c r="D850" s="3">
        <f t="shared" si="121"/>
        <v>31</v>
      </c>
      <c r="E850" s="10">
        <f t="shared" si="122"/>
        <v>29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 x14ac:dyDescent="0.25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351062</v>
      </c>
      <c r="B851" s="9">
        <f t="shared" si="120"/>
        <v>351060</v>
      </c>
      <c r="C851" s="9">
        <f t="shared" si="123"/>
        <v>351090</v>
      </c>
      <c r="D851" s="3">
        <f t="shared" si="121"/>
        <v>31</v>
      </c>
      <c r="E851" s="10">
        <f t="shared" si="122"/>
        <v>29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 x14ac:dyDescent="0.25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351427</v>
      </c>
      <c r="B852" s="9">
        <f t="shared" si="120"/>
        <v>351425</v>
      </c>
      <c r="C852" s="9">
        <f t="shared" si="123"/>
        <v>351455</v>
      </c>
      <c r="D852" s="3">
        <f t="shared" si="121"/>
        <v>31</v>
      </c>
      <c r="E852" s="10">
        <f t="shared" si="122"/>
        <v>29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 x14ac:dyDescent="0.25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351792</v>
      </c>
      <c r="B853" s="9">
        <f t="shared" si="120"/>
        <v>351790</v>
      </c>
      <c r="C853" s="9">
        <f t="shared" si="123"/>
        <v>351820</v>
      </c>
      <c r="D853" s="3">
        <f t="shared" si="121"/>
        <v>31</v>
      </c>
      <c r="E853" s="10">
        <f t="shared" si="122"/>
        <v>29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 x14ac:dyDescent="0.25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352158</v>
      </c>
      <c r="B854" s="9">
        <f t="shared" si="120"/>
        <v>352156</v>
      </c>
      <c r="C854" s="9">
        <f t="shared" si="123"/>
        <v>352186</v>
      </c>
      <c r="D854" s="3">
        <f t="shared" si="121"/>
        <v>31</v>
      </c>
      <c r="E854" s="10">
        <f t="shared" si="122"/>
        <v>29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 x14ac:dyDescent="0.25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352523</v>
      </c>
      <c r="B855" s="9">
        <f t="shared" si="120"/>
        <v>352521</v>
      </c>
      <c r="C855" s="9">
        <f t="shared" si="123"/>
        <v>352551</v>
      </c>
      <c r="D855" s="3">
        <f t="shared" si="121"/>
        <v>31</v>
      </c>
      <c r="E855" s="10">
        <f t="shared" si="122"/>
        <v>29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 x14ac:dyDescent="0.25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352888</v>
      </c>
      <c r="B856" s="9">
        <f t="shared" si="120"/>
        <v>352886</v>
      </c>
      <c r="C856" s="9">
        <f t="shared" si="123"/>
        <v>352916</v>
      </c>
      <c r="D856" s="3">
        <f t="shared" si="121"/>
        <v>31</v>
      </c>
      <c r="E856" s="10">
        <f t="shared" si="122"/>
        <v>29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 x14ac:dyDescent="0.25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353253</v>
      </c>
      <c r="B857" s="9">
        <f t="shared" si="120"/>
        <v>353251</v>
      </c>
      <c r="C857" s="9">
        <f t="shared" si="123"/>
        <v>353281</v>
      </c>
      <c r="D857" s="3">
        <f t="shared" si="121"/>
        <v>31</v>
      </c>
      <c r="E857" s="10">
        <f t="shared" si="122"/>
        <v>29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 x14ac:dyDescent="0.25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353619</v>
      </c>
      <c r="B858" s="9">
        <f t="shared" si="120"/>
        <v>353617</v>
      </c>
      <c r="C858" s="9">
        <f t="shared" si="123"/>
        <v>353647</v>
      </c>
      <c r="D858" s="3">
        <f t="shared" si="121"/>
        <v>31</v>
      </c>
      <c r="E858" s="10">
        <f t="shared" si="122"/>
        <v>29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 x14ac:dyDescent="0.25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353984</v>
      </c>
      <c r="B859" s="9">
        <f t="shared" si="120"/>
        <v>353982</v>
      </c>
      <c r="C859" s="9">
        <f t="shared" si="123"/>
        <v>354012</v>
      </c>
      <c r="D859" s="3">
        <f t="shared" si="121"/>
        <v>31</v>
      </c>
      <c r="E859" s="10">
        <f t="shared" si="122"/>
        <v>29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 x14ac:dyDescent="0.25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354349</v>
      </c>
      <c r="B860" s="9">
        <f t="shared" si="120"/>
        <v>354347</v>
      </c>
      <c r="C860" s="9">
        <f t="shared" si="123"/>
        <v>354377</v>
      </c>
      <c r="D860" s="3">
        <f t="shared" si="121"/>
        <v>31</v>
      </c>
      <c r="E860" s="10">
        <f t="shared" si="122"/>
        <v>29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 x14ac:dyDescent="0.25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354714</v>
      </c>
      <c r="B861" s="9">
        <f t="shared" si="120"/>
        <v>354712</v>
      </c>
      <c r="C861" s="9">
        <f t="shared" si="123"/>
        <v>354742</v>
      </c>
      <c r="D861" s="3">
        <f t="shared" si="121"/>
        <v>31</v>
      </c>
      <c r="E861" s="10">
        <f t="shared" si="122"/>
        <v>29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 x14ac:dyDescent="0.25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355080</v>
      </c>
      <c r="B862" s="9">
        <f t="shared" si="120"/>
        <v>355078</v>
      </c>
      <c r="C862" s="9">
        <f t="shared" si="123"/>
        <v>355108</v>
      </c>
      <c r="D862" s="3">
        <f t="shared" si="121"/>
        <v>31</v>
      </c>
      <c r="E862" s="10">
        <f t="shared" si="122"/>
        <v>29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 x14ac:dyDescent="0.25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355445</v>
      </c>
      <c r="B863" s="9">
        <f t="shared" si="120"/>
        <v>355443</v>
      </c>
      <c r="C863" s="9">
        <f t="shared" si="123"/>
        <v>355473</v>
      </c>
      <c r="D863" s="3">
        <f t="shared" si="121"/>
        <v>31</v>
      </c>
      <c r="E863" s="10">
        <f t="shared" si="122"/>
        <v>29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 x14ac:dyDescent="0.25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355810</v>
      </c>
      <c r="B864" s="9">
        <f t="shared" si="120"/>
        <v>355808</v>
      </c>
      <c r="C864" s="9">
        <f t="shared" si="123"/>
        <v>355838</v>
      </c>
      <c r="D864" s="3">
        <f t="shared" si="121"/>
        <v>31</v>
      </c>
      <c r="E864" s="10">
        <f t="shared" si="122"/>
        <v>29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 x14ac:dyDescent="0.25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356175</v>
      </c>
      <c r="B865" s="9">
        <f t="shared" si="120"/>
        <v>356173</v>
      </c>
      <c r="C865" s="9">
        <f t="shared" si="123"/>
        <v>356203</v>
      </c>
      <c r="D865" s="3">
        <f t="shared" si="121"/>
        <v>31</v>
      </c>
      <c r="E865" s="10">
        <f t="shared" si="122"/>
        <v>29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 x14ac:dyDescent="0.25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356541</v>
      </c>
      <c r="B866" s="9">
        <f t="shared" si="120"/>
        <v>356539</v>
      </c>
      <c r="C866" s="9">
        <f t="shared" si="123"/>
        <v>356569</v>
      </c>
      <c r="D866" s="3">
        <f t="shared" si="121"/>
        <v>31</v>
      </c>
      <c r="E866" s="10">
        <f t="shared" si="122"/>
        <v>29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 x14ac:dyDescent="0.25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356906</v>
      </c>
      <c r="B867" s="9">
        <f t="shared" si="120"/>
        <v>356904</v>
      </c>
      <c r="C867" s="9">
        <f t="shared" si="123"/>
        <v>356934</v>
      </c>
      <c r="D867" s="3">
        <f t="shared" si="121"/>
        <v>31</v>
      </c>
      <c r="E867" s="10">
        <f t="shared" si="122"/>
        <v>29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 x14ac:dyDescent="0.25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357271</v>
      </c>
      <c r="B868" s="9">
        <f t="shared" si="120"/>
        <v>357269</v>
      </c>
      <c r="C868" s="9">
        <f t="shared" si="123"/>
        <v>357299</v>
      </c>
      <c r="D868" s="3">
        <f t="shared" si="121"/>
        <v>31</v>
      </c>
      <c r="E868" s="10">
        <f t="shared" si="122"/>
        <v>29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 x14ac:dyDescent="0.25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357636</v>
      </c>
      <c r="B869" s="9">
        <f t="shared" si="120"/>
        <v>357634</v>
      </c>
      <c r="C869" s="9">
        <f t="shared" si="123"/>
        <v>357664</v>
      </c>
      <c r="D869" s="3">
        <f t="shared" si="121"/>
        <v>31</v>
      </c>
      <c r="E869" s="10">
        <f t="shared" si="122"/>
        <v>29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 x14ac:dyDescent="0.25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358002</v>
      </c>
      <c r="B870" s="9">
        <f t="shared" si="120"/>
        <v>358000</v>
      </c>
      <c r="C870" s="9">
        <f t="shared" si="123"/>
        <v>358030</v>
      </c>
      <c r="D870" s="3">
        <f t="shared" si="121"/>
        <v>31</v>
      </c>
      <c r="E870" s="10">
        <f t="shared" si="122"/>
        <v>29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 x14ac:dyDescent="0.25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358367</v>
      </c>
      <c r="B871" s="9">
        <f t="shared" si="120"/>
        <v>358365</v>
      </c>
      <c r="C871" s="9">
        <f t="shared" si="123"/>
        <v>358395</v>
      </c>
      <c r="D871" s="3">
        <f t="shared" si="121"/>
        <v>31</v>
      </c>
      <c r="E871" s="10">
        <f t="shared" si="122"/>
        <v>29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 x14ac:dyDescent="0.25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358732</v>
      </c>
      <c r="B872" s="9">
        <f t="shared" si="120"/>
        <v>358730</v>
      </c>
      <c r="C872" s="9">
        <f t="shared" si="123"/>
        <v>358760</v>
      </c>
      <c r="D872" s="3">
        <f t="shared" si="121"/>
        <v>31</v>
      </c>
      <c r="E872" s="10">
        <f t="shared" si="122"/>
        <v>29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 x14ac:dyDescent="0.25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359097</v>
      </c>
      <c r="B873" s="9">
        <f t="shared" si="120"/>
        <v>359095</v>
      </c>
      <c r="C873" s="9">
        <f t="shared" si="123"/>
        <v>359125</v>
      </c>
      <c r="D873" s="3">
        <f t="shared" si="121"/>
        <v>31</v>
      </c>
      <c r="E873" s="10">
        <f t="shared" si="122"/>
        <v>29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 x14ac:dyDescent="0.25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359463</v>
      </c>
      <c r="B874" s="9">
        <f t="shared" si="120"/>
        <v>359461</v>
      </c>
      <c r="C874" s="9">
        <f t="shared" si="123"/>
        <v>359491</v>
      </c>
      <c r="D874" s="3">
        <f t="shared" si="121"/>
        <v>31</v>
      </c>
      <c r="E874" s="10">
        <f t="shared" si="122"/>
        <v>29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 x14ac:dyDescent="0.25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359828</v>
      </c>
      <c r="B875" s="9">
        <f t="shared" si="120"/>
        <v>359826</v>
      </c>
      <c r="C875" s="9">
        <f t="shared" si="123"/>
        <v>359856</v>
      </c>
      <c r="D875" s="3">
        <f t="shared" si="121"/>
        <v>31</v>
      </c>
      <c r="E875" s="10">
        <f t="shared" si="122"/>
        <v>29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 x14ac:dyDescent="0.25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360193</v>
      </c>
      <c r="B876" s="9">
        <f t="shared" si="120"/>
        <v>360191</v>
      </c>
      <c r="C876" s="9">
        <f t="shared" si="123"/>
        <v>360221</v>
      </c>
      <c r="D876" s="3">
        <f t="shared" si="121"/>
        <v>31</v>
      </c>
      <c r="E876" s="10">
        <f t="shared" si="122"/>
        <v>29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 x14ac:dyDescent="0.25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360558</v>
      </c>
      <c r="B877" s="9">
        <f t="shared" si="120"/>
        <v>360556</v>
      </c>
      <c r="C877" s="9">
        <f t="shared" si="123"/>
        <v>360586</v>
      </c>
      <c r="D877" s="3">
        <f t="shared" si="121"/>
        <v>31</v>
      </c>
      <c r="E877" s="10">
        <f t="shared" si="122"/>
        <v>29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 x14ac:dyDescent="0.25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360924</v>
      </c>
      <c r="B878" s="9">
        <f t="shared" si="120"/>
        <v>360922</v>
      </c>
      <c r="C878" s="9">
        <f t="shared" si="123"/>
        <v>360952</v>
      </c>
      <c r="D878" s="3">
        <f t="shared" si="121"/>
        <v>31</v>
      </c>
      <c r="E878" s="10">
        <f t="shared" si="122"/>
        <v>29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 x14ac:dyDescent="0.25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361289</v>
      </c>
      <c r="B879" s="9">
        <f t="shared" si="120"/>
        <v>361287</v>
      </c>
      <c r="C879" s="9">
        <f t="shared" si="123"/>
        <v>361317</v>
      </c>
      <c r="D879" s="3">
        <f t="shared" si="121"/>
        <v>31</v>
      </c>
      <c r="E879" s="10">
        <f t="shared" si="122"/>
        <v>29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 x14ac:dyDescent="0.25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361654</v>
      </c>
      <c r="B880" s="9">
        <f t="shared" si="120"/>
        <v>361652</v>
      </c>
      <c r="C880" s="9">
        <f t="shared" si="123"/>
        <v>361682</v>
      </c>
      <c r="D880" s="3">
        <f t="shared" si="121"/>
        <v>31</v>
      </c>
      <c r="E880" s="10">
        <f t="shared" si="122"/>
        <v>29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 x14ac:dyDescent="0.25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362019</v>
      </c>
      <c r="B881" s="9">
        <f t="shared" si="120"/>
        <v>362017</v>
      </c>
      <c r="C881" s="9">
        <f t="shared" si="123"/>
        <v>362047</v>
      </c>
      <c r="D881" s="3">
        <f t="shared" si="121"/>
        <v>31</v>
      </c>
      <c r="E881" s="10">
        <f t="shared" si="122"/>
        <v>29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 x14ac:dyDescent="0.25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362385</v>
      </c>
      <c r="B882" s="9">
        <f t="shared" si="120"/>
        <v>362383</v>
      </c>
      <c r="C882" s="9">
        <f t="shared" si="123"/>
        <v>362413</v>
      </c>
      <c r="D882" s="3">
        <f t="shared" si="121"/>
        <v>31</v>
      </c>
      <c r="E882" s="10">
        <f t="shared" si="122"/>
        <v>29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 x14ac:dyDescent="0.25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362750</v>
      </c>
      <c r="B883" s="9">
        <f t="shared" si="120"/>
        <v>362748</v>
      </c>
      <c r="C883" s="9">
        <f t="shared" si="123"/>
        <v>362778</v>
      </c>
      <c r="D883" s="3">
        <f t="shared" si="121"/>
        <v>31</v>
      </c>
      <c r="E883" s="10">
        <f t="shared" si="122"/>
        <v>29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 x14ac:dyDescent="0.25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363115</v>
      </c>
      <c r="B884" s="9">
        <f t="shared" si="120"/>
        <v>363113</v>
      </c>
      <c r="C884" s="9">
        <f t="shared" si="123"/>
        <v>363143</v>
      </c>
      <c r="D884" s="3">
        <f t="shared" si="121"/>
        <v>31</v>
      </c>
      <c r="E884" s="10">
        <f t="shared" si="122"/>
        <v>29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 x14ac:dyDescent="0.25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363480</v>
      </c>
      <c r="B885" s="9">
        <f t="shared" si="120"/>
        <v>363478</v>
      </c>
      <c r="C885" s="9">
        <f t="shared" si="123"/>
        <v>363508</v>
      </c>
      <c r="D885" s="3">
        <f t="shared" si="121"/>
        <v>31</v>
      </c>
      <c r="E885" s="10">
        <f t="shared" si="122"/>
        <v>29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 x14ac:dyDescent="0.25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363846</v>
      </c>
      <c r="B886" s="9">
        <f t="shared" si="120"/>
        <v>363844</v>
      </c>
      <c r="C886" s="9">
        <f t="shared" si="123"/>
        <v>363874</v>
      </c>
      <c r="D886" s="3">
        <f t="shared" si="121"/>
        <v>31</v>
      </c>
      <c r="E886" s="10">
        <f t="shared" si="122"/>
        <v>29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 x14ac:dyDescent="0.25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364211</v>
      </c>
      <c r="B887" s="9">
        <f t="shared" si="120"/>
        <v>364209</v>
      </c>
      <c r="C887" s="9">
        <f t="shared" si="123"/>
        <v>364239</v>
      </c>
      <c r="D887" s="3">
        <f t="shared" si="121"/>
        <v>31</v>
      </c>
      <c r="E887" s="10">
        <f t="shared" si="122"/>
        <v>29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 x14ac:dyDescent="0.25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364576</v>
      </c>
      <c r="B888" s="9">
        <f t="shared" si="120"/>
        <v>364574</v>
      </c>
      <c r="C888" s="9">
        <f t="shared" si="123"/>
        <v>364604</v>
      </c>
      <c r="D888" s="3">
        <f t="shared" si="121"/>
        <v>31</v>
      </c>
      <c r="E888" s="10">
        <f t="shared" si="122"/>
        <v>29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 x14ac:dyDescent="0.25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364941</v>
      </c>
      <c r="B889" s="9">
        <f t="shared" si="120"/>
        <v>364939</v>
      </c>
      <c r="C889" s="9">
        <f t="shared" si="123"/>
        <v>364969</v>
      </c>
      <c r="D889" s="3">
        <f t="shared" si="121"/>
        <v>31</v>
      </c>
      <c r="E889" s="10">
        <f t="shared" si="122"/>
        <v>29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 x14ac:dyDescent="0.25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365306</v>
      </c>
      <c r="B890" s="9">
        <f t="shared" si="120"/>
        <v>365304</v>
      </c>
      <c r="C890" s="9">
        <f t="shared" si="123"/>
        <v>365334</v>
      </c>
      <c r="D890" s="3">
        <f t="shared" si="121"/>
        <v>31</v>
      </c>
      <c r="E890" s="10">
        <f t="shared" si="122"/>
        <v>29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 x14ac:dyDescent="0.25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365671</v>
      </c>
      <c r="B891" s="9">
        <f t="shared" si="120"/>
        <v>365669</v>
      </c>
      <c r="C891" s="9">
        <f t="shared" si="123"/>
        <v>365699</v>
      </c>
      <c r="D891" s="3">
        <f t="shared" si="121"/>
        <v>31</v>
      </c>
      <c r="E891" s="10">
        <f t="shared" si="122"/>
        <v>29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 x14ac:dyDescent="0.25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366036</v>
      </c>
      <c r="B892" s="9">
        <f t="shared" si="120"/>
        <v>366034</v>
      </c>
      <c r="C892" s="9">
        <f t="shared" si="123"/>
        <v>366064</v>
      </c>
      <c r="D892" s="3">
        <f t="shared" si="121"/>
        <v>31</v>
      </c>
      <c r="E892" s="10">
        <f t="shared" si="122"/>
        <v>29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 x14ac:dyDescent="0.25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366401</v>
      </c>
      <c r="B893" s="9">
        <f t="shared" si="120"/>
        <v>366399</v>
      </c>
      <c r="C893" s="9">
        <f t="shared" si="123"/>
        <v>366429</v>
      </c>
      <c r="D893" s="3">
        <f t="shared" si="121"/>
        <v>31</v>
      </c>
      <c r="E893" s="10">
        <f t="shared" si="122"/>
        <v>29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 x14ac:dyDescent="0.25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366767</v>
      </c>
      <c r="B894" s="9">
        <f t="shared" si="120"/>
        <v>366765</v>
      </c>
      <c r="C894" s="9">
        <f t="shared" si="123"/>
        <v>366795</v>
      </c>
      <c r="D894" s="3">
        <f t="shared" si="121"/>
        <v>31</v>
      </c>
      <c r="E894" s="10">
        <f t="shared" si="122"/>
        <v>29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 x14ac:dyDescent="0.25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367132</v>
      </c>
      <c r="B895" s="9">
        <f t="shared" si="120"/>
        <v>367130</v>
      </c>
      <c r="C895" s="9">
        <f t="shared" si="123"/>
        <v>367160</v>
      </c>
      <c r="D895" s="3">
        <f t="shared" si="121"/>
        <v>31</v>
      </c>
      <c r="E895" s="10">
        <f t="shared" si="122"/>
        <v>29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 x14ac:dyDescent="0.25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367497</v>
      </c>
      <c r="B896" s="9">
        <f t="shared" si="120"/>
        <v>367495</v>
      </c>
      <c r="C896" s="9">
        <f t="shared" si="123"/>
        <v>367525</v>
      </c>
      <c r="D896" s="3">
        <f t="shared" si="121"/>
        <v>31</v>
      </c>
      <c r="E896" s="10">
        <f t="shared" si="122"/>
        <v>29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 x14ac:dyDescent="0.25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367862</v>
      </c>
      <c r="B897" s="9">
        <f t="shared" si="120"/>
        <v>367860</v>
      </c>
      <c r="C897" s="9">
        <f t="shared" si="123"/>
        <v>367890</v>
      </c>
      <c r="D897" s="3">
        <f t="shared" si="121"/>
        <v>31</v>
      </c>
      <c r="E897" s="10">
        <f t="shared" si="122"/>
        <v>29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 x14ac:dyDescent="0.25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368228</v>
      </c>
      <c r="B898" s="9">
        <f t="shared" si="120"/>
        <v>368226</v>
      </c>
      <c r="C898" s="9">
        <f t="shared" si="123"/>
        <v>368256</v>
      </c>
      <c r="D898" s="3">
        <f t="shared" si="121"/>
        <v>31</v>
      </c>
      <c r="E898" s="10">
        <f t="shared" si="122"/>
        <v>29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 x14ac:dyDescent="0.25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368593</v>
      </c>
      <c r="B899" s="9">
        <f t="shared" si="120"/>
        <v>368591</v>
      </c>
      <c r="C899" s="9">
        <f t="shared" si="123"/>
        <v>368621</v>
      </c>
      <c r="D899" s="3">
        <f t="shared" si="121"/>
        <v>31</v>
      </c>
      <c r="E899" s="10">
        <f t="shared" si="122"/>
        <v>29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 x14ac:dyDescent="0.25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368958</v>
      </c>
      <c r="B900" s="9">
        <f t="shared" si="120"/>
        <v>368956</v>
      </c>
      <c r="C900" s="9">
        <f t="shared" si="123"/>
        <v>368986</v>
      </c>
      <c r="D900" s="3">
        <f t="shared" si="121"/>
        <v>31</v>
      </c>
      <c r="E900" s="10">
        <f t="shared" si="122"/>
        <v>29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 x14ac:dyDescent="0.25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369323</v>
      </c>
      <c r="B901" s="9">
        <f t="shared" si="120"/>
        <v>369321</v>
      </c>
      <c r="C901" s="9">
        <f t="shared" si="123"/>
        <v>369351</v>
      </c>
      <c r="D901" s="3">
        <f t="shared" si="121"/>
        <v>31</v>
      </c>
      <c r="E901" s="10">
        <f t="shared" si="122"/>
        <v>29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 x14ac:dyDescent="0.25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369689</v>
      </c>
      <c r="B902" s="9">
        <f t="shared" ref="B902:B965" si="129">EOMONTH(A902,-1)+1</f>
        <v>369687</v>
      </c>
      <c r="C902" s="9">
        <f t="shared" si="123"/>
        <v>369717</v>
      </c>
      <c r="D902" s="3">
        <f t="shared" ref="D902:D965" si="130">C902-B902+1</f>
        <v>31</v>
      </c>
      <c r="E902" s="10">
        <f t="shared" ref="E902:E965" si="131">C902-A902+1</f>
        <v>29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 x14ac:dyDescent="0.25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370054</v>
      </c>
      <c r="B903" s="9">
        <f t="shared" si="129"/>
        <v>370052</v>
      </c>
      <c r="C903" s="9">
        <f t="shared" ref="C903:C966" si="132">EOMONTH(A903,0)</f>
        <v>370082</v>
      </c>
      <c r="D903" s="3">
        <f t="shared" si="130"/>
        <v>31</v>
      </c>
      <c r="E903" s="10">
        <f t="shared" si="131"/>
        <v>29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 x14ac:dyDescent="0.25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370419</v>
      </c>
      <c r="B904" s="9">
        <f t="shared" si="129"/>
        <v>370417</v>
      </c>
      <c r="C904" s="9">
        <f t="shared" si="132"/>
        <v>370447</v>
      </c>
      <c r="D904" s="3">
        <f t="shared" si="130"/>
        <v>31</v>
      </c>
      <c r="E904" s="10">
        <f t="shared" si="131"/>
        <v>29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 x14ac:dyDescent="0.25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370784</v>
      </c>
      <c r="B905" s="9">
        <f t="shared" si="129"/>
        <v>370782</v>
      </c>
      <c r="C905" s="9">
        <f t="shared" si="132"/>
        <v>370812</v>
      </c>
      <c r="D905" s="3">
        <f t="shared" si="130"/>
        <v>31</v>
      </c>
      <c r="E905" s="10">
        <f t="shared" si="131"/>
        <v>29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 x14ac:dyDescent="0.25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371150</v>
      </c>
      <c r="B906" s="9">
        <f t="shared" si="129"/>
        <v>371148</v>
      </c>
      <c r="C906" s="9">
        <f t="shared" si="132"/>
        <v>371178</v>
      </c>
      <c r="D906" s="3">
        <f t="shared" si="130"/>
        <v>31</v>
      </c>
      <c r="E906" s="10">
        <f t="shared" si="131"/>
        <v>29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 x14ac:dyDescent="0.25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371515</v>
      </c>
      <c r="B907" s="9">
        <f t="shared" si="129"/>
        <v>371513</v>
      </c>
      <c r="C907" s="9">
        <f t="shared" si="132"/>
        <v>371543</v>
      </c>
      <c r="D907" s="3">
        <f t="shared" si="130"/>
        <v>31</v>
      </c>
      <c r="E907" s="10">
        <f t="shared" si="131"/>
        <v>29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 x14ac:dyDescent="0.25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371880</v>
      </c>
      <c r="B908" s="9">
        <f t="shared" si="129"/>
        <v>371878</v>
      </c>
      <c r="C908" s="9">
        <f t="shared" si="132"/>
        <v>371908</v>
      </c>
      <c r="D908" s="3">
        <f t="shared" si="130"/>
        <v>31</v>
      </c>
      <c r="E908" s="10">
        <f t="shared" si="131"/>
        <v>29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 x14ac:dyDescent="0.25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372245</v>
      </c>
      <c r="B909" s="9">
        <f t="shared" si="129"/>
        <v>372243</v>
      </c>
      <c r="C909" s="9">
        <f t="shared" si="132"/>
        <v>372273</v>
      </c>
      <c r="D909" s="3">
        <f t="shared" si="130"/>
        <v>31</v>
      </c>
      <c r="E909" s="10">
        <f t="shared" si="131"/>
        <v>29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 x14ac:dyDescent="0.25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372611</v>
      </c>
      <c r="B910" s="9">
        <f t="shared" si="129"/>
        <v>372609</v>
      </c>
      <c r="C910" s="9">
        <f t="shared" si="132"/>
        <v>372639</v>
      </c>
      <c r="D910" s="3">
        <f t="shared" si="130"/>
        <v>31</v>
      </c>
      <c r="E910" s="10">
        <f t="shared" si="131"/>
        <v>29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 x14ac:dyDescent="0.25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372976</v>
      </c>
      <c r="B911" s="9">
        <f t="shared" si="129"/>
        <v>372974</v>
      </c>
      <c r="C911" s="9">
        <f t="shared" si="132"/>
        <v>373004</v>
      </c>
      <c r="D911" s="3">
        <f t="shared" si="130"/>
        <v>31</v>
      </c>
      <c r="E911" s="10">
        <f t="shared" si="131"/>
        <v>29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 x14ac:dyDescent="0.25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373341</v>
      </c>
      <c r="B912" s="9">
        <f t="shared" si="129"/>
        <v>373339</v>
      </c>
      <c r="C912" s="9">
        <f t="shared" si="132"/>
        <v>373369</v>
      </c>
      <c r="D912" s="3">
        <f t="shared" si="130"/>
        <v>31</v>
      </c>
      <c r="E912" s="10">
        <f t="shared" si="131"/>
        <v>29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 x14ac:dyDescent="0.25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373706</v>
      </c>
      <c r="B913" s="9">
        <f t="shared" si="129"/>
        <v>373704</v>
      </c>
      <c r="C913" s="9">
        <f t="shared" si="132"/>
        <v>373734</v>
      </c>
      <c r="D913" s="3">
        <f t="shared" si="130"/>
        <v>31</v>
      </c>
      <c r="E913" s="10">
        <f t="shared" si="131"/>
        <v>29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 x14ac:dyDescent="0.25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374072</v>
      </c>
      <c r="B914" s="9">
        <f t="shared" si="129"/>
        <v>374070</v>
      </c>
      <c r="C914" s="9">
        <f t="shared" si="132"/>
        <v>374100</v>
      </c>
      <c r="D914" s="3">
        <f t="shared" si="130"/>
        <v>31</v>
      </c>
      <c r="E914" s="10">
        <f t="shared" si="131"/>
        <v>29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 x14ac:dyDescent="0.25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374437</v>
      </c>
      <c r="B915" s="9">
        <f t="shared" si="129"/>
        <v>374435</v>
      </c>
      <c r="C915" s="9">
        <f t="shared" si="132"/>
        <v>374465</v>
      </c>
      <c r="D915" s="3">
        <f t="shared" si="130"/>
        <v>31</v>
      </c>
      <c r="E915" s="10">
        <f t="shared" si="131"/>
        <v>29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 x14ac:dyDescent="0.25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374802</v>
      </c>
      <c r="B916" s="9">
        <f t="shared" si="129"/>
        <v>374800</v>
      </c>
      <c r="C916" s="9">
        <f t="shared" si="132"/>
        <v>374830</v>
      </c>
      <c r="D916" s="3">
        <f t="shared" si="130"/>
        <v>31</v>
      </c>
      <c r="E916" s="10">
        <f t="shared" si="131"/>
        <v>29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 x14ac:dyDescent="0.25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375167</v>
      </c>
      <c r="B917" s="9">
        <f t="shared" si="129"/>
        <v>375165</v>
      </c>
      <c r="C917" s="9">
        <f t="shared" si="132"/>
        <v>375195</v>
      </c>
      <c r="D917" s="3">
        <f t="shared" si="130"/>
        <v>31</v>
      </c>
      <c r="E917" s="10">
        <f t="shared" si="131"/>
        <v>29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 x14ac:dyDescent="0.25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375533</v>
      </c>
      <c r="B918" s="9">
        <f t="shared" si="129"/>
        <v>375531</v>
      </c>
      <c r="C918" s="9">
        <f t="shared" si="132"/>
        <v>375561</v>
      </c>
      <c r="D918" s="3">
        <f t="shared" si="130"/>
        <v>31</v>
      </c>
      <c r="E918" s="10">
        <f t="shared" si="131"/>
        <v>29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 x14ac:dyDescent="0.25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375898</v>
      </c>
      <c r="B919" s="9">
        <f t="shared" si="129"/>
        <v>375896</v>
      </c>
      <c r="C919" s="9">
        <f t="shared" si="132"/>
        <v>375926</v>
      </c>
      <c r="D919" s="3">
        <f t="shared" si="130"/>
        <v>31</v>
      </c>
      <c r="E919" s="10">
        <f t="shared" si="131"/>
        <v>29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 x14ac:dyDescent="0.25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376263</v>
      </c>
      <c r="B920" s="9">
        <f t="shared" si="129"/>
        <v>376261</v>
      </c>
      <c r="C920" s="9">
        <f t="shared" si="132"/>
        <v>376291</v>
      </c>
      <c r="D920" s="3">
        <f t="shared" si="130"/>
        <v>31</v>
      </c>
      <c r="E920" s="10">
        <f t="shared" si="131"/>
        <v>29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 x14ac:dyDescent="0.25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376628</v>
      </c>
      <c r="B921" s="9">
        <f t="shared" si="129"/>
        <v>376626</v>
      </c>
      <c r="C921" s="9">
        <f t="shared" si="132"/>
        <v>376656</v>
      </c>
      <c r="D921" s="3">
        <f t="shared" si="130"/>
        <v>31</v>
      </c>
      <c r="E921" s="10">
        <f t="shared" si="131"/>
        <v>29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 x14ac:dyDescent="0.25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376994</v>
      </c>
      <c r="B922" s="9">
        <f t="shared" si="129"/>
        <v>376992</v>
      </c>
      <c r="C922" s="9">
        <f t="shared" si="132"/>
        <v>377022</v>
      </c>
      <c r="D922" s="3">
        <f t="shared" si="130"/>
        <v>31</v>
      </c>
      <c r="E922" s="10">
        <f t="shared" si="131"/>
        <v>29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 x14ac:dyDescent="0.25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377359</v>
      </c>
      <c r="B923" s="9">
        <f t="shared" si="129"/>
        <v>377357</v>
      </c>
      <c r="C923" s="9">
        <f t="shared" si="132"/>
        <v>377387</v>
      </c>
      <c r="D923" s="3">
        <f t="shared" si="130"/>
        <v>31</v>
      </c>
      <c r="E923" s="10">
        <f t="shared" si="131"/>
        <v>29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 x14ac:dyDescent="0.25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377724</v>
      </c>
      <c r="B924" s="9">
        <f t="shared" si="129"/>
        <v>377722</v>
      </c>
      <c r="C924" s="9">
        <f t="shared" si="132"/>
        <v>377752</v>
      </c>
      <c r="D924" s="3">
        <f t="shared" si="130"/>
        <v>31</v>
      </c>
      <c r="E924" s="10">
        <f t="shared" si="131"/>
        <v>29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 x14ac:dyDescent="0.25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378089</v>
      </c>
      <c r="B925" s="9">
        <f t="shared" si="129"/>
        <v>378087</v>
      </c>
      <c r="C925" s="9">
        <f t="shared" si="132"/>
        <v>378117</v>
      </c>
      <c r="D925" s="3">
        <f t="shared" si="130"/>
        <v>31</v>
      </c>
      <c r="E925" s="10">
        <f t="shared" si="131"/>
        <v>29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 x14ac:dyDescent="0.25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378455</v>
      </c>
      <c r="B926" s="9">
        <f t="shared" si="129"/>
        <v>378453</v>
      </c>
      <c r="C926" s="9">
        <f t="shared" si="132"/>
        <v>378483</v>
      </c>
      <c r="D926" s="3">
        <f t="shared" si="130"/>
        <v>31</v>
      </c>
      <c r="E926" s="10">
        <f t="shared" si="131"/>
        <v>29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 x14ac:dyDescent="0.25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378820</v>
      </c>
      <c r="B927" s="9">
        <f t="shared" si="129"/>
        <v>378818</v>
      </c>
      <c r="C927" s="9">
        <f t="shared" si="132"/>
        <v>378848</v>
      </c>
      <c r="D927" s="3">
        <f t="shared" si="130"/>
        <v>31</v>
      </c>
      <c r="E927" s="10">
        <f t="shared" si="131"/>
        <v>29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 x14ac:dyDescent="0.25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379185</v>
      </c>
      <c r="B928" s="9">
        <f t="shared" si="129"/>
        <v>379183</v>
      </c>
      <c r="C928" s="9">
        <f t="shared" si="132"/>
        <v>379213</v>
      </c>
      <c r="D928" s="3">
        <f t="shared" si="130"/>
        <v>31</v>
      </c>
      <c r="E928" s="10">
        <f t="shared" si="131"/>
        <v>29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 x14ac:dyDescent="0.25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379550</v>
      </c>
      <c r="B929" s="9">
        <f t="shared" si="129"/>
        <v>379548</v>
      </c>
      <c r="C929" s="9">
        <f t="shared" si="132"/>
        <v>379578</v>
      </c>
      <c r="D929" s="3">
        <f t="shared" si="130"/>
        <v>31</v>
      </c>
      <c r="E929" s="10">
        <f t="shared" si="131"/>
        <v>29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 x14ac:dyDescent="0.25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379916</v>
      </c>
      <c r="B930" s="9">
        <f t="shared" si="129"/>
        <v>379914</v>
      </c>
      <c r="C930" s="9">
        <f t="shared" si="132"/>
        <v>379944</v>
      </c>
      <c r="D930" s="3">
        <f t="shared" si="130"/>
        <v>31</v>
      </c>
      <c r="E930" s="10">
        <f t="shared" si="131"/>
        <v>29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 x14ac:dyDescent="0.25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380281</v>
      </c>
      <c r="B931" s="9">
        <f t="shared" si="129"/>
        <v>380279</v>
      </c>
      <c r="C931" s="9">
        <f t="shared" si="132"/>
        <v>380309</v>
      </c>
      <c r="D931" s="3">
        <f t="shared" si="130"/>
        <v>31</v>
      </c>
      <c r="E931" s="10">
        <f t="shared" si="131"/>
        <v>29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 x14ac:dyDescent="0.25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380646</v>
      </c>
      <c r="B932" s="9">
        <f t="shared" si="129"/>
        <v>380644</v>
      </c>
      <c r="C932" s="9">
        <f t="shared" si="132"/>
        <v>380674</v>
      </c>
      <c r="D932" s="3">
        <f t="shared" si="130"/>
        <v>31</v>
      </c>
      <c r="E932" s="10">
        <f t="shared" si="131"/>
        <v>29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 x14ac:dyDescent="0.25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381011</v>
      </c>
      <c r="B933" s="9">
        <f t="shared" si="129"/>
        <v>381009</v>
      </c>
      <c r="C933" s="9">
        <f t="shared" si="132"/>
        <v>381039</v>
      </c>
      <c r="D933" s="3">
        <f t="shared" si="130"/>
        <v>31</v>
      </c>
      <c r="E933" s="10">
        <f t="shared" si="131"/>
        <v>29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 x14ac:dyDescent="0.25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381377</v>
      </c>
      <c r="B934" s="9">
        <f t="shared" si="129"/>
        <v>381375</v>
      </c>
      <c r="C934" s="9">
        <f t="shared" si="132"/>
        <v>381405</v>
      </c>
      <c r="D934" s="3">
        <f t="shared" si="130"/>
        <v>31</v>
      </c>
      <c r="E934" s="10">
        <f t="shared" si="131"/>
        <v>29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 x14ac:dyDescent="0.25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381742</v>
      </c>
      <c r="B935" s="9">
        <f t="shared" si="129"/>
        <v>381740</v>
      </c>
      <c r="C935" s="9">
        <f t="shared" si="132"/>
        <v>381770</v>
      </c>
      <c r="D935" s="3">
        <f t="shared" si="130"/>
        <v>31</v>
      </c>
      <c r="E935" s="10">
        <f t="shared" si="131"/>
        <v>29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 x14ac:dyDescent="0.25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382107</v>
      </c>
      <c r="B936" s="9">
        <f t="shared" si="129"/>
        <v>382105</v>
      </c>
      <c r="C936" s="9">
        <f t="shared" si="132"/>
        <v>382135</v>
      </c>
      <c r="D936" s="3">
        <f t="shared" si="130"/>
        <v>31</v>
      </c>
      <c r="E936" s="10">
        <f t="shared" si="131"/>
        <v>29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 x14ac:dyDescent="0.25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382472</v>
      </c>
      <c r="B937" s="9">
        <f t="shared" si="129"/>
        <v>382470</v>
      </c>
      <c r="C937" s="9">
        <f t="shared" si="132"/>
        <v>382500</v>
      </c>
      <c r="D937" s="3">
        <f t="shared" si="130"/>
        <v>31</v>
      </c>
      <c r="E937" s="10">
        <f t="shared" si="131"/>
        <v>29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 x14ac:dyDescent="0.25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382838</v>
      </c>
      <c r="B938" s="9">
        <f t="shared" si="129"/>
        <v>382836</v>
      </c>
      <c r="C938" s="9">
        <f t="shared" si="132"/>
        <v>382866</v>
      </c>
      <c r="D938" s="3">
        <f t="shared" si="130"/>
        <v>31</v>
      </c>
      <c r="E938" s="10">
        <f t="shared" si="131"/>
        <v>29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 x14ac:dyDescent="0.25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383203</v>
      </c>
      <c r="B939" s="9">
        <f t="shared" si="129"/>
        <v>383201</v>
      </c>
      <c r="C939" s="9">
        <f t="shared" si="132"/>
        <v>383231</v>
      </c>
      <c r="D939" s="3">
        <f t="shared" si="130"/>
        <v>31</v>
      </c>
      <c r="E939" s="10">
        <f t="shared" si="131"/>
        <v>29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 x14ac:dyDescent="0.25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383568</v>
      </c>
      <c r="B940" s="9">
        <f t="shared" si="129"/>
        <v>383566</v>
      </c>
      <c r="C940" s="9">
        <f t="shared" si="132"/>
        <v>383596</v>
      </c>
      <c r="D940" s="3">
        <f t="shared" si="130"/>
        <v>31</v>
      </c>
      <c r="E940" s="10">
        <f t="shared" si="131"/>
        <v>29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 x14ac:dyDescent="0.25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383933</v>
      </c>
      <c r="B941" s="9">
        <f t="shared" si="129"/>
        <v>383931</v>
      </c>
      <c r="C941" s="9">
        <f t="shared" si="132"/>
        <v>383961</v>
      </c>
      <c r="D941" s="3">
        <f t="shared" si="130"/>
        <v>31</v>
      </c>
      <c r="E941" s="10">
        <f t="shared" si="131"/>
        <v>29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 x14ac:dyDescent="0.25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384299</v>
      </c>
      <c r="B942" s="9">
        <f t="shared" si="129"/>
        <v>384297</v>
      </c>
      <c r="C942" s="9">
        <f t="shared" si="132"/>
        <v>384327</v>
      </c>
      <c r="D942" s="3">
        <f t="shared" si="130"/>
        <v>31</v>
      </c>
      <c r="E942" s="10">
        <f t="shared" si="131"/>
        <v>29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 x14ac:dyDescent="0.25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384664</v>
      </c>
      <c r="B943" s="9">
        <f t="shared" si="129"/>
        <v>384662</v>
      </c>
      <c r="C943" s="9">
        <f t="shared" si="132"/>
        <v>384692</v>
      </c>
      <c r="D943" s="3">
        <f t="shared" si="130"/>
        <v>31</v>
      </c>
      <c r="E943" s="10">
        <f t="shared" si="131"/>
        <v>29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 x14ac:dyDescent="0.25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385029</v>
      </c>
      <c r="B944" s="9">
        <f t="shared" si="129"/>
        <v>385027</v>
      </c>
      <c r="C944" s="9">
        <f t="shared" si="132"/>
        <v>385057</v>
      </c>
      <c r="D944" s="3">
        <f t="shared" si="130"/>
        <v>31</v>
      </c>
      <c r="E944" s="10">
        <f t="shared" si="131"/>
        <v>29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 x14ac:dyDescent="0.25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385394</v>
      </c>
      <c r="B945" s="9">
        <f t="shared" si="129"/>
        <v>385392</v>
      </c>
      <c r="C945" s="9">
        <f t="shared" si="132"/>
        <v>385422</v>
      </c>
      <c r="D945" s="3">
        <f t="shared" si="130"/>
        <v>31</v>
      </c>
      <c r="E945" s="10">
        <f t="shared" si="131"/>
        <v>29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 x14ac:dyDescent="0.25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385760</v>
      </c>
      <c r="B946" s="9">
        <f t="shared" si="129"/>
        <v>385758</v>
      </c>
      <c r="C946" s="9">
        <f t="shared" si="132"/>
        <v>385788</v>
      </c>
      <c r="D946" s="3">
        <f t="shared" si="130"/>
        <v>31</v>
      </c>
      <c r="E946" s="10">
        <f t="shared" si="131"/>
        <v>29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 x14ac:dyDescent="0.25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386125</v>
      </c>
      <c r="B947" s="9">
        <f t="shared" si="129"/>
        <v>386123</v>
      </c>
      <c r="C947" s="9">
        <f t="shared" si="132"/>
        <v>386153</v>
      </c>
      <c r="D947" s="3">
        <f t="shared" si="130"/>
        <v>31</v>
      </c>
      <c r="E947" s="10">
        <f t="shared" si="131"/>
        <v>29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 x14ac:dyDescent="0.25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386490</v>
      </c>
      <c r="B948" s="9">
        <f t="shared" si="129"/>
        <v>386488</v>
      </c>
      <c r="C948" s="9">
        <f t="shared" si="132"/>
        <v>386518</v>
      </c>
      <c r="D948" s="3">
        <f t="shared" si="130"/>
        <v>31</v>
      </c>
      <c r="E948" s="10">
        <f t="shared" si="131"/>
        <v>29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 x14ac:dyDescent="0.25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386855</v>
      </c>
      <c r="B949" s="9">
        <f t="shared" si="129"/>
        <v>386853</v>
      </c>
      <c r="C949" s="9">
        <f t="shared" si="132"/>
        <v>386883</v>
      </c>
      <c r="D949" s="3">
        <f t="shared" si="130"/>
        <v>31</v>
      </c>
      <c r="E949" s="10">
        <f t="shared" si="131"/>
        <v>29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 x14ac:dyDescent="0.25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387221</v>
      </c>
      <c r="B950" s="9">
        <f t="shared" si="129"/>
        <v>387219</v>
      </c>
      <c r="C950" s="9">
        <f t="shared" si="132"/>
        <v>387249</v>
      </c>
      <c r="D950" s="3">
        <f t="shared" si="130"/>
        <v>31</v>
      </c>
      <c r="E950" s="10">
        <f t="shared" si="131"/>
        <v>29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 x14ac:dyDescent="0.25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387586</v>
      </c>
      <c r="B951" s="9">
        <f t="shared" si="129"/>
        <v>387584</v>
      </c>
      <c r="C951" s="9">
        <f t="shared" si="132"/>
        <v>387614</v>
      </c>
      <c r="D951" s="3">
        <f t="shared" si="130"/>
        <v>31</v>
      </c>
      <c r="E951" s="10">
        <f t="shared" si="131"/>
        <v>29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 x14ac:dyDescent="0.25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387951</v>
      </c>
      <c r="B952" s="9">
        <f t="shared" si="129"/>
        <v>387949</v>
      </c>
      <c r="C952" s="9">
        <f t="shared" si="132"/>
        <v>387979</v>
      </c>
      <c r="D952" s="3">
        <f t="shared" si="130"/>
        <v>31</v>
      </c>
      <c r="E952" s="10">
        <f t="shared" si="131"/>
        <v>29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 x14ac:dyDescent="0.25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388316</v>
      </c>
      <c r="B953" s="9">
        <f t="shared" si="129"/>
        <v>388314</v>
      </c>
      <c r="C953" s="9">
        <f t="shared" si="132"/>
        <v>388344</v>
      </c>
      <c r="D953" s="3">
        <f t="shared" si="130"/>
        <v>31</v>
      </c>
      <c r="E953" s="10">
        <f t="shared" si="131"/>
        <v>29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 x14ac:dyDescent="0.25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388682</v>
      </c>
      <c r="B954" s="9">
        <f t="shared" si="129"/>
        <v>388680</v>
      </c>
      <c r="C954" s="9">
        <f t="shared" si="132"/>
        <v>388710</v>
      </c>
      <c r="D954" s="3">
        <f t="shared" si="130"/>
        <v>31</v>
      </c>
      <c r="E954" s="10">
        <f t="shared" si="131"/>
        <v>29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 x14ac:dyDescent="0.25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389047</v>
      </c>
      <c r="B955" s="9">
        <f t="shared" si="129"/>
        <v>389045</v>
      </c>
      <c r="C955" s="9">
        <f t="shared" si="132"/>
        <v>389075</v>
      </c>
      <c r="D955" s="3">
        <f t="shared" si="130"/>
        <v>31</v>
      </c>
      <c r="E955" s="10">
        <f t="shared" si="131"/>
        <v>29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 x14ac:dyDescent="0.25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389412</v>
      </c>
      <c r="B956" s="9">
        <f t="shared" si="129"/>
        <v>389410</v>
      </c>
      <c r="C956" s="9">
        <f t="shared" si="132"/>
        <v>389440</v>
      </c>
      <c r="D956" s="3">
        <f t="shared" si="130"/>
        <v>31</v>
      </c>
      <c r="E956" s="10">
        <f t="shared" si="131"/>
        <v>29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 x14ac:dyDescent="0.25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389777</v>
      </c>
      <c r="B957" s="9">
        <f t="shared" si="129"/>
        <v>389775</v>
      </c>
      <c r="C957" s="9">
        <f t="shared" si="132"/>
        <v>389805</v>
      </c>
      <c r="D957" s="3">
        <f t="shared" si="130"/>
        <v>31</v>
      </c>
      <c r="E957" s="10">
        <f t="shared" si="131"/>
        <v>29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 x14ac:dyDescent="0.25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390143</v>
      </c>
      <c r="B958" s="9">
        <f t="shared" si="129"/>
        <v>390141</v>
      </c>
      <c r="C958" s="9">
        <f t="shared" si="132"/>
        <v>390171</v>
      </c>
      <c r="D958" s="3">
        <f t="shared" si="130"/>
        <v>31</v>
      </c>
      <c r="E958" s="10">
        <f t="shared" si="131"/>
        <v>29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 x14ac:dyDescent="0.25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390508</v>
      </c>
      <c r="B959" s="9">
        <f t="shared" si="129"/>
        <v>390506</v>
      </c>
      <c r="C959" s="9">
        <f t="shared" si="132"/>
        <v>390536</v>
      </c>
      <c r="D959" s="3">
        <f t="shared" si="130"/>
        <v>31</v>
      </c>
      <c r="E959" s="10">
        <f t="shared" si="131"/>
        <v>29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 x14ac:dyDescent="0.25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390873</v>
      </c>
      <c r="B960" s="9">
        <f t="shared" si="129"/>
        <v>390871</v>
      </c>
      <c r="C960" s="9">
        <f t="shared" si="132"/>
        <v>390901</v>
      </c>
      <c r="D960" s="3">
        <f t="shared" si="130"/>
        <v>31</v>
      </c>
      <c r="E960" s="10">
        <f t="shared" si="131"/>
        <v>29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 x14ac:dyDescent="0.25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391238</v>
      </c>
      <c r="B961" s="9">
        <f t="shared" si="129"/>
        <v>391236</v>
      </c>
      <c r="C961" s="9">
        <f t="shared" si="132"/>
        <v>391266</v>
      </c>
      <c r="D961" s="3">
        <f t="shared" si="130"/>
        <v>31</v>
      </c>
      <c r="E961" s="10">
        <f t="shared" si="131"/>
        <v>29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 x14ac:dyDescent="0.25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391604</v>
      </c>
      <c r="B962" s="9">
        <f t="shared" si="129"/>
        <v>391602</v>
      </c>
      <c r="C962" s="9">
        <f t="shared" si="132"/>
        <v>391632</v>
      </c>
      <c r="D962" s="3">
        <f t="shared" si="130"/>
        <v>31</v>
      </c>
      <c r="E962" s="10">
        <f t="shared" si="131"/>
        <v>29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 x14ac:dyDescent="0.25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391969</v>
      </c>
      <c r="B963" s="9">
        <f t="shared" si="129"/>
        <v>391967</v>
      </c>
      <c r="C963" s="9">
        <f t="shared" si="132"/>
        <v>391997</v>
      </c>
      <c r="D963" s="3">
        <f t="shared" si="130"/>
        <v>31</v>
      </c>
      <c r="E963" s="10">
        <f t="shared" si="131"/>
        <v>29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 x14ac:dyDescent="0.25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392334</v>
      </c>
      <c r="B964" s="9">
        <f t="shared" si="129"/>
        <v>392332</v>
      </c>
      <c r="C964" s="9">
        <f t="shared" si="132"/>
        <v>392362</v>
      </c>
      <c r="D964" s="3">
        <f t="shared" si="130"/>
        <v>31</v>
      </c>
      <c r="E964" s="10">
        <f t="shared" si="131"/>
        <v>29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 x14ac:dyDescent="0.25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392699</v>
      </c>
      <c r="B965" s="9">
        <f t="shared" si="129"/>
        <v>392697</v>
      </c>
      <c r="C965" s="9">
        <f t="shared" si="132"/>
        <v>392727</v>
      </c>
      <c r="D965" s="3">
        <f t="shared" si="130"/>
        <v>31</v>
      </c>
      <c r="E965" s="10">
        <f t="shared" si="131"/>
        <v>29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 x14ac:dyDescent="0.25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393065</v>
      </c>
      <c r="B966" s="9">
        <f t="shared" ref="B966:B1029" si="138">EOMONTH(A966,-1)+1</f>
        <v>393063</v>
      </c>
      <c r="C966" s="9">
        <f t="shared" si="132"/>
        <v>393093</v>
      </c>
      <c r="D966" s="3">
        <f t="shared" ref="D966:D1029" si="139">C966-B966+1</f>
        <v>31</v>
      </c>
      <c r="E966" s="10">
        <f t="shared" ref="E966:E1029" si="140">C966-A966+1</f>
        <v>29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 x14ac:dyDescent="0.25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393430</v>
      </c>
      <c r="B967" s="9">
        <f t="shared" si="138"/>
        <v>393428</v>
      </c>
      <c r="C967" s="9">
        <f t="shared" ref="C967:C1030" si="141">EOMONTH(A967,0)</f>
        <v>393458</v>
      </c>
      <c r="D967" s="3">
        <f t="shared" si="139"/>
        <v>31</v>
      </c>
      <c r="E967" s="10">
        <f t="shared" si="140"/>
        <v>29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 x14ac:dyDescent="0.25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393795</v>
      </c>
      <c r="B968" s="9">
        <f t="shared" si="138"/>
        <v>393793</v>
      </c>
      <c r="C968" s="9">
        <f t="shared" si="141"/>
        <v>393823</v>
      </c>
      <c r="D968" s="3">
        <f t="shared" si="139"/>
        <v>31</v>
      </c>
      <c r="E968" s="10">
        <f t="shared" si="140"/>
        <v>29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 x14ac:dyDescent="0.25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394160</v>
      </c>
      <c r="B969" s="9">
        <f t="shared" si="138"/>
        <v>394158</v>
      </c>
      <c r="C969" s="9">
        <f t="shared" si="141"/>
        <v>394188</v>
      </c>
      <c r="D969" s="3">
        <f t="shared" si="139"/>
        <v>31</v>
      </c>
      <c r="E969" s="10">
        <f t="shared" si="140"/>
        <v>29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 x14ac:dyDescent="0.25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394526</v>
      </c>
      <c r="B970" s="9">
        <f t="shared" si="138"/>
        <v>394524</v>
      </c>
      <c r="C970" s="9">
        <f t="shared" si="141"/>
        <v>394554</v>
      </c>
      <c r="D970" s="3">
        <f t="shared" si="139"/>
        <v>31</v>
      </c>
      <c r="E970" s="10">
        <f t="shared" si="140"/>
        <v>29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 x14ac:dyDescent="0.25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394891</v>
      </c>
      <c r="B971" s="9">
        <f t="shared" si="138"/>
        <v>394889</v>
      </c>
      <c r="C971" s="9">
        <f t="shared" si="141"/>
        <v>394919</v>
      </c>
      <c r="D971" s="3">
        <f t="shared" si="139"/>
        <v>31</v>
      </c>
      <c r="E971" s="10">
        <f t="shared" si="140"/>
        <v>29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 x14ac:dyDescent="0.25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395256</v>
      </c>
      <c r="B972" s="9">
        <f t="shared" si="138"/>
        <v>395254</v>
      </c>
      <c r="C972" s="9">
        <f t="shared" si="141"/>
        <v>395284</v>
      </c>
      <c r="D972" s="3">
        <f t="shared" si="139"/>
        <v>31</v>
      </c>
      <c r="E972" s="10">
        <f t="shared" si="140"/>
        <v>29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 x14ac:dyDescent="0.25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395621</v>
      </c>
      <c r="B973" s="9">
        <f t="shared" si="138"/>
        <v>395619</v>
      </c>
      <c r="C973" s="9">
        <f t="shared" si="141"/>
        <v>395649</v>
      </c>
      <c r="D973" s="3">
        <f t="shared" si="139"/>
        <v>31</v>
      </c>
      <c r="E973" s="10">
        <f t="shared" si="140"/>
        <v>29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 x14ac:dyDescent="0.25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395987</v>
      </c>
      <c r="B974" s="9">
        <f t="shared" si="138"/>
        <v>395985</v>
      </c>
      <c r="C974" s="9">
        <f t="shared" si="141"/>
        <v>396015</v>
      </c>
      <c r="D974" s="3">
        <f t="shared" si="139"/>
        <v>31</v>
      </c>
      <c r="E974" s="10">
        <f t="shared" si="140"/>
        <v>29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 x14ac:dyDescent="0.25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396352</v>
      </c>
      <c r="B975" s="9">
        <f t="shared" si="138"/>
        <v>396350</v>
      </c>
      <c r="C975" s="9">
        <f t="shared" si="141"/>
        <v>396380</v>
      </c>
      <c r="D975" s="3">
        <f t="shared" si="139"/>
        <v>31</v>
      </c>
      <c r="E975" s="10">
        <f t="shared" si="140"/>
        <v>29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 x14ac:dyDescent="0.25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396717</v>
      </c>
      <c r="B976" s="9">
        <f t="shared" si="138"/>
        <v>396715</v>
      </c>
      <c r="C976" s="9">
        <f t="shared" si="141"/>
        <v>396745</v>
      </c>
      <c r="D976" s="3">
        <f t="shared" si="139"/>
        <v>31</v>
      </c>
      <c r="E976" s="10">
        <f t="shared" si="140"/>
        <v>29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 x14ac:dyDescent="0.25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397082</v>
      </c>
      <c r="B977" s="9">
        <f t="shared" si="138"/>
        <v>397080</v>
      </c>
      <c r="C977" s="9">
        <f t="shared" si="141"/>
        <v>397110</v>
      </c>
      <c r="D977" s="3">
        <f t="shared" si="139"/>
        <v>31</v>
      </c>
      <c r="E977" s="10">
        <f t="shared" si="140"/>
        <v>29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 x14ac:dyDescent="0.25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397448</v>
      </c>
      <c r="B978" s="9">
        <f t="shared" si="138"/>
        <v>397446</v>
      </c>
      <c r="C978" s="9">
        <f t="shared" si="141"/>
        <v>397476</v>
      </c>
      <c r="D978" s="3">
        <f t="shared" si="139"/>
        <v>31</v>
      </c>
      <c r="E978" s="10">
        <f t="shared" si="140"/>
        <v>29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 x14ac:dyDescent="0.25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397813</v>
      </c>
      <c r="B979" s="9">
        <f t="shared" si="138"/>
        <v>397811</v>
      </c>
      <c r="C979" s="9">
        <f t="shared" si="141"/>
        <v>397841</v>
      </c>
      <c r="D979" s="3">
        <f t="shared" si="139"/>
        <v>31</v>
      </c>
      <c r="E979" s="10">
        <f t="shared" si="140"/>
        <v>29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 x14ac:dyDescent="0.25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398178</v>
      </c>
      <c r="B980" s="9">
        <f t="shared" si="138"/>
        <v>398176</v>
      </c>
      <c r="C980" s="9">
        <f t="shared" si="141"/>
        <v>398206</v>
      </c>
      <c r="D980" s="3">
        <f t="shared" si="139"/>
        <v>31</v>
      </c>
      <c r="E980" s="10">
        <f t="shared" si="140"/>
        <v>29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 x14ac:dyDescent="0.25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398543</v>
      </c>
      <c r="B981" s="9">
        <f t="shared" si="138"/>
        <v>398541</v>
      </c>
      <c r="C981" s="9">
        <f t="shared" si="141"/>
        <v>398571</v>
      </c>
      <c r="D981" s="3">
        <f t="shared" si="139"/>
        <v>31</v>
      </c>
      <c r="E981" s="10">
        <f t="shared" si="140"/>
        <v>29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 x14ac:dyDescent="0.25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398909</v>
      </c>
      <c r="B982" s="9">
        <f t="shared" si="138"/>
        <v>398907</v>
      </c>
      <c r="C982" s="9">
        <f t="shared" si="141"/>
        <v>398937</v>
      </c>
      <c r="D982" s="3">
        <f t="shared" si="139"/>
        <v>31</v>
      </c>
      <c r="E982" s="10">
        <f t="shared" si="140"/>
        <v>29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 x14ac:dyDescent="0.25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399274</v>
      </c>
      <c r="B983" s="9">
        <f t="shared" si="138"/>
        <v>399272</v>
      </c>
      <c r="C983" s="9">
        <f t="shared" si="141"/>
        <v>399302</v>
      </c>
      <c r="D983" s="3">
        <f t="shared" si="139"/>
        <v>31</v>
      </c>
      <c r="E983" s="10">
        <f t="shared" si="140"/>
        <v>29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 x14ac:dyDescent="0.25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399639</v>
      </c>
      <c r="B984" s="9">
        <f t="shared" si="138"/>
        <v>399637</v>
      </c>
      <c r="C984" s="9">
        <f t="shared" si="141"/>
        <v>399667</v>
      </c>
      <c r="D984" s="3">
        <f t="shared" si="139"/>
        <v>31</v>
      </c>
      <c r="E984" s="10">
        <f t="shared" si="140"/>
        <v>29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 x14ac:dyDescent="0.25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400004</v>
      </c>
      <c r="B985" s="9">
        <f t="shared" si="138"/>
        <v>400002</v>
      </c>
      <c r="C985" s="9">
        <f t="shared" si="141"/>
        <v>400032</v>
      </c>
      <c r="D985" s="3">
        <f t="shared" si="139"/>
        <v>31</v>
      </c>
      <c r="E985" s="10">
        <f t="shared" si="140"/>
        <v>29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 x14ac:dyDescent="0.25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400370</v>
      </c>
      <c r="B986" s="9">
        <f t="shared" si="138"/>
        <v>400368</v>
      </c>
      <c r="C986" s="9">
        <f t="shared" si="141"/>
        <v>400398</v>
      </c>
      <c r="D986" s="3">
        <f t="shared" si="139"/>
        <v>31</v>
      </c>
      <c r="E986" s="10">
        <f t="shared" si="140"/>
        <v>29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 x14ac:dyDescent="0.25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400735</v>
      </c>
      <c r="B987" s="9">
        <f t="shared" si="138"/>
        <v>400733</v>
      </c>
      <c r="C987" s="9">
        <f t="shared" si="141"/>
        <v>400763</v>
      </c>
      <c r="D987" s="3">
        <f t="shared" si="139"/>
        <v>31</v>
      </c>
      <c r="E987" s="10">
        <f t="shared" si="140"/>
        <v>29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 x14ac:dyDescent="0.25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401100</v>
      </c>
      <c r="B988" s="9">
        <f t="shared" si="138"/>
        <v>401098</v>
      </c>
      <c r="C988" s="9">
        <f t="shared" si="141"/>
        <v>401128</v>
      </c>
      <c r="D988" s="3">
        <f t="shared" si="139"/>
        <v>31</v>
      </c>
      <c r="E988" s="10">
        <f t="shared" si="140"/>
        <v>29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 x14ac:dyDescent="0.25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401465</v>
      </c>
      <c r="B989" s="9">
        <f t="shared" si="138"/>
        <v>401463</v>
      </c>
      <c r="C989" s="9">
        <f t="shared" si="141"/>
        <v>401493</v>
      </c>
      <c r="D989" s="3">
        <f t="shared" si="139"/>
        <v>31</v>
      </c>
      <c r="E989" s="10">
        <f t="shared" si="140"/>
        <v>29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 x14ac:dyDescent="0.25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401830</v>
      </c>
      <c r="B990" s="9">
        <f t="shared" si="138"/>
        <v>401828</v>
      </c>
      <c r="C990" s="9">
        <f t="shared" si="141"/>
        <v>401858</v>
      </c>
      <c r="D990" s="3">
        <f t="shared" si="139"/>
        <v>31</v>
      </c>
      <c r="E990" s="10">
        <f t="shared" si="140"/>
        <v>29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 x14ac:dyDescent="0.25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402195</v>
      </c>
      <c r="B991" s="9">
        <f t="shared" si="138"/>
        <v>402193</v>
      </c>
      <c r="C991" s="9">
        <f t="shared" si="141"/>
        <v>402223</v>
      </c>
      <c r="D991" s="3">
        <f t="shared" si="139"/>
        <v>31</v>
      </c>
      <c r="E991" s="10">
        <f t="shared" si="140"/>
        <v>29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 x14ac:dyDescent="0.25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402560</v>
      </c>
      <c r="B992" s="9">
        <f t="shared" si="138"/>
        <v>402558</v>
      </c>
      <c r="C992" s="9">
        <f t="shared" si="141"/>
        <v>402588</v>
      </c>
      <c r="D992" s="3">
        <f t="shared" si="139"/>
        <v>31</v>
      </c>
      <c r="E992" s="10">
        <f t="shared" si="140"/>
        <v>29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 x14ac:dyDescent="0.25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402925</v>
      </c>
      <c r="B993" s="9">
        <f t="shared" si="138"/>
        <v>402923</v>
      </c>
      <c r="C993" s="9">
        <f t="shared" si="141"/>
        <v>402953</v>
      </c>
      <c r="D993" s="3">
        <f t="shared" si="139"/>
        <v>31</v>
      </c>
      <c r="E993" s="10">
        <f t="shared" si="140"/>
        <v>29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 x14ac:dyDescent="0.25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403291</v>
      </c>
      <c r="B994" s="9">
        <f t="shared" si="138"/>
        <v>403289</v>
      </c>
      <c r="C994" s="9">
        <f t="shared" si="141"/>
        <v>403319</v>
      </c>
      <c r="D994" s="3">
        <f t="shared" si="139"/>
        <v>31</v>
      </c>
      <c r="E994" s="10">
        <f t="shared" si="140"/>
        <v>29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 x14ac:dyDescent="0.25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403656</v>
      </c>
      <c r="B995" s="9">
        <f t="shared" si="138"/>
        <v>403654</v>
      </c>
      <c r="C995" s="9">
        <f t="shared" si="141"/>
        <v>403684</v>
      </c>
      <c r="D995" s="3">
        <f t="shared" si="139"/>
        <v>31</v>
      </c>
      <c r="E995" s="10">
        <f t="shared" si="140"/>
        <v>29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 x14ac:dyDescent="0.25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404021</v>
      </c>
      <c r="B996" s="9">
        <f t="shared" si="138"/>
        <v>404019</v>
      </c>
      <c r="C996" s="9">
        <f t="shared" si="141"/>
        <v>404049</v>
      </c>
      <c r="D996" s="3">
        <f t="shared" si="139"/>
        <v>31</v>
      </c>
      <c r="E996" s="10">
        <f t="shared" si="140"/>
        <v>29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 x14ac:dyDescent="0.25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404386</v>
      </c>
      <c r="B997" s="9">
        <f t="shared" si="138"/>
        <v>404384</v>
      </c>
      <c r="C997" s="9">
        <f t="shared" si="141"/>
        <v>404414</v>
      </c>
      <c r="D997" s="3">
        <f t="shared" si="139"/>
        <v>31</v>
      </c>
      <c r="E997" s="10">
        <f t="shared" si="140"/>
        <v>29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 x14ac:dyDescent="0.25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404752</v>
      </c>
      <c r="B998" s="9">
        <f t="shared" si="138"/>
        <v>404750</v>
      </c>
      <c r="C998" s="9">
        <f t="shared" si="141"/>
        <v>404780</v>
      </c>
      <c r="D998" s="3">
        <f t="shared" si="139"/>
        <v>31</v>
      </c>
      <c r="E998" s="10">
        <f t="shared" si="140"/>
        <v>29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 x14ac:dyDescent="0.25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405117</v>
      </c>
      <c r="B999" s="9">
        <f t="shared" si="138"/>
        <v>405115</v>
      </c>
      <c r="C999" s="9">
        <f t="shared" si="141"/>
        <v>405145</v>
      </c>
      <c r="D999" s="3">
        <f t="shared" si="139"/>
        <v>31</v>
      </c>
      <c r="E999" s="10">
        <f t="shared" si="140"/>
        <v>29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 x14ac:dyDescent="0.25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405482</v>
      </c>
      <c r="B1000" s="9">
        <f t="shared" si="138"/>
        <v>405480</v>
      </c>
      <c r="C1000" s="9">
        <f t="shared" si="141"/>
        <v>405510</v>
      </c>
      <c r="D1000" s="3">
        <f t="shared" si="139"/>
        <v>31</v>
      </c>
      <c r="E1000" s="10">
        <f t="shared" si="140"/>
        <v>29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 x14ac:dyDescent="0.25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405847</v>
      </c>
      <c r="B1001" s="9">
        <f t="shared" si="138"/>
        <v>405845</v>
      </c>
      <c r="C1001" s="9">
        <f t="shared" si="141"/>
        <v>405875</v>
      </c>
      <c r="D1001" s="3">
        <f t="shared" si="139"/>
        <v>31</v>
      </c>
      <c r="E1001" s="10">
        <f t="shared" si="140"/>
        <v>29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 x14ac:dyDescent="0.25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406213</v>
      </c>
      <c r="B1002" s="9">
        <f t="shared" si="138"/>
        <v>406211</v>
      </c>
      <c r="C1002" s="9">
        <f t="shared" si="141"/>
        <v>406241</v>
      </c>
      <c r="D1002" s="3">
        <f t="shared" si="139"/>
        <v>31</v>
      </c>
      <c r="E1002" s="10">
        <f t="shared" si="140"/>
        <v>29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 x14ac:dyDescent="0.25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406578</v>
      </c>
      <c r="B1003" s="9">
        <f t="shared" si="138"/>
        <v>406576</v>
      </c>
      <c r="C1003" s="9">
        <f t="shared" si="141"/>
        <v>406606</v>
      </c>
      <c r="D1003" s="3">
        <f t="shared" si="139"/>
        <v>31</v>
      </c>
      <c r="E1003" s="10">
        <f t="shared" si="140"/>
        <v>29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 x14ac:dyDescent="0.25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406943</v>
      </c>
      <c r="B1004" s="9">
        <f t="shared" si="138"/>
        <v>406941</v>
      </c>
      <c r="C1004" s="9">
        <f t="shared" si="141"/>
        <v>406971</v>
      </c>
      <c r="D1004" s="3">
        <f t="shared" si="139"/>
        <v>31</v>
      </c>
      <c r="E1004" s="10">
        <f t="shared" si="140"/>
        <v>29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 x14ac:dyDescent="0.25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407308</v>
      </c>
      <c r="B1005" s="9">
        <f t="shared" si="138"/>
        <v>407306</v>
      </c>
      <c r="C1005" s="9">
        <f t="shared" si="141"/>
        <v>407336</v>
      </c>
      <c r="D1005" s="3">
        <f t="shared" si="139"/>
        <v>31</v>
      </c>
      <c r="E1005" s="10">
        <f t="shared" si="140"/>
        <v>29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 x14ac:dyDescent="0.25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407674</v>
      </c>
      <c r="B1006" s="9">
        <f t="shared" si="138"/>
        <v>407672</v>
      </c>
      <c r="C1006" s="9">
        <f t="shared" si="141"/>
        <v>407702</v>
      </c>
      <c r="D1006" s="3">
        <f t="shared" si="139"/>
        <v>31</v>
      </c>
      <c r="E1006" s="10">
        <f t="shared" si="140"/>
        <v>29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 x14ac:dyDescent="0.25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408039</v>
      </c>
      <c r="B1007" s="9">
        <f t="shared" si="138"/>
        <v>408037</v>
      </c>
      <c r="C1007" s="9">
        <f t="shared" si="141"/>
        <v>408067</v>
      </c>
      <c r="D1007" s="3">
        <f t="shared" si="139"/>
        <v>31</v>
      </c>
      <c r="E1007" s="10">
        <f t="shared" si="140"/>
        <v>29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 x14ac:dyDescent="0.25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408404</v>
      </c>
      <c r="B1008" s="9">
        <f t="shared" si="138"/>
        <v>408402</v>
      </c>
      <c r="C1008" s="9">
        <f t="shared" si="141"/>
        <v>408432</v>
      </c>
      <c r="D1008" s="3">
        <f t="shared" si="139"/>
        <v>31</v>
      </c>
      <c r="E1008" s="10">
        <f t="shared" si="140"/>
        <v>29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 x14ac:dyDescent="0.25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408769</v>
      </c>
      <c r="B1009" s="9">
        <f t="shared" si="138"/>
        <v>408767</v>
      </c>
      <c r="C1009" s="9">
        <f t="shared" si="141"/>
        <v>408797</v>
      </c>
      <c r="D1009" s="3">
        <f t="shared" si="139"/>
        <v>31</v>
      </c>
      <c r="E1009" s="10">
        <f t="shared" si="140"/>
        <v>29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 x14ac:dyDescent="0.25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409135</v>
      </c>
      <c r="B1010" s="9">
        <f t="shared" si="138"/>
        <v>409133</v>
      </c>
      <c r="C1010" s="9">
        <f t="shared" si="141"/>
        <v>409163</v>
      </c>
      <c r="D1010" s="3">
        <f t="shared" si="139"/>
        <v>31</v>
      </c>
      <c r="E1010" s="10">
        <f t="shared" si="140"/>
        <v>29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 x14ac:dyDescent="0.25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409500</v>
      </c>
      <c r="B1011" s="9">
        <f t="shared" si="138"/>
        <v>409498</v>
      </c>
      <c r="C1011" s="9">
        <f t="shared" si="141"/>
        <v>409528</v>
      </c>
      <c r="D1011" s="3">
        <f t="shared" si="139"/>
        <v>31</v>
      </c>
      <c r="E1011" s="10">
        <f t="shared" si="140"/>
        <v>29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 x14ac:dyDescent="0.25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409865</v>
      </c>
      <c r="B1012" s="9">
        <f t="shared" si="138"/>
        <v>409863</v>
      </c>
      <c r="C1012" s="9">
        <f t="shared" si="141"/>
        <v>409893</v>
      </c>
      <c r="D1012" s="3">
        <f t="shared" si="139"/>
        <v>31</v>
      </c>
      <c r="E1012" s="10">
        <f t="shared" si="140"/>
        <v>29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 x14ac:dyDescent="0.25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410230</v>
      </c>
      <c r="B1013" s="9">
        <f t="shared" si="138"/>
        <v>410228</v>
      </c>
      <c r="C1013" s="9">
        <f t="shared" si="141"/>
        <v>410258</v>
      </c>
      <c r="D1013" s="3">
        <f t="shared" si="139"/>
        <v>31</v>
      </c>
      <c r="E1013" s="10">
        <f t="shared" si="140"/>
        <v>29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 x14ac:dyDescent="0.25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410596</v>
      </c>
      <c r="B1014" s="9">
        <f t="shared" si="138"/>
        <v>410594</v>
      </c>
      <c r="C1014" s="9">
        <f t="shared" si="141"/>
        <v>410624</v>
      </c>
      <c r="D1014" s="3">
        <f t="shared" si="139"/>
        <v>31</v>
      </c>
      <c r="E1014" s="10">
        <f t="shared" si="140"/>
        <v>29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 x14ac:dyDescent="0.25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410961</v>
      </c>
      <c r="B1015" s="9">
        <f t="shared" si="138"/>
        <v>410959</v>
      </c>
      <c r="C1015" s="9">
        <f t="shared" si="141"/>
        <v>410989</v>
      </c>
      <c r="D1015" s="3">
        <f t="shared" si="139"/>
        <v>31</v>
      </c>
      <c r="E1015" s="10">
        <f t="shared" si="140"/>
        <v>29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 x14ac:dyDescent="0.25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411326</v>
      </c>
      <c r="B1016" s="9">
        <f t="shared" si="138"/>
        <v>411324</v>
      </c>
      <c r="C1016" s="9">
        <f t="shared" si="141"/>
        <v>411354</v>
      </c>
      <c r="D1016" s="3">
        <f t="shared" si="139"/>
        <v>31</v>
      </c>
      <c r="E1016" s="10">
        <f t="shared" si="140"/>
        <v>29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 x14ac:dyDescent="0.25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411691</v>
      </c>
      <c r="B1017" s="9">
        <f t="shared" si="138"/>
        <v>411689</v>
      </c>
      <c r="C1017" s="9">
        <f t="shared" si="141"/>
        <v>411719</v>
      </c>
      <c r="D1017" s="3">
        <f t="shared" si="139"/>
        <v>31</v>
      </c>
      <c r="E1017" s="10">
        <f t="shared" si="140"/>
        <v>29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 x14ac:dyDescent="0.25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412057</v>
      </c>
      <c r="B1018" s="9">
        <f t="shared" si="138"/>
        <v>412055</v>
      </c>
      <c r="C1018" s="9">
        <f t="shared" si="141"/>
        <v>412085</v>
      </c>
      <c r="D1018" s="3">
        <f t="shared" si="139"/>
        <v>31</v>
      </c>
      <c r="E1018" s="10">
        <f t="shared" si="140"/>
        <v>29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 x14ac:dyDescent="0.25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412422</v>
      </c>
      <c r="B1019" s="9">
        <f t="shared" si="138"/>
        <v>412420</v>
      </c>
      <c r="C1019" s="9">
        <f t="shared" si="141"/>
        <v>412450</v>
      </c>
      <c r="D1019" s="3">
        <f t="shared" si="139"/>
        <v>31</v>
      </c>
      <c r="E1019" s="10">
        <f t="shared" si="140"/>
        <v>29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 x14ac:dyDescent="0.25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412787</v>
      </c>
      <c r="B1020" s="9">
        <f t="shared" si="138"/>
        <v>412785</v>
      </c>
      <c r="C1020" s="9">
        <f t="shared" si="141"/>
        <v>412815</v>
      </c>
      <c r="D1020" s="3">
        <f t="shared" si="139"/>
        <v>31</v>
      </c>
      <c r="E1020" s="10">
        <f t="shared" si="140"/>
        <v>29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 x14ac:dyDescent="0.25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413152</v>
      </c>
      <c r="B1021" s="9">
        <f t="shared" si="138"/>
        <v>413150</v>
      </c>
      <c r="C1021" s="9">
        <f t="shared" si="141"/>
        <v>413180</v>
      </c>
      <c r="D1021" s="3">
        <f t="shared" si="139"/>
        <v>31</v>
      </c>
      <c r="E1021" s="10">
        <f t="shared" si="140"/>
        <v>29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 x14ac:dyDescent="0.25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413518</v>
      </c>
      <c r="B1022" s="9">
        <f t="shared" si="138"/>
        <v>413516</v>
      </c>
      <c r="C1022" s="9">
        <f t="shared" si="141"/>
        <v>413546</v>
      </c>
      <c r="D1022" s="3">
        <f t="shared" si="139"/>
        <v>31</v>
      </c>
      <c r="E1022" s="10">
        <f t="shared" si="140"/>
        <v>29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 x14ac:dyDescent="0.25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413883</v>
      </c>
      <c r="B1023" s="9">
        <f t="shared" si="138"/>
        <v>413881</v>
      </c>
      <c r="C1023" s="9">
        <f t="shared" si="141"/>
        <v>413911</v>
      </c>
      <c r="D1023" s="3">
        <f t="shared" si="139"/>
        <v>31</v>
      </c>
      <c r="E1023" s="10">
        <f t="shared" si="140"/>
        <v>29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 x14ac:dyDescent="0.25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414248</v>
      </c>
      <c r="B1024" s="9">
        <f t="shared" si="138"/>
        <v>414246</v>
      </c>
      <c r="C1024" s="9">
        <f t="shared" si="141"/>
        <v>414276</v>
      </c>
      <c r="D1024" s="3">
        <f t="shared" si="139"/>
        <v>31</v>
      </c>
      <c r="E1024" s="10">
        <f t="shared" si="140"/>
        <v>29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 x14ac:dyDescent="0.25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414613</v>
      </c>
      <c r="B1025" s="9">
        <f t="shared" si="138"/>
        <v>414611</v>
      </c>
      <c r="C1025" s="9">
        <f t="shared" si="141"/>
        <v>414641</v>
      </c>
      <c r="D1025" s="3">
        <f t="shared" si="139"/>
        <v>31</v>
      </c>
      <c r="E1025" s="10">
        <f t="shared" si="140"/>
        <v>29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 x14ac:dyDescent="0.25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414979</v>
      </c>
      <c r="B1026" s="9">
        <f t="shared" si="138"/>
        <v>414977</v>
      </c>
      <c r="C1026" s="9">
        <f t="shared" si="141"/>
        <v>415007</v>
      </c>
      <c r="D1026" s="3">
        <f t="shared" si="139"/>
        <v>31</v>
      </c>
      <c r="E1026" s="10">
        <f t="shared" si="140"/>
        <v>29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 x14ac:dyDescent="0.25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415344</v>
      </c>
      <c r="B1027" s="9">
        <f t="shared" si="138"/>
        <v>415342</v>
      </c>
      <c r="C1027" s="9">
        <f t="shared" si="141"/>
        <v>415372</v>
      </c>
      <c r="D1027" s="3">
        <f t="shared" si="139"/>
        <v>31</v>
      </c>
      <c r="E1027" s="10">
        <f t="shared" si="140"/>
        <v>29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 x14ac:dyDescent="0.25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415709</v>
      </c>
      <c r="B1028" s="9">
        <f t="shared" si="138"/>
        <v>415707</v>
      </c>
      <c r="C1028" s="9">
        <f t="shared" si="141"/>
        <v>415737</v>
      </c>
      <c r="D1028" s="3">
        <f t="shared" si="139"/>
        <v>31</v>
      </c>
      <c r="E1028" s="10">
        <f t="shared" si="140"/>
        <v>29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 x14ac:dyDescent="0.25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416074</v>
      </c>
      <c r="B1029" s="9">
        <f t="shared" si="138"/>
        <v>416072</v>
      </c>
      <c r="C1029" s="9">
        <f t="shared" si="141"/>
        <v>416102</v>
      </c>
      <c r="D1029" s="3">
        <f t="shared" si="139"/>
        <v>31</v>
      </c>
      <c r="E1029" s="10">
        <f t="shared" si="140"/>
        <v>29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 x14ac:dyDescent="0.25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416440</v>
      </c>
      <c r="B1030" s="9">
        <f t="shared" ref="B1030:B1093" si="147">EOMONTH(A1030,-1)+1</f>
        <v>416438</v>
      </c>
      <c r="C1030" s="9">
        <f t="shared" si="141"/>
        <v>416468</v>
      </c>
      <c r="D1030" s="3">
        <f t="shared" ref="D1030:D1093" si="148">C1030-B1030+1</f>
        <v>31</v>
      </c>
      <c r="E1030" s="10">
        <f t="shared" ref="E1030:E1093" si="149">C1030-A1030+1</f>
        <v>29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 x14ac:dyDescent="0.25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416805</v>
      </c>
      <c r="B1031" s="9">
        <f t="shared" si="147"/>
        <v>416803</v>
      </c>
      <c r="C1031" s="9">
        <f t="shared" ref="C1031:C1094" si="150">EOMONTH(A1031,0)</f>
        <v>416833</v>
      </c>
      <c r="D1031" s="3">
        <f t="shared" si="148"/>
        <v>31</v>
      </c>
      <c r="E1031" s="10">
        <f t="shared" si="149"/>
        <v>29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 x14ac:dyDescent="0.25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417170</v>
      </c>
      <c r="B1032" s="9">
        <f t="shared" si="147"/>
        <v>417168</v>
      </c>
      <c r="C1032" s="9">
        <f t="shared" si="150"/>
        <v>417198</v>
      </c>
      <c r="D1032" s="3">
        <f t="shared" si="148"/>
        <v>31</v>
      </c>
      <c r="E1032" s="10">
        <f t="shared" si="149"/>
        <v>29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 x14ac:dyDescent="0.25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417535</v>
      </c>
      <c r="B1033" s="9">
        <f t="shared" si="147"/>
        <v>417533</v>
      </c>
      <c r="C1033" s="9">
        <f t="shared" si="150"/>
        <v>417563</v>
      </c>
      <c r="D1033" s="3">
        <f t="shared" si="148"/>
        <v>31</v>
      </c>
      <c r="E1033" s="10">
        <f t="shared" si="149"/>
        <v>29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 x14ac:dyDescent="0.25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417901</v>
      </c>
      <c r="B1034" s="9">
        <f t="shared" si="147"/>
        <v>417899</v>
      </c>
      <c r="C1034" s="9">
        <f t="shared" si="150"/>
        <v>417929</v>
      </c>
      <c r="D1034" s="3">
        <f t="shared" si="148"/>
        <v>31</v>
      </c>
      <c r="E1034" s="10">
        <f t="shared" si="149"/>
        <v>29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 x14ac:dyDescent="0.25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418266</v>
      </c>
      <c r="B1035" s="9">
        <f t="shared" si="147"/>
        <v>418264</v>
      </c>
      <c r="C1035" s="9">
        <f t="shared" si="150"/>
        <v>418294</v>
      </c>
      <c r="D1035" s="3">
        <f t="shared" si="148"/>
        <v>31</v>
      </c>
      <c r="E1035" s="10">
        <f t="shared" si="149"/>
        <v>29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 x14ac:dyDescent="0.25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418631</v>
      </c>
      <c r="B1036" s="9">
        <f t="shared" si="147"/>
        <v>418629</v>
      </c>
      <c r="C1036" s="9">
        <f t="shared" si="150"/>
        <v>418659</v>
      </c>
      <c r="D1036" s="3">
        <f t="shared" si="148"/>
        <v>31</v>
      </c>
      <c r="E1036" s="10">
        <f t="shared" si="149"/>
        <v>29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 x14ac:dyDescent="0.25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418996</v>
      </c>
      <c r="B1037" s="9">
        <f t="shared" si="147"/>
        <v>418994</v>
      </c>
      <c r="C1037" s="9">
        <f t="shared" si="150"/>
        <v>419024</v>
      </c>
      <c r="D1037" s="3">
        <f t="shared" si="148"/>
        <v>31</v>
      </c>
      <c r="E1037" s="10">
        <f t="shared" si="149"/>
        <v>29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 x14ac:dyDescent="0.25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419362</v>
      </c>
      <c r="B1038" s="9">
        <f t="shared" si="147"/>
        <v>419360</v>
      </c>
      <c r="C1038" s="9">
        <f t="shared" si="150"/>
        <v>419390</v>
      </c>
      <c r="D1038" s="3">
        <f t="shared" si="148"/>
        <v>31</v>
      </c>
      <c r="E1038" s="10">
        <f t="shared" si="149"/>
        <v>29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 x14ac:dyDescent="0.25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419727</v>
      </c>
      <c r="B1039" s="9">
        <f t="shared" si="147"/>
        <v>419725</v>
      </c>
      <c r="C1039" s="9">
        <f t="shared" si="150"/>
        <v>419755</v>
      </c>
      <c r="D1039" s="3">
        <f t="shared" si="148"/>
        <v>31</v>
      </c>
      <c r="E1039" s="10">
        <f t="shared" si="149"/>
        <v>29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 x14ac:dyDescent="0.25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420092</v>
      </c>
      <c r="B1040" s="9">
        <f t="shared" si="147"/>
        <v>420090</v>
      </c>
      <c r="C1040" s="9">
        <f t="shared" si="150"/>
        <v>420120</v>
      </c>
      <c r="D1040" s="3">
        <f t="shared" si="148"/>
        <v>31</v>
      </c>
      <c r="E1040" s="10">
        <f t="shared" si="149"/>
        <v>29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 x14ac:dyDescent="0.25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420457</v>
      </c>
      <c r="B1041" s="9">
        <f t="shared" si="147"/>
        <v>420455</v>
      </c>
      <c r="C1041" s="9">
        <f t="shared" si="150"/>
        <v>420485</v>
      </c>
      <c r="D1041" s="3">
        <f t="shared" si="148"/>
        <v>31</v>
      </c>
      <c r="E1041" s="10">
        <f t="shared" si="149"/>
        <v>29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 x14ac:dyDescent="0.25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420823</v>
      </c>
      <c r="B1042" s="9">
        <f t="shared" si="147"/>
        <v>420821</v>
      </c>
      <c r="C1042" s="9">
        <f t="shared" si="150"/>
        <v>420851</v>
      </c>
      <c r="D1042" s="3">
        <f t="shared" si="148"/>
        <v>31</v>
      </c>
      <c r="E1042" s="10">
        <f t="shared" si="149"/>
        <v>29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 x14ac:dyDescent="0.25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421188</v>
      </c>
      <c r="B1043" s="9">
        <f t="shared" si="147"/>
        <v>421186</v>
      </c>
      <c r="C1043" s="9">
        <f t="shared" si="150"/>
        <v>421216</v>
      </c>
      <c r="D1043" s="3">
        <f t="shared" si="148"/>
        <v>31</v>
      </c>
      <c r="E1043" s="10">
        <f t="shared" si="149"/>
        <v>29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 x14ac:dyDescent="0.25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421553</v>
      </c>
      <c r="B1044" s="9">
        <f t="shared" si="147"/>
        <v>421551</v>
      </c>
      <c r="C1044" s="9">
        <f t="shared" si="150"/>
        <v>421581</v>
      </c>
      <c r="D1044" s="3">
        <f t="shared" si="148"/>
        <v>31</v>
      </c>
      <c r="E1044" s="10">
        <f t="shared" si="149"/>
        <v>29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 x14ac:dyDescent="0.25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421918</v>
      </c>
      <c r="B1045" s="9">
        <f t="shared" si="147"/>
        <v>421916</v>
      </c>
      <c r="C1045" s="9">
        <f t="shared" si="150"/>
        <v>421946</v>
      </c>
      <c r="D1045" s="3">
        <f t="shared" si="148"/>
        <v>31</v>
      </c>
      <c r="E1045" s="10">
        <f t="shared" si="149"/>
        <v>29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 x14ac:dyDescent="0.25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422284</v>
      </c>
      <c r="B1046" s="9">
        <f t="shared" si="147"/>
        <v>422282</v>
      </c>
      <c r="C1046" s="9">
        <f t="shared" si="150"/>
        <v>422312</v>
      </c>
      <c r="D1046" s="3">
        <f t="shared" si="148"/>
        <v>31</v>
      </c>
      <c r="E1046" s="10">
        <f t="shared" si="149"/>
        <v>29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 x14ac:dyDescent="0.25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422649</v>
      </c>
      <c r="B1047" s="9">
        <f t="shared" si="147"/>
        <v>422647</v>
      </c>
      <c r="C1047" s="9">
        <f t="shared" si="150"/>
        <v>422677</v>
      </c>
      <c r="D1047" s="3">
        <f t="shared" si="148"/>
        <v>31</v>
      </c>
      <c r="E1047" s="10">
        <f t="shared" si="149"/>
        <v>29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 x14ac:dyDescent="0.25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423014</v>
      </c>
      <c r="B1048" s="9">
        <f t="shared" si="147"/>
        <v>423012</v>
      </c>
      <c r="C1048" s="9">
        <f t="shared" si="150"/>
        <v>423042</v>
      </c>
      <c r="D1048" s="3">
        <f t="shared" si="148"/>
        <v>31</v>
      </c>
      <c r="E1048" s="10">
        <f t="shared" si="149"/>
        <v>29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 x14ac:dyDescent="0.25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423379</v>
      </c>
      <c r="B1049" s="9">
        <f t="shared" si="147"/>
        <v>423377</v>
      </c>
      <c r="C1049" s="9">
        <f t="shared" si="150"/>
        <v>423407</v>
      </c>
      <c r="D1049" s="3">
        <f t="shared" si="148"/>
        <v>31</v>
      </c>
      <c r="E1049" s="10">
        <f t="shared" si="149"/>
        <v>29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 x14ac:dyDescent="0.25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423745</v>
      </c>
      <c r="B1050" s="9">
        <f t="shared" si="147"/>
        <v>423743</v>
      </c>
      <c r="C1050" s="9">
        <f t="shared" si="150"/>
        <v>423773</v>
      </c>
      <c r="D1050" s="3">
        <f t="shared" si="148"/>
        <v>31</v>
      </c>
      <c r="E1050" s="10">
        <f t="shared" si="149"/>
        <v>29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 x14ac:dyDescent="0.25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424110</v>
      </c>
      <c r="B1051" s="9">
        <f t="shared" si="147"/>
        <v>424108</v>
      </c>
      <c r="C1051" s="9">
        <f t="shared" si="150"/>
        <v>424138</v>
      </c>
      <c r="D1051" s="3">
        <f t="shared" si="148"/>
        <v>31</v>
      </c>
      <c r="E1051" s="10">
        <f t="shared" si="149"/>
        <v>29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 x14ac:dyDescent="0.25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424475</v>
      </c>
      <c r="B1052" s="9">
        <f t="shared" si="147"/>
        <v>424473</v>
      </c>
      <c r="C1052" s="9">
        <f t="shared" si="150"/>
        <v>424503</v>
      </c>
      <c r="D1052" s="3">
        <f t="shared" si="148"/>
        <v>31</v>
      </c>
      <c r="E1052" s="10">
        <f t="shared" si="149"/>
        <v>29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 x14ac:dyDescent="0.25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424840</v>
      </c>
      <c r="B1053" s="9">
        <f t="shared" si="147"/>
        <v>424838</v>
      </c>
      <c r="C1053" s="9">
        <f t="shared" si="150"/>
        <v>424868</v>
      </c>
      <c r="D1053" s="3">
        <f t="shared" si="148"/>
        <v>31</v>
      </c>
      <c r="E1053" s="10">
        <f t="shared" si="149"/>
        <v>29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 x14ac:dyDescent="0.25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425206</v>
      </c>
      <c r="B1054" s="9">
        <f t="shared" si="147"/>
        <v>425204</v>
      </c>
      <c r="C1054" s="9">
        <f t="shared" si="150"/>
        <v>425234</v>
      </c>
      <c r="D1054" s="3">
        <f t="shared" si="148"/>
        <v>31</v>
      </c>
      <c r="E1054" s="10">
        <f t="shared" si="149"/>
        <v>29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 x14ac:dyDescent="0.25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425571</v>
      </c>
      <c r="B1055" s="9">
        <f t="shared" si="147"/>
        <v>425569</v>
      </c>
      <c r="C1055" s="9">
        <f t="shared" si="150"/>
        <v>425599</v>
      </c>
      <c r="D1055" s="3">
        <f t="shared" si="148"/>
        <v>31</v>
      </c>
      <c r="E1055" s="10">
        <f t="shared" si="149"/>
        <v>29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 x14ac:dyDescent="0.25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425936</v>
      </c>
      <c r="B1056" s="9">
        <f t="shared" si="147"/>
        <v>425934</v>
      </c>
      <c r="C1056" s="9">
        <f t="shared" si="150"/>
        <v>425964</v>
      </c>
      <c r="D1056" s="3">
        <f t="shared" si="148"/>
        <v>31</v>
      </c>
      <c r="E1056" s="10">
        <f t="shared" si="149"/>
        <v>29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 x14ac:dyDescent="0.25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426301</v>
      </c>
      <c r="B1057" s="9">
        <f t="shared" si="147"/>
        <v>426299</v>
      </c>
      <c r="C1057" s="9">
        <f t="shared" si="150"/>
        <v>426329</v>
      </c>
      <c r="D1057" s="3">
        <f t="shared" si="148"/>
        <v>31</v>
      </c>
      <c r="E1057" s="10">
        <f t="shared" si="149"/>
        <v>29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 x14ac:dyDescent="0.25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426667</v>
      </c>
      <c r="B1058" s="9">
        <f t="shared" si="147"/>
        <v>426665</v>
      </c>
      <c r="C1058" s="9">
        <f t="shared" si="150"/>
        <v>426695</v>
      </c>
      <c r="D1058" s="3">
        <f t="shared" si="148"/>
        <v>31</v>
      </c>
      <c r="E1058" s="10">
        <f t="shared" si="149"/>
        <v>29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 x14ac:dyDescent="0.25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427032</v>
      </c>
      <c r="B1059" s="9">
        <f t="shared" si="147"/>
        <v>427030</v>
      </c>
      <c r="C1059" s="9">
        <f t="shared" si="150"/>
        <v>427060</v>
      </c>
      <c r="D1059" s="3">
        <f t="shared" si="148"/>
        <v>31</v>
      </c>
      <c r="E1059" s="10">
        <f t="shared" si="149"/>
        <v>29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 x14ac:dyDescent="0.25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427397</v>
      </c>
      <c r="B1060" s="9">
        <f t="shared" si="147"/>
        <v>427395</v>
      </c>
      <c r="C1060" s="9">
        <f t="shared" si="150"/>
        <v>427425</v>
      </c>
      <c r="D1060" s="3">
        <f t="shared" si="148"/>
        <v>31</v>
      </c>
      <c r="E1060" s="10">
        <f t="shared" si="149"/>
        <v>29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 x14ac:dyDescent="0.25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427762</v>
      </c>
      <c r="B1061" s="9">
        <f t="shared" si="147"/>
        <v>427760</v>
      </c>
      <c r="C1061" s="9">
        <f t="shared" si="150"/>
        <v>427790</v>
      </c>
      <c r="D1061" s="3">
        <f t="shared" si="148"/>
        <v>31</v>
      </c>
      <c r="E1061" s="10">
        <f t="shared" si="149"/>
        <v>29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 x14ac:dyDescent="0.25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428128</v>
      </c>
      <c r="B1062" s="9">
        <f t="shared" si="147"/>
        <v>428126</v>
      </c>
      <c r="C1062" s="9">
        <f t="shared" si="150"/>
        <v>428156</v>
      </c>
      <c r="D1062" s="3">
        <f t="shared" si="148"/>
        <v>31</v>
      </c>
      <c r="E1062" s="10">
        <f t="shared" si="149"/>
        <v>29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 x14ac:dyDescent="0.25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428493</v>
      </c>
      <c r="B1063" s="9">
        <f t="shared" si="147"/>
        <v>428491</v>
      </c>
      <c r="C1063" s="9">
        <f t="shared" si="150"/>
        <v>428521</v>
      </c>
      <c r="D1063" s="3">
        <f t="shared" si="148"/>
        <v>31</v>
      </c>
      <c r="E1063" s="10">
        <f t="shared" si="149"/>
        <v>29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 x14ac:dyDescent="0.25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428858</v>
      </c>
      <c r="B1064" s="9">
        <f t="shared" si="147"/>
        <v>428856</v>
      </c>
      <c r="C1064" s="9">
        <f t="shared" si="150"/>
        <v>428886</v>
      </c>
      <c r="D1064" s="3">
        <f t="shared" si="148"/>
        <v>31</v>
      </c>
      <c r="E1064" s="10">
        <f t="shared" si="149"/>
        <v>29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 x14ac:dyDescent="0.25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429223</v>
      </c>
      <c r="B1065" s="9">
        <f t="shared" si="147"/>
        <v>429221</v>
      </c>
      <c r="C1065" s="9">
        <f t="shared" si="150"/>
        <v>429251</v>
      </c>
      <c r="D1065" s="3">
        <f t="shared" si="148"/>
        <v>31</v>
      </c>
      <c r="E1065" s="10">
        <f t="shared" si="149"/>
        <v>29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 x14ac:dyDescent="0.25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429589</v>
      </c>
      <c r="B1066" s="9">
        <f t="shared" si="147"/>
        <v>429587</v>
      </c>
      <c r="C1066" s="9">
        <f t="shared" si="150"/>
        <v>429617</v>
      </c>
      <c r="D1066" s="3">
        <f t="shared" si="148"/>
        <v>31</v>
      </c>
      <c r="E1066" s="10">
        <f t="shared" si="149"/>
        <v>29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 x14ac:dyDescent="0.25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429954</v>
      </c>
      <c r="B1067" s="9">
        <f t="shared" si="147"/>
        <v>429952</v>
      </c>
      <c r="C1067" s="9">
        <f t="shared" si="150"/>
        <v>429982</v>
      </c>
      <c r="D1067" s="3">
        <f t="shared" si="148"/>
        <v>31</v>
      </c>
      <c r="E1067" s="10">
        <f t="shared" si="149"/>
        <v>29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 x14ac:dyDescent="0.25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430319</v>
      </c>
      <c r="B1068" s="9">
        <f t="shared" si="147"/>
        <v>430317</v>
      </c>
      <c r="C1068" s="9">
        <f t="shared" si="150"/>
        <v>430347</v>
      </c>
      <c r="D1068" s="3">
        <f t="shared" si="148"/>
        <v>31</v>
      </c>
      <c r="E1068" s="10">
        <f t="shared" si="149"/>
        <v>29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 x14ac:dyDescent="0.25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430684</v>
      </c>
      <c r="B1069" s="9">
        <f t="shared" si="147"/>
        <v>430682</v>
      </c>
      <c r="C1069" s="9">
        <f t="shared" si="150"/>
        <v>430712</v>
      </c>
      <c r="D1069" s="3">
        <f t="shared" si="148"/>
        <v>31</v>
      </c>
      <c r="E1069" s="10">
        <f t="shared" si="149"/>
        <v>29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 x14ac:dyDescent="0.25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431050</v>
      </c>
      <c r="B1070" s="9">
        <f t="shared" si="147"/>
        <v>431048</v>
      </c>
      <c r="C1070" s="9">
        <f t="shared" si="150"/>
        <v>431078</v>
      </c>
      <c r="D1070" s="3">
        <f t="shared" si="148"/>
        <v>31</v>
      </c>
      <c r="E1070" s="10">
        <f t="shared" si="149"/>
        <v>29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 x14ac:dyDescent="0.25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431415</v>
      </c>
      <c r="B1071" s="9">
        <f t="shared" si="147"/>
        <v>431413</v>
      </c>
      <c r="C1071" s="9">
        <f t="shared" si="150"/>
        <v>431443</v>
      </c>
      <c r="D1071" s="3">
        <f t="shared" si="148"/>
        <v>31</v>
      </c>
      <c r="E1071" s="10">
        <f t="shared" si="149"/>
        <v>29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 x14ac:dyDescent="0.25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431780</v>
      </c>
      <c r="B1072" s="9">
        <f t="shared" si="147"/>
        <v>431778</v>
      </c>
      <c r="C1072" s="9">
        <f t="shared" si="150"/>
        <v>431808</v>
      </c>
      <c r="D1072" s="3">
        <f t="shared" si="148"/>
        <v>31</v>
      </c>
      <c r="E1072" s="10">
        <f t="shared" si="149"/>
        <v>29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 x14ac:dyDescent="0.25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432145</v>
      </c>
      <c r="B1073" s="9">
        <f t="shared" si="147"/>
        <v>432143</v>
      </c>
      <c r="C1073" s="9">
        <f t="shared" si="150"/>
        <v>432173</v>
      </c>
      <c r="D1073" s="3">
        <f t="shared" si="148"/>
        <v>31</v>
      </c>
      <c r="E1073" s="10">
        <f t="shared" si="149"/>
        <v>29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 x14ac:dyDescent="0.25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432511</v>
      </c>
      <c r="B1074" s="9">
        <f t="shared" si="147"/>
        <v>432509</v>
      </c>
      <c r="C1074" s="9">
        <f t="shared" si="150"/>
        <v>432539</v>
      </c>
      <c r="D1074" s="3">
        <f t="shared" si="148"/>
        <v>31</v>
      </c>
      <c r="E1074" s="10">
        <f t="shared" si="149"/>
        <v>29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 x14ac:dyDescent="0.25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432876</v>
      </c>
      <c r="B1075" s="9">
        <f t="shared" si="147"/>
        <v>432874</v>
      </c>
      <c r="C1075" s="9">
        <f t="shared" si="150"/>
        <v>432904</v>
      </c>
      <c r="D1075" s="3">
        <f t="shared" si="148"/>
        <v>31</v>
      </c>
      <c r="E1075" s="10">
        <f t="shared" si="149"/>
        <v>29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 x14ac:dyDescent="0.25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433241</v>
      </c>
      <c r="B1076" s="9">
        <f t="shared" si="147"/>
        <v>433239</v>
      </c>
      <c r="C1076" s="9">
        <f t="shared" si="150"/>
        <v>433269</v>
      </c>
      <c r="D1076" s="3">
        <f t="shared" si="148"/>
        <v>31</v>
      </c>
      <c r="E1076" s="10">
        <f t="shared" si="149"/>
        <v>29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 x14ac:dyDescent="0.25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433606</v>
      </c>
      <c r="B1077" s="9">
        <f t="shared" si="147"/>
        <v>433604</v>
      </c>
      <c r="C1077" s="9">
        <f t="shared" si="150"/>
        <v>433634</v>
      </c>
      <c r="D1077" s="3">
        <f t="shared" si="148"/>
        <v>31</v>
      </c>
      <c r="E1077" s="10">
        <f t="shared" si="149"/>
        <v>29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 x14ac:dyDescent="0.25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433972</v>
      </c>
      <c r="B1078" s="9">
        <f t="shared" si="147"/>
        <v>433970</v>
      </c>
      <c r="C1078" s="9">
        <f t="shared" si="150"/>
        <v>434000</v>
      </c>
      <c r="D1078" s="3">
        <f t="shared" si="148"/>
        <v>31</v>
      </c>
      <c r="E1078" s="10">
        <f t="shared" si="149"/>
        <v>29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 x14ac:dyDescent="0.25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434337</v>
      </c>
      <c r="B1079" s="9">
        <f t="shared" si="147"/>
        <v>434335</v>
      </c>
      <c r="C1079" s="9">
        <f t="shared" si="150"/>
        <v>434365</v>
      </c>
      <c r="D1079" s="3">
        <f t="shared" si="148"/>
        <v>31</v>
      </c>
      <c r="E1079" s="10">
        <f t="shared" si="149"/>
        <v>29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 x14ac:dyDescent="0.25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434702</v>
      </c>
      <c r="B1080" s="9">
        <f t="shared" si="147"/>
        <v>434700</v>
      </c>
      <c r="C1080" s="9">
        <f t="shared" si="150"/>
        <v>434730</v>
      </c>
      <c r="D1080" s="3">
        <f t="shared" si="148"/>
        <v>31</v>
      </c>
      <c r="E1080" s="10">
        <f t="shared" si="149"/>
        <v>29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 x14ac:dyDescent="0.25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435067</v>
      </c>
      <c r="B1081" s="9">
        <f t="shared" si="147"/>
        <v>435065</v>
      </c>
      <c r="C1081" s="9">
        <f t="shared" si="150"/>
        <v>435095</v>
      </c>
      <c r="D1081" s="3">
        <f t="shared" si="148"/>
        <v>31</v>
      </c>
      <c r="E1081" s="10">
        <f t="shared" si="149"/>
        <v>29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 x14ac:dyDescent="0.25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435433</v>
      </c>
      <c r="B1082" s="9">
        <f t="shared" si="147"/>
        <v>435431</v>
      </c>
      <c r="C1082" s="9">
        <f t="shared" si="150"/>
        <v>435461</v>
      </c>
      <c r="D1082" s="3">
        <f t="shared" si="148"/>
        <v>31</v>
      </c>
      <c r="E1082" s="10">
        <f t="shared" si="149"/>
        <v>29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 x14ac:dyDescent="0.25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435798</v>
      </c>
      <c r="B1083" s="9">
        <f t="shared" si="147"/>
        <v>435796</v>
      </c>
      <c r="C1083" s="9">
        <f t="shared" si="150"/>
        <v>435826</v>
      </c>
      <c r="D1083" s="3">
        <f t="shared" si="148"/>
        <v>31</v>
      </c>
      <c r="E1083" s="10">
        <f t="shared" si="149"/>
        <v>29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 x14ac:dyDescent="0.25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436163</v>
      </c>
      <c r="B1084" s="9">
        <f t="shared" si="147"/>
        <v>436161</v>
      </c>
      <c r="C1084" s="9">
        <f t="shared" si="150"/>
        <v>436191</v>
      </c>
      <c r="D1084" s="3">
        <f t="shared" si="148"/>
        <v>31</v>
      </c>
      <c r="E1084" s="10">
        <f t="shared" si="149"/>
        <v>29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 x14ac:dyDescent="0.25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436528</v>
      </c>
      <c r="B1085" s="9">
        <f t="shared" si="147"/>
        <v>436526</v>
      </c>
      <c r="C1085" s="9">
        <f t="shared" si="150"/>
        <v>436556</v>
      </c>
      <c r="D1085" s="3">
        <f t="shared" si="148"/>
        <v>31</v>
      </c>
      <c r="E1085" s="10">
        <f t="shared" si="149"/>
        <v>29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 x14ac:dyDescent="0.25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436894</v>
      </c>
      <c r="B1086" s="9">
        <f t="shared" si="147"/>
        <v>436892</v>
      </c>
      <c r="C1086" s="9">
        <f t="shared" si="150"/>
        <v>436922</v>
      </c>
      <c r="D1086" s="3">
        <f t="shared" si="148"/>
        <v>31</v>
      </c>
      <c r="E1086" s="10">
        <f t="shared" si="149"/>
        <v>29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 x14ac:dyDescent="0.25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437259</v>
      </c>
      <c r="B1087" s="9">
        <f t="shared" si="147"/>
        <v>437257</v>
      </c>
      <c r="C1087" s="9">
        <f t="shared" si="150"/>
        <v>437287</v>
      </c>
      <c r="D1087" s="3">
        <f t="shared" si="148"/>
        <v>31</v>
      </c>
      <c r="E1087" s="10">
        <f t="shared" si="149"/>
        <v>29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 x14ac:dyDescent="0.25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437624</v>
      </c>
      <c r="B1088" s="9">
        <f t="shared" si="147"/>
        <v>437622</v>
      </c>
      <c r="C1088" s="9">
        <f t="shared" si="150"/>
        <v>437652</v>
      </c>
      <c r="D1088" s="3">
        <f t="shared" si="148"/>
        <v>31</v>
      </c>
      <c r="E1088" s="10">
        <f t="shared" si="149"/>
        <v>29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 x14ac:dyDescent="0.25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437989</v>
      </c>
      <c r="B1089" s="9">
        <f t="shared" si="147"/>
        <v>437987</v>
      </c>
      <c r="C1089" s="9">
        <f t="shared" si="150"/>
        <v>438017</v>
      </c>
      <c r="D1089" s="3">
        <f t="shared" si="148"/>
        <v>31</v>
      </c>
      <c r="E1089" s="10">
        <f t="shared" si="149"/>
        <v>29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 x14ac:dyDescent="0.25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438354</v>
      </c>
      <c r="B1090" s="9">
        <f t="shared" si="147"/>
        <v>438352</v>
      </c>
      <c r="C1090" s="9">
        <f t="shared" si="150"/>
        <v>438382</v>
      </c>
      <c r="D1090" s="3">
        <f t="shared" si="148"/>
        <v>31</v>
      </c>
      <c r="E1090" s="10">
        <f t="shared" si="149"/>
        <v>29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 x14ac:dyDescent="0.25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438719</v>
      </c>
      <c r="B1091" s="9">
        <f t="shared" si="147"/>
        <v>438717</v>
      </c>
      <c r="C1091" s="9">
        <f t="shared" si="150"/>
        <v>438747</v>
      </c>
      <c r="D1091" s="3">
        <f t="shared" si="148"/>
        <v>31</v>
      </c>
      <c r="E1091" s="10">
        <f t="shared" si="149"/>
        <v>29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 x14ac:dyDescent="0.25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439084</v>
      </c>
      <c r="B1092" s="9">
        <f t="shared" si="147"/>
        <v>439082</v>
      </c>
      <c r="C1092" s="9">
        <f t="shared" si="150"/>
        <v>439112</v>
      </c>
      <c r="D1092" s="3">
        <f t="shared" si="148"/>
        <v>31</v>
      </c>
      <c r="E1092" s="10">
        <f t="shared" si="149"/>
        <v>29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 x14ac:dyDescent="0.25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439449</v>
      </c>
      <c r="B1093" s="9">
        <f t="shared" si="147"/>
        <v>439447</v>
      </c>
      <c r="C1093" s="9">
        <f t="shared" si="150"/>
        <v>439477</v>
      </c>
      <c r="D1093" s="3">
        <f t="shared" si="148"/>
        <v>31</v>
      </c>
      <c r="E1093" s="10">
        <f t="shared" si="149"/>
        <v>29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 x14ac:dyDescent="0.25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439815</v>
      </c>
      <c r="B1094" s="9">
        <f t="shared" ref="B1094:B1157" si="156">EOMONTH(A1094,-1)+1</f>
        <v>439813</v>
      </c>
      <c r="C1094" s="9">
        <f t="shared" si="150"/>
        <v>439843</v>
      </c>
      <c r="D1094" s="3">
        <f t="shared" ref="D1094:D1157" si="157">C1094-B1094+1</f>
        <v>31</v>
      </c>
      <c r="E1094" s="10">
        <f t="shared" ref="E1094:E1157" si="158">C1094-A1094+1</f>
        <v>29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 x14ac:dyDescent="0.25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440180</v>
      </c>
      <c r="B1095" s="9">
        <f t="shared" si="156"/>
        <v>440178</v>
      </c>
      <c r="C1095" s="9">
        <f t="shared" ref="C1095:C1158" si="159">EOMONTH(A1095,0)</f>
        <v>440208</v>
      </c>
      <c r="D1095" s="3">
        <f t="shared" si="157"/>
        <v>31</v>
      </c>
      <c r="E1095" s="10">
        <f t="shared" si="158"/>
        <v>29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 x14ac:dyDescent="0.25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440545</v>
      </c>
      <c r="B1096" s="9">
        <f t="shared" si="156"/>
        <v>440543</v>
      </c>
      <c r="C1096" s="9">
        <f t="shared" si="159"/>
        <v>440573</v>
      </c>
      <c r="D1096" s="3">
        <f t="shared" si="157"/>
        <v>31</v>
      </c>
      <c r="E1096" s="10">
        <f t="shared" si="158"/>
        <v>29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 x14ac:dyDescent="0.25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440910</v>
      </c>
      <c r="B1097" s="9">
        <f t="shared" si="156"/>
        <v>440908</v>
      </c>
      <c r="C1097" s="9">
        <f t="shared" si="159"/>
        <v>440938</v>
      </c>
      <c r="D1097" s="3">
        <f t="shared" si="157"/>
        <v>31</v>
      </c>
      <c r="E1097" s="10">
        <f t="shared" si="158"/>
        <v>29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 x14ac:dyDescent="0.25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441276</v>
      </c>
      <c r="B1098" s="9">
        <f t="shared" si="156"/>
        <v>441274</v>
      </c>
      <c r="C1098" s="9">
        <f t="shared" si="159"/>
        <v>441304</v>
      </c>
      <c r="D1098" s="3">
        <f t="shared" si="157"/>
        <v>31</v>
      </c>
      <c r="E1098" s="10">
        <f t="shared" si="158"/>
        <v>29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 x14ac:dyDescent="0.25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441641</v>
      </c>
      <c r="B1099" s="9">
        <f t="shared" si="156"/>
        <v>441639</v>
      </c>
      <c r="C1099" s="9">
        <f t="shared" si="159"/>
        <v>441669</v>
      </c>
      <c r="D1099" s="3">
        <f t="shared" si="157"/>
        <v>31</v>
      </c>
      <c r="E1099" s="10">
        <f t="shared" si="158"/>
        <v>29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 x14ac:dyDescent="0.25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442006</v>
      </c>
      <c r="B1100" s="9">
        <f t="shared" si="156"/>
        <v>442004</v>
      </c>
      <c r="C1100" s="9">
        <f t="shared" si="159"/>
        <v>442034</v>
      </c>
      <c r="D1100" s="3">
        <f t="shared" si="157"/>
        <v>31</v>
      </c>
      <c r="E1100" s="10">
        <f t="shared" si="158"/>
        <v>29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 x14ac:dyDescent="0.25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442371</v>
      </c>
      <c r="B1101" s="9">
        <f t="shared" si="156"/>
        <v>442369</v>
      </c>
      <c r="C1101" s="9">
        <f t="shared" si="159"/>
        <v>442399</v>
      </c>
      <c r="D1101" s="3">
        <f t="shared" si="157"/>
        <v>31</v>
      </c>
      <c r="E1101" s="10">
        <f t="shared" si="158"/>
        <v>29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 x14ac:dyDescent="0.25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442737</v>
      </c>
      <c r="B1102" s="9">
        <f t="shared" si="156"/>
        <v>442735</v>
      </c>
      <c r="C1102" s="9">
        <f t="shared" si="159"/>
        <v>442765</v>
      </c>
      <c r="D1102" s="3">
        <f t="shared" si="157"/>
        <v>31</v>
      </c>
      <c r="E1102" s="10">
        <f t="shared" si="158"/>
        <v>29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 x14ac:dyDescent="0.25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443102</v>
      </c>
      <c r="B1103" s="9">
        <f t="shared" si="156"/>
        <v>443100</v>
      </c>
      <c r="C1103" s="9">
        <f t="shared" si="159"/>
        <v>443130</v>
      </c>
      <c r="D1103" s="3">
        <f t="shared" si="157"/>
        <v>31</v>
      </c>
      <c r="E1103" s="10">
        <f t="shared" si="158"/>
        <v>29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 x14ac:dyDescent="0.25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443467</v>
      </c>
      <c r="B1104" s="9">
        <f t="shared" si="156"/>
        <v>443465</v>
      </c>
      <c r="C1104" s="9">
        <f t="shared" si="159"/>
        <v>443495</v>
      </c>
      <c r="D1104" s="3">
        <f t="shared" si="157"/>
        <v>31</v>
      </c>
      <c r="E1104" s="10">
        <f t="shared" si="158"/>
        <v>29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 x14ac:dyDescent="0.25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443832</v>
      </c>
      <c r="B1105" s="9">
        <f t="shared" si="156"/>
        <v>443830</v>
      </c>
      <c r="C1105" s="9">
        <f t="shared" si="159"/>
        <v>443860</v>
      </c>
      <c r="D1105" s="3">
        <f t="shared" si="157"/>
        <v>31</v>
      </c>
      <c r="E1105" s="10">
        <f t="shared" si="158"/>
        <v>29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 x14ac:dyDescent="0.25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444198</v>
      </c>
      <c r="B1106" s="9">
        <f t="shared" si="156"/>
        <v>444196</v>
      </c>
      <c r="C1106" s="9">
        <f t="shared" si="159"/>
        <v>444226</v>
      </c>
      <c r="D1106" s="3">
        <f t="shared" si="157"/>
        <v>31</v>
      </c>
      <c r="E1106" s="10">
        <f t="shared" si="158"/>
        <v>29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 x14ac:dyDescent="0.25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444563</v>
      </c>
      <c r="B1107" s="9">
        <f t="shared" si="156"/>
        <v>444561</v>
      </c>
      <c r="C1107" s="9">
        <f t="shared" si="159"/>
        <v>444591</v>
      </c>
      <c r="D1107" s="3">
        <f t="shared" si="157"/>
        <v>31</v>
      </c>
      <c r="E1107" s="10">
        <f t="shared" si="158"/>
        <v>29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 x14ac:dyDescent="0.25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444928</v>
      </c>
      <c r="B1108" s="9">
        <f t="shared" si="156"/>
        <v>444926</v>
      </c>
      <c r="C1108" s="9">
        <f t="shared" si="159"/>
        <v>444956</v>
      </c>
      <c r="D1108" s="3">
        <f t="shared" si="157"/>
        <v>31</v>
      </c>
      <c r="E1108" s="10">
        <f t="shared" si="158"/>
        <v>29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 x14ac:dyDescent="0.25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445293</v>
      </c>
      <c r="B1109" s="9">
        <f t="shared" si="156"/>
        <v>445291</v>
      </c>
      <c r="C1109" s="9">
        <f t="shared" si="159"/>
        <v>445321</v>
      </c>
      <c r="D1109" s="3">
        <f t="shared" si="157"/>
        <v>31</v>
      </c>
      <c r="E1109" s="10">
        <f t="shared" si="158"/>
        <v>29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 x14ac:dyDescent="0.25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445659</v>
      </c>
      <c r="B1110" s="9">
        <f t="shared" si="156"/>
        <v>445657</v>
      </c>
      <c r="C1110" s="9">
        <f t="shared" si="159"/>
        <v>445687</v>
      </c>
      <c r="D1110" s="3">
        <f t="shared" si="157"/>
        <v>31</v>
      </c>
      <c r="E1110" s="10">
        <f t="shared" si="158"/>
        <v>29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 x14ac:dyDescent="0.25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446024</v>
      </c>
      <c r="B1111" s="9">
        <f t="shared" si="156"/>
        <v>446022</v>
      </c>
      <c r="C1111" s="9">
        <f t="shared" si="159"/>
        <v>446052</v>
      </c>
      <c r="D1111" s="3">
        <f t="shared" si="157"/>
        <v>31</v>
      </c>
      <c r="E1111" s="10">
        <f t="shared" si="158"/>
        <v>29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 x14ac:dyDescent="0.25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446389</v>
      </c>
      <c r="B1112" s="9">
        <f t="shared" si="156"/>
        <v>446387</v>
      </c>
      <c r="C1112" s="9">
        <f t="shared" si="159"/>
        <v>446417</v>
      </c>
      <c r="D1112" s="3">
        <f t="shared" si="157"/>
        <v>31</v>
      </c>
      <c r="E1112" s="10">
        <f t="shared" si="158"/>
        <v>29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 x14ac:dyDescent="0.25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446754</v>
      </c>
      <c r="B1113" s="9">
        <f t="shared" si="156"/>
        <v>446752</v>
      </c>
      <c r="C1113" s="9">
        <f t="shared" si="159"/>
        <v>446782</v>
      </c>
      <c r="D1113" s="3">
        <f t="shared" si="157"/>
        <v>31</v>
      </c>
      <c r="E1113" s="10">
        <f t="shared" si="158"/>
        <v>29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 x14ac:dyDescent="0.25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447120</v>
      </c>
      <c r="B1114" s="9">
        <f t="shared" si="156"/>
        <v>447118</v>
      </c>
      <c r="C1114" s="9">
        <f t="shared" si="159"/>
        <v>447148</v>
      </c>
      <c r="D1114" s="3">
        <f t="shared" si="157"/>
        <v>31</v>
      </c>
      <c r="E1114" s="10">
        <f t="shared" si="158"/>
        <v>29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 x14ac:dyDescent="0.25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447485</v>
      </c>
      <c r="B1115" s="9">
        <f t="shared" si="156"/>
        <v>447483</v>
      </c>
      <c r="C1115" s="9">
        <f t="shared" si="159"/>
        <v>447513</v>
      </c>
      <c r="D1115" s="3">
        <f t="shared" si="157"/>
        <v>31</v>
      </c>
      <c r="E1115" s="10">
        <f t="shared" si="158"/>
        <v>29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 x14ac:dyDescent="0.25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447850</v>
      </c>
      <c r="B1116" s="9">
        <f t="shared" si="156"/>
        <v>447848</v>
      </c>
      <c r="C1116" s="9">
        <f t="shared" si="159"/>
        <v>447878</v>
      </c>
      <c r="D1116" s="3">
        <f t="shared" si="157"/>
        <v>31</v>
      </c>
      <c r="E1116" s="10">
        <f t="shared" si="158"/>
        <v>29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 x14ac:dyDescent="0.25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448215</v>
      </c>
      <c r="B1117" s="9">
        <f t="shared" si="156"/>
        <v>448213</v>
      </c>
      <c r="C1117" s="9">
        <f t="shared" si="159"/>
        <v>448243</v>
      </c>
      <c r="D1117" s="3">
        <f t="shared" si="157"/>
        <v>31</v>
      </c>
      <c r="E1117" s="10">
        <f t="shared" si="158"/>
        <v>29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 x14ac:dyDescent="0.25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448581</v>
      </c>
      <c r="B1118" s="9">
        <f t="shared" si="156"/>
        <v>448579</v>
      </c>
      <c r="C1118" s="9">
        <f t="shared" si="159"/>
        <v>448609</v>
      </c>
      <c r="D1118" s="3">
        <f t="shared" si="157"/>
        <v>31</v>
      </c>
      <c r="E1118" s="10">
        <f t="shared" si="158"/>
        <v>29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 x14ac:dyDescent="0.25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448946</v>
      </c>
      <c r="B1119" s="9">
        <f t="shared" si="156"/>
        <v>448944</v>
      </c>
      <c r="C1119" s="9">
        <f t="shared" si="159"/>
        <v>448974</v>
      </c>
      <c r="D1119" s="3">
        <f t="shared" si="157"/>
        <v>31</v>
      </c>
      <c r="E1119" s="10">
        <f t="shared" si="158"/>
        <v>29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 x14ac:dyDescent="0.25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449311</v>
      </c>
      <c r="B1120" s="9">
        <f t="shared" si="156"/>
        <v>449309</v>
      </c>
      <c r="C1120" s="9">
        <f t="shared" si="159"/>
        <v>449339</v>
      </c>
      <c r="D1120" s="3">
        <f t="shared" si="157"/>
        <v>31</v>
      </c>
      <c r="E1120" s="10">
        <f t="shared" si="158"/>
        <v>29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 x14ac:dyDescent="0.25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449676</v>
      </c>
      <c r="B1121" s="9">
        <f t="shared" si="156"/>
        <v>449674</v>
      </c>
      <c r="C1121" s="9">
        <f t="shared" si="159"/>
        <v>449704</v>
      </c>
      <c r="D1121" s="3">
        <f t="shared" si="157"/>
        <v>31</v>
      </c>
      <c r="E1121" s="10">
        <f t="shared" si="158"/>
        <v>29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 x14ac:dyDescent="0.25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450042</v>
      </c>
      <c r="B1122" s="9">
        <f t="shared" si="156"/>
        <v>450040</v>
      </c>
      <c r="C1122" s="9">
        <f t="shared" si="159"/>
        <v>450070</v>
      </c>
      <c r="D1122" s="3">
        <f t="shared" si="157"/>
        <v>31</v>
      </c>
      <c r="E1122" s="10">
        <f t="shared" si="158"/>
        <v>29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 x14ac:dyDescent="0.25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450407</v>
      </c>
      <c r="B1123" s="9">
        <f t="shared" si="156"/>
        <v>450405</v>
      </c>
      <c r="C1123" s="9">
        <f t="shared" si="159"/>
        <v>450435</v>
      </c>
      <c r="D1123" s="3">
        <f t="shared" si="157"/>
        <v>31</v>
      </c>
      <c r="E1123" s="10">
        <f t="shared" si="158"/>
        <v>29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 x14ac:dyDescent="0.25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450772</v>
      </c>
      <c r="B1124" s="9">
        <f t="shared" si="156"/>
        <v>450770</v>
      </c>
      <c r="C1124" s="9">
        <f t="shared" si="159"/>
        <v>450800</v>
      </c>
      <c r="D1124" s="3">
        <f t="shared" si="157"/>
        <v>31</v>
      </c>
      <c r="E1124" s="10">
        <f t="shared" si="158"/>
        <v>29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 x14ac:dyDescent="0.25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451137</v>
      </c>
      <c r="B1125" s="9">
        <f t="shared" si="156"/>
        <v>451135</v>
      </c>
      <c r="C1125" s="9">
        <f t="shared" si="159"/>
        <v>451165</v>
      </c>
      <c r="D1125" s="3">
        <f t="shared" si="157"/>
        <v>31</v>
      </c>
      <c r="E1125" s="10">
        <f t="shared" si="158"/>
        <v>29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 x14ac:dyDescent="0.25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451503</v>
      </c>
      <c r="B1126" s="9">
        <f t="shared" si="156"/>
        <v>451501</v>
      </c>
      <c r="C1126" s="9">
        <f t="shared" si="159"/>
        <v>451531</v>
      </c>
      <c r="D1126" s="3">
        <f t="shared" si="157"/>
        <v>31</v>
      </c>
      <c r="E1126" s="10">
        <f t="shared" si="158"/>
        <v>29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 x14ac:dyDescent="0.25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451868</v>
      </c>
      <c r="B1127" s="9">
        <f t="shared" si="156"/>
        <v>451866</v>
      </c>
      <c r="C1127" s="9">
        <f t="shared" si="159"/>
        <v>451896</v>
      </c>
      <c r="D1127" s="3">
        <f t="shared" si="157"/>
        <v>31</v>
      </c>
      <c r="E1127" s="10">
        <f t="shared" si="158"/>
        <v>29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 x14ac:dyDescent="0.25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452233</v>
      </c>
      <c r="B1128" s="9">
        <f t="shared" si="156"/>
        <v>452231</v>
      </c>
      <c r="C1128" s="9">
        <f t="shared" si="159"/>
        <v>452261</v>
      </c>
      <c r="D1128" s="3">
        <f t="shared" si="157"/>
        <v>31</v>
      </c>
      <c r="E1128" s="10">
        <f t="shared" si="158"/>
        <v>29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 x14ac:dyDescent="0.25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452598</v>
      </c>
      <c r="B1129" s="9">
        <f t="shared" si="156"/>
        <v>452596</v>
      </c>
      <c r="C1129" s="9">
        <f t="shared" si="159"/>
        <v>452626</v>
      </c>
      <c r="D1129" s="3">
        <f t="shared" si="157"/>
        <v>31</v>
      </c>
      <c r="E1129" s="10">
        <f t="shared" si="158"/>
        <v>29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 x14ac:dyDescent="0.25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452964</v>
      </c>
      <c r="B1130" s="9">
        <f t="shared" si="156"/>
        <v>452962</v>
      </c>
      <c r="C1130" s="9">
        <f t="shared" si="159"/>
        <v>452992</v>
      </c>
      <c r="D1130" s="3">
        <f t="shared" si="157"/>
        <v>31</v>
      </c>
      <c r="E1130" s="10">
        <f t="shared" si="158"/>
        <v>29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 x14ac:dyDescent="0.25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453329</v>
      </c>
      <c r="B1131" s="9">
        <f t="shared" si="156"/>
        <v>453327</v>
      </c>
      <c r="C1131" s="9">
        <f t="shared" si="159"/>
        <v>453357</v>
      </c>
      <c r="D1131" s="3">
        <f t="shared" si="157"/>
        <v>31</v>
      </c>
      <c r="E1131" s="10">
        <f t="shared" si="158"/>
        <v>29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 x14ac:dyDescent="0.25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453694</v>
      </c>
      <c r="B1132" s="9">
        <f t="shared" si="156"/>
        <v>453692</v>
      </c>
      <c r="C1132" s="9">
        <f t="shared" si="159"/>
        <v>453722</v>
      </c>
      <c r="D1132" s="3">
        <f t="shared" si="157"/>
        <v>31</v>
      </c>
      <c r="E1132" s="10">
        <f t="shared" si="158"/>
        <v>29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 x14ac:dyDescent="0.25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454059</v>
      </c>
      <c r="B1133" s="9">
        <f t="shared" si="156"/>
        <v>454057</v>
      </c>
      <c r="C1133" s="9">
        <f t="shared" si="159"/>
        <v>454087</v>
      </c>
      <c r="D1133" s="3">
        <f t="shared" si="157"/>
        <v>31</v>
      </c>
      <c r="E1133" s="10">
        <f t="shared" si="158"/>
        <v>29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 x14ac:dyDescent="0.25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454425</v>
      </c>
      <c r="B1134" s="9">
        <f t="shared" si="156"/>
        <v>454423</v>
      </c>
      <c r="C1134" s="9">
        <f t="shared" si="159"/>
        <v>454453</v>
      </c>
      <c r="D1134" s="3">
        <f t="shared" si="157"/>
        <v>31</v>
      </c>
      <c r="E1134" s="10">
        <f t="shared" si="158"/>
        <v>29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 x14ac:dyDescent="0.25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454790</v>
      </c>
      <c r="B1135" s="9">
        <f t="shared" si="156"/>
        <v>454788</v>
      </c>
      <c r="C1135" s="9">
        <f t="shared" si="159"/>
        <v>454818</v>
      </c>
      <c r="D1135" s="3">
        <f t="shared" si="157"/>
        <v>31</v>
      </c>
      <c r="E1135" s="10">
        <f t="shared" si="158"/>
        <v>29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 x14ac:dyDescent="0.25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455155</v>
      </c>
      <c r="B1136" s="9">
        <f t="shared" si="156"/>
        <v>455153</v>
      </c>
      <c r="C1136" s="9">
        <f t="shared" si="159"/>
        <v>455183</v>
      </c>
      <c r="D1136" s="3">
        <f t="shared" si="157"/>
        <v>31</v>
      </c>
      <c r="E1136" s="10">
        <f t="shared" si="158"/>
        <v>29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 x14ac:dyDescent="0.25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455520</v>
      </c>
      <c r="B1137" s="9">
        <f t="shared" si="156"/>
        <v>455518</v>
      </c>
      <c r="C1137" s="9">
        <f t="shared" si="159"/>
        <v>455548</v>
      </c>
      <c r="D1137" s="3">
        <f t="shared" si="157"/>
        <v>31</v>
      </c>
      <c r="E1137" s="10">
        <f t="shared" si="158"/>
        <v>29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 x14ac:dyDescent="0.25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455886</v>
      </c>
      <c r="B1138" s="9">
        <f t="shared" si="156"/>
        <v>455884</v>
      </c>
      <c r="C1138" s="9">
        <f t="shared" si="159"/>
        <v>455914</v>
      </c>
      <c r="D1138" s="3">
        <f t="shared" si="157"/>
        <v>31</v>
      </c>
      <c r="E1138" s="10">
        <f t="shared" si="158"/>
        <v>29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 x14ac:dyDescent="0.25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456251</v>
      </c>
      <c r="B1139" s="9">
        <f t="shared" si="156"/>
        <v>456249</v>
      </c>
      <c r="C1139" s="9">
        <f t="shared" si="159"/>
        <v>456279</v>
      </c>
      <c r="D1139" s="3">
        <f t="shared" si="157"/>
        <v>31</v>
      </c>
      <c r="E1139" s="10">
        <f t="shared" si="158"/>
        <v>29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 x14ac:dyDescent="0.25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456616</v>
      </c>
      <c r="B1140" s="9">
        <f t="shared" si="156"/>
        <v>456614</v>
      </c>
      <c r="C1140" s="9">
        <f t="shared" si="159"/>
        <v>456644</v>
      </c>
      <c r="D1140" s="3">
        <f t="shared" si="157"/>
        <v>31</v>
      </c>
      <c r="E1140" s="10">
        <f t="shared" si="158"/>
        <v>29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 x14ac:dyDescent="0.25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456981</v>
      </c>
      <c r="B1141" s="9">
        <f t="shared" si="156"/>
        <v>456979</v>
      </c>
      <c r="C1141" s="9">
        <f t="shared" si="159"/>
        <v>457009</v>
      </c>
      <c r="D1141" s="3">
        <f t="shared" si="157"/>
        <v>31</v>
      </c>
      <c r="E1141" s="10">
        <f t="shared" si="158"/>
        <v>29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 x14ac:dyDescent="0.25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457347</v>
      </c>
      <c r="B1142" s="9">
        <f t="shared" si="156"/>
        <v>457345</v>
      </c>
      <c r="C1142" s="9">
        <f t="shared" si="159"/>
        <v>457375</v>
      </c>
      <c r="D1142" s="3">
        <f t="shared" si="157"/>
        <v>31</v>
      </c>
      <c r="E1142" s="10">
        <f t="shared" si="158"/>
        <v>29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 x14ac:dyDescent="0.25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457712</v>
      </c>
      <c r="B1143" s="9">
        <f t="shared" si="156"/>
        <v>457710</v>
      </c>
      <c r="C1143" s="9">
        <f t="shared" si="159"/>
        <v>457740</v>
      </c>
      <c r="D1143" s="3">
        <f t="shared" si="157"/>
        <v>31</v>
      </c>
      <c r="E1143" s="10">
        <f t="shared" si="158"/>
        <v>29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 x14ac:dyDescent="0.25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458077</v>
      </c>
      <c r="B1144" s="9">
        <f t="shared" si="156"/>
        <v>458075</v>
      </c>
      <c r="C1144" s="9">
        <f t="shared" si="159"/>
        <v>458105</v>
      </c>
      <c r="D1144" s="3">
        <f t="shared" si="157"/>
        <v>31</v>
      </c>
      <c r="E1144" s="10">
        <f t="shared" si="158"/>
        <v>29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 x14ac:dyDescent="0.25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458442</v>
      </c>
      <c r="B1145" s="9">
        <f t="shared" si="156"/>
        <v>458440</v>
      </c>
      <c r="C1145" s="9">
        <f t="shared" si="159"/>
        <v>458470</v>
      </c>
      <c r="D1145" s="3">
        <f t="shared" si="157"/>
        <v>31</v>
      </c>
      <c r="E1145" s="10">
        <f t="shared" si="158"/>
        <v>29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 x14ac:dyDescent="0.25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458808</v>
      </c>
      <c r="B1146" s="9">
        <f t="shared" si="156"/>
        <v>458806</v>
      </c>
      <c r="C1146" s="9">
        <f t="shared" si="159"/>
        <v>458836</v>
      </c>
      <c r="D1146" s="3">
        <f t="shared" si="157"/>
        <v>31</v>
      </c>
      <c r="E1146" s="10">
        <f t="shared" si="158"/>
        <v>29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 x14ac:dyDescent="0.25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459173</v>
      </c>
      <c r="B1147" s="9">
        <f t="shared" si="156"/>
        <v>459171</v>
      </c>
      <c r="C1147" s="9">
        <f t="shared" si="159"/>
        <v>459201</v>
      </c>
      <c r="D1147" s="3">
        <f t="shared" si="157"/>
        <v>31</v>
      </c>
      <c r="E1147" s="10">
        <f t="shared" si="158"/>
        <v>29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 x14ac:dyDescent="0.25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459538</v>
      </c>
      <c r="B1148" s="9">
        <f t="shared" si="156"/>
        <v>459536</v>
      </c>
      <c r="C1148" s="9">
        <f t="shared" si="159"/>
        <v>459566</v>
      </c>
      <c r="D1148" s="3">
        <f t="shared" si="157"/>
        <v>31</v>
      </c>
      <c r="E1148" s="10">
        <f t="shared" si="158"/>
        <v>29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 x14ac:dyDescent="0.25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459903</v>
      </c>
      <c r="B1149" s="9">
        <f t="shared" si="156"/>
        <v>459901</v>
      </c>
      <c r="C1149" s="9">
        <f t="shared" si="159"/>
        <v>459931</v>
      </c>
      <c r="D1149" s="3">
        <f t="shared" si="157"/>
        <v>31</v>
      </c>
      <c r="E1149" s="10">
        <f t="shared" si="158"/>
        <v>29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 x14ac:dyDescent="0.25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460269</v>
      </c>
      <c r="B1150" s="9">
        <f t="shared" si="156"/>
        <v>460267</v>
      </c>
      <c r="C1150" s="9">
        <f t="shared" si="159"/>
        <v>460297</v>
      </c>
      <c r="D1150" s="3">
        <f t="shared" si="157"/>
        <v>31</v>
      </c>
      <c r="E1150" s="10">
        <f t="shared" si="158"/>
        <v>29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 x14ac:dyDescent="0.25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460634</v>
      </c>
      <c r="B1151" s="9">
        <f t="shared" si="156"/>
        <v>460632</v>
      </c>
      <c r="C1151" s="9">
        <f t="shared" si="159"/>
        <v>460662</v>
      </c>
      <c r="D1151" s="3">
        <f t="shared" si="157"/>
        <v>31</v>
      </c>
      <c r="E1151" s="10">
        <f t="shared" si="158"/>
        <v>29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 x14ac:dyDescent="0.25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460999</v>
      </c>
      <c r="B1152" s="9">
        <f t="shared" si="156"/>
        <v>460997</v>
      </c>
      <c r="C1152" s="9">
        <f t="shared" si="159"/>
        <v>461027</v>
      </c>
      <c r="D1152" s="3">
        <f t="shared" si="157"/>
        <v>31</v>
      </c>
      <c r="E1152" s="10">
        <f t="shared" si="158"/>
        <v>29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 x14ac:dyDescent="0.25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461364</v>
      </c>
      <c r="B1153" s="9">
        <f t="shared" si="156"/>
        <v>461362</v>
      </c>
      <c r="C1153" s="9">
        <f t="shared" si="159"/>
        <v>461392</v>
      </c>
      <c r="D1153" s="3">
        <f t="shared" si="157"/>
        <v>31</v>
      </c>
      <c r="E1153" s="10">
        <f t="shared" si="158"/>
        <v>29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 x14ac:dyDescent="0.25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461730</v>
      </c>
      <c r="B1154" s="9">
        <f t="shared" si="156"/>
        <v>461728</v>
      </c>
      <c r="C1154" s="9">
        <f t="shared" si="159"/>
        <v>461758</v>
      </c>
      <c r="D1154" s="3">
        <f t="shared" si="157"/>
        <v>31</v>
      </c>
      <c r="E1154" s="10">
        <f t="shared" si="158"/>
        <v>29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 x14ac:dyDescent="0.25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462095</v>
      </c>
      <c r="B1155" s="9">
        <f t="shared" si="156"/>
        <v>462093</v>
      </c>
      <c r="C1155" s="9">
        <f t="shared" si="159"/>
        <v>462123</v>
      </c>
      <c r="D1155" s="3">
        <f t="shared" si="157"/>
        <v>31</v>
      </c>
      <c r="E1155" s="10">
        <f t="shared" si="158"/>
        <v>29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 x14ac:dyDescent="0.25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462460</v>
      </c>
      <c r="B1156" s="9">
        <f t="shared" si="156"/>
        <v>462458</v>
      </c>
      <c r="C1156" s="9">
        <f t="shared" si="159"/>
        <v>462488</v>
      </c>
      <c r="D1156" s="3">
        <f t="shared" si="157"/>
        <v>31</v>
      </c>
      <c r="E1156" s="10">
        <f t="shared" si="158"/>
        <v>29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 x14ac:dyDescent="0.25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462825</v>
      </c>
      <c r="B1157" s="9">
        <f t="shared" si="156"/>
        <v>462823</v>
      </c>
      <c r="C1157" s="9">
        <f t="shared" si="159"/>
        <v>462853</v>
      </c>
      <c r="D1157" s="3">
        <f t="shared" si="157"/>
        <v>31</v>
      </c>
      <c r="E1157" s="10">
        <f t="shared" si="158"/>
        <v>29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 x14ac:dyDescent="0.25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463191</v>
      </c>
      <c r="B1158" s="9">
        <f t="shared" ref="B1158:B1206" si="165">EOMONTH(A1158,-1)+1</f>
        <v>463189</v>
      </c>
      <c r="C1158" s="9">
        <f t="shared" si="159"/>
        <v>463219</v>
      </c>
      <c r="D1158" s="3">
        <f t="shared" ref="D1158:D1206" si="166">C1158-B1158+1</f>
        <v>31</v>
      </c>
      <c r="E1158" s="10">
        <f t="shared" ref="E1158:E1206" si="167">C1158-A1158+1</f>
        <v>29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 x14ac:dyDescent="0.25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463556</v>
      </c>
      <c r="B1159" s="9">
        <f t="shared" si="165"/>
        <v>463554</v>
      </c>
      <c r="C1159" s="9">
        <f t="shared" ref="C1159:C1206" si="168">EOMONTH(A1159,0)</f>
        <v>463584</v>
      </c>
      <c r="D1159" s="3">
        <f t="shared" si="166"/>
        <v>31</v>
      </c>
      <c r="E1159" s="10">
        <f t="shared" si="167"/>
        <v>29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 x14ac:dyDescent="0.25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463921</v>
      </c>
      <c r="B1160" s="9">
        <f t="shared" si="165"/>
        <v>463919</v>
      </c>
      <c r="C1160" s="9">
        <f t="shared" si="168"/>
        <v>463949</v>
      </c>
      <c r="D1160" s="3">
        <f t="shared" si="166"/>
        <v>31</v>
      </c>
      <c r="E1160" s="10">
        <f t="shared" si="167"/>
        <v>29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 x14ac:dyDescent="0.25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464286</v>
      </c>
      <c r="B1161" s="9">
        <f t="shared" si="165"/>
        <v>464284</v>
      </c>
      <c r="C1161" s="9">
        <f t="shared" si="168"/>
        <v>464314</v>
      </c>
      <c r="D1161" s="3">
        <f t="shared" si="166"/>
        <v>31</v>
      </c>
      <c r="E1161" s="10">
        <f t="shared" si="167"/>
        <v>29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 x14ac:dyDescent="0.25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464652</v>
      </c>
      <c r="B1162" s="9">
        <f t="shared" si="165"/>
        <v>464650</v>
      </c>
      <c r="C1162" s="9">
        <f t="shared" si="168"/>
        <v>464680</v>
      </c>
      <c r="D1162" s="3">
        <f t="shared" si="166"/>
        <v>31</v>
      </c>
      <c r="E1162" s="10">
        <f t="shared" si="167"/>
        <v>29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 x14ac:dyDescent="0.25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465017</v>
      </c>
      <c r="B1163" s="9">
        <f t="shared" si="165"/>
        <v>465015</v>
      </c>
      <c r="C1163" s="9">
        <f t="shared" si="168"/>
        <v>465045</v>
      </c>
      <c r="D1163" s="3">
        <f t="shared" si="166"/>
        <v>31</v>
      </c>
      <c r="E1163" s="10">
        <f t="shared" si="167"/>
        <v>29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 x14ac:dyDescent="0.25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465382</v>
      </c>
      <c r="B1164" s="9">
        <f t="shared" si="165"/>
        <v>465380</v>
      </c>
      <c r="C1164" s="9">
        <f t="shared" si="168"/>
        <v>465410</v>
      </c>
      <c r="D1164" s="3">
        <f t="shared" si="166"/>
        <v>31</v>
      </c>
      <c r="E1164" s="10">
        <f t="shared" si="167"/>
        <v>29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 x14ac:dyDescent="0.25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465747</v>
      </c>
      <c r="B1165" s="9">
        <f t="shared" si="165"/>
        <v>465745</v>
      </c>
      <c r="C1165" s="9">
        <f t="shared" si="168"/>
        <v>465775</v>
      </c>
      <c r="D1165" s="3">
        <f t="shared" si="166"/>
        <v>31</v>
      </c>
      <c r="E1165" s="10">
        <f t="shared" si="167"/>
        <v>29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 x14ac:dyDescent="0.25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466113</v>
      </c>
      <c r="B1166" s="9">
        <f t="shared" si="165"/>
        <v>466111</v>
      </c>
      <c r="C1166" s="9">
        <f t="shared" si="168"/>
        <v>466141</v>
      </c>
      <c r="D1166" s="3">
        <f t="shared" si="166"/>
        <v>31</v>
      </c>
      <c r="E1166" s="10">
        <f t="shared" si="167"/>
        <v>29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 x14ac:dyDescent="0.25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466478</v>
      </c>
      <c r="B1167" s="9">
        <f t="shared" si="165"/>
        <v>466476</v>
      </c>
      <c r="C1167" s="9">
        <f t="shared" si="168"/>
        <v>466506</v>
      </c>
      <c r="D1167" s="3">
        <f t="shared" si="166"/>
        <v>31</v>
      </c>
      <c r="E1167" s="10">
        <f t="shared" si="167"/>
        <v>29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 x14ac:dyDescent="0.25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466843</v>
      </c>
      <c r="B1168" s="9">
        <f t="shared" si="165"/>
        <v>466841</v>
      </c>
      <c r="C1168" s="9">
        <f t="shared" si="168"/>
        <v>466871</v>
      </c>
      <c r="D1168" s="3">
        <f t="shared" si="166"/>
        <v>31</v>
      </c>
      <c r="E1168" s="10">
        <f t="shared" si="167"/>
        <v>29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 x14ac:dyDescent="0.25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467208</v>
      </c>
      <c r="B1169" s="9">
        <f t="shared" si="165"/>
        <v>467206</v>
      </c>
      <c r="C1169" s="9">
        <f t="shared" si="168"/>
        <v>467236</v>
      </c>
      <c r="D1169" s="3">
        <f t="shared" si="166"/>
        <v>31</v>
      </c>
      <c r="E1169" s="10">
        <f t="shared" si="167"/>
        <v>29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 x14ac:dyDescent="0.25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467574</v>
      </c>
      <c r="B1170" s="9">
        <f t="shared" si="165"/>
        <v>467572</v>
      </c>
      <c r="C1170" s="9">
        <f t="shared" si="168"/>
        <v>467602</v>
      </c>
      <c r="D1170" s="3">
        <f t="shared" si="166"/>
        <v>31</v>
      </c>
      <c r="E1170" s="10">
        <f t="shared" si="167"/>
        <v>29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 x14ac:dyDescent="0.25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467939</v>
      </c>
      <c r="B1171" s="9">
        <f t="shared" si="165"/>
        <v>467937</v>
      </c>
      <c r="C1171" s="9">
        <f t="shared" si="168"/>
        <v>467967</v>
      </c>
      <c r="D1171" s="3">
        <f t="shared" si="166"/>
        <v>31</v>
      </c>
      <c r="E1171" s="10">
        <f t="shared" si="167"/>
        <v>29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 x14ac:dyDescent="0.25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468304</v>
      </c>
      <c r="B1172" s="9">
        <f t="shared" si="165"/>
        <v>468302</v>
      </c>
      <c r="C1172" s="9">
        <f t="shared" si="168"/>
        <v>468332</v>
      </c>
      <c r="D1172" s="3">
        <f t="shared" si="166"/>
        <v>31</v>
      </c>
      <c r="E1172" s="10">
        <f t="shared" si="167"/>
        <v>29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 x14ac:dyDescent="0.25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468669</v>
      </c>
      <c r="B1173" s="9">
        <f t="shared" si="165"/>
        <v>468667</v>
      </c>
      <c r="C1173" s="9">
        <f t="shared" si="168"/>
        <v>468697</v>
      </c>
      <c r="D1173" s="3">
        <f t="shared" si="166"/>
        <v>31</v>
      </c>
      <c r="E1173" s="10">
        <f t="shared" si="167"/>
        <v>29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 x14ac:dyDescent="0.25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469035</v>
      </c>
      <c r="B1174" s="9">
        <f t="shared" si="165"/>
        <v>469033</v>
      </c>
      <c r="C1174" s="9">
        <f t="shared" si="168"/>
        <v>469063</v>
      </c>
      <c r="D1174" s="3">
        <f t="shared" si="166"/>
        <v>31</v>
      </c>
      <c r="E1174" s="10">
        <f t="shared" si="167"/>
        <v>29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 x14ac:dyDescent="0.25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469400</v>
      </c>
      <c r="B1175" s="9">
        <f t="shared" si="165"/>
        <v>469398</v>
      </c>
      <c r="C1175" s="9">
        <f t="shared" si="168"/>
        <v>469428</v>
      </c>
      <c r="D1175" s="3">
        <f t="shared" si="166"/>
        <v>31</v>
      </c>
      <c r="E1175" s="10">
        <f t="shared" si="167"/>
        <v>29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 x14ac:dyDescent="0.25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469765</v>
      </c>
      <c r="B1176" s="9">
        <f t="shared" si="165"/>
        <v>469763</v>
      </c>
      <c r="C1176" s="9">
        <f t="shared" si="168"/>
        <v>469793</v>
      </c>
      <c r="D1176" s="3">
        <f t="shared" si="166"/>
        <v>31</v>
      </c>
      <c r="E1176" s="10">
        <f t="shared" si="167"/>
        <v>29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 x14ac:dyDescent="0.25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470130</v>
      </c>
      <c r="B1177" s="9">
        <f t="shared" si="165"/>
        <v>470128</v>
      </c>
      <c r="C1177" s="9">
        <f t="shared" si="168"/>
        <v>470158</v>
      </c>
      <c r="D1177" s="3">
        <f t="shared" si="166"/>
        <v>31</v>
      </c>
      <c r="E1177" s="10">
        <f t="shared" si="167"/>
        <v>29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 x14ac:dyDescent="0.25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470496</v>
      </c>
      <c r="B1178" s="9">
        <f t="shared" si="165"/>
        <v>470494</v>
      </c>
      <c r="C1178" s="9">
        <f t="shared" si="168"/>
        <v>470524</v>
      </c>
      <c r="D1178" s="3">
        <f t="shared" si="166"/>
        <v>31</v>
      </c>
      <c r="E1178" s="10">
        <f t="shared" si="167"/>
        <v>29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 x14ac:dyDescent="0.25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470861</v>
      </c>
      <c r="B1179" s="9">
        <f t="shared" si="165"/>
        <v>470859</v>
      </c>
      <c r="C1179" s="9">
        <f t="shared" si="168"/>
        <v>470889</v>
      </c>
      <c r="D1179" s="3">
        <f t="shared" si="166"/>
        <v>31</v>
      </c>
      <c r="E1179" s="10">
        <f t="shared" si="167"/>
        <v>29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 x14ac:dyDescent="0.25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471226</v>
      </c>
      <c r="B1180" s="9">
        <f t="shared" si="165"/>
        <v>471224</v>
      </c>
      <c r="C1180" s="9">
        <f t="shared" si="168"/>
        <v>471254</v>
      </c>
      <c r="D1180" s="3">
        <f t="shared" si="166"/>
        <v>31</v>
      </c>
      <c r="E1180" s="10">
        <f t="shared" si="167"/>
        <v>29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 x14ac:dyDescent="0.25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471591</v>
      </c>
      <c r="B1181" s="9">
        <f t="shared" si="165"/>
        <v>471589</v>
      </c>
      <c r="C1181" s="9">
        <f t="shared" si="168"/>
        <v>471619</v>
      </c>
      <c r="D1181" s="3">
        <f t="shared" si="166"/>
        <v>31</v>
      </c>
      <c r="E1181" s="10">
        <f t="shared" si="167"/>
        <v>29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 x14ac:dyDescent="0.25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471957</v>
      </c>
      <c r="B1182" s="9">
        <f t="shared" si="165"/>
        <v>471955</v>
      </c>
      <c r="C1182" s="9">
        <f t="shared" si="168"/>
        <v>471985</v>
      </c>
      <c r="D1182" s="3">
        <f t="shared" si="166"/>
        <v>31</v>
      </c>
      <c r="E1182" s="10">
        <f t="shared" si="167"/>
        <v>29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 x14ac:dyDescent="0.25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472322</v>
      </c>
      <c r="B1183" s="9">
        <f t="shared" si="165"/>
        <v>472320</v>
      </c>
      <c r="C1183" s="9">
        <f t="shared" si="168"/>
        <v>472350</v>
      </c>
      <c r="D1183" s="3">
        <f t="shared" si="166"/>
        <v>31</v>
      </c>
      <c r="E1183" s="10">
        <f t="shared" si="167"/>
        <v>29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 x14ac:dyDescent="0.25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472687</v>
      </c>
      <c r="B1184" s="9">
        <f t="shared" si="165"/>
        <v>472685</v>
      </c>
      <c r="C1184" s="9">
        <f t="shared" si="168"/>
        <v>472715</v>
      </c>
      <c r="D1184" s="3">
        <f t="shared" si="166"/>
        <v>31</v>
      </c>
      <c r="E1184" s="10">
        <f t="shared" si="167"/>
        <v>29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 x14ac:dyDescent="0.25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473052</v>
      </c>
      <c r="B1185" s="9">
        <f t="shared" si="165"/>
        <v>473050</v>
      </c>
      <c r="C1185" s="9">
        <f t="shared" si="168"/>
        <v>473080</v>
      </c>
      <c r="D1185" s="3">
        <f t="shared" si="166"/>
        <v>31</v>
      </c>
      <c r="E1185" s="10">
        <f t="shared" si="167"/>
        <v>29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 x14ac:dyDescent="0.25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473418</v>
      </c>
      <c r="B1186" s="9">
        <f t="shared" si="165"/>
        <v>473416</v>
      </c>
      <c r="C1186" s="9">
        <f t="shared" si="168"/>
        <v>473446</v>
      </c>
      <c r="D1186" s="3">
        <f t="shared" si="166"/>
        <v>31</v>
      </c>
      <c r="E1186" s="10">
        <f t="shared" si="167"/>
        <v>29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 x14ac:dyDescent="0.25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473783</v>
      </c>
      <c r="B1187" s="9">
        <f t="shared" si="165"/>
        <v>473781</v>
      </c>
      <c r="C1187" s="9">
        <f t="shared" si="168"/>
        <v>473811</v>
      </c>
      <c r="D1187" s="3">
        <f t="shared" si="166"/>
        <v>31</v>
      </c>
      <c r="E1187" s="10">
        <f t="shared" si="167"/>
        <v>29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 x14ac:dyDescent="0.25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474148</v>
      </c>
      <c r="B1188" s="9">
        <f t="shared" si="165"/>
        <v>474146</v>
      </c>
      <c r="C1188" s="9">
        <f t="shared" si="168"/>
        <v>474176</v>
      </c>
      <c r="D1188" s="3">
        <f t="shared" si="166"/>
        <v>31</v>
      </c>
      <c r="E1188" s="10">
        <f t="shared" si="167"/>
        <v>29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 x14ac:dyDescent="0.25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474513</v>
      </c>
      <c r="B1189" s="9">
        <f t="shared" si="165"/>
        <v>474511</v>
      </c>
      <c r="C1189" s="9">
        <f t="shared" si="168"/>
        <v>474541</v>
      </c>
      <c r="D1189" s="3">
        <f t="shared" si="166"/>
        <v>31</v>
      </c>
      <c r="E1189" s="10">
        <f t="shared" si="167"/>
        <v>29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 x14ac:dyDescent="0.25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474879</v>
      </c>
      <c r="B1190" s="9">
        <f t="shared" si="165"/>
        <v>474877</v>
      </c>
      <c r="C1190" s="9">
        <f t="shared" si="168"/>
        <v>474907</v>
      </c>
      <c r="D1190" s="3">
        <f t="shared" si="166"/>
        <v>31</v>
      </c>
      <c r="E1190" s="10">
        <f t="shared" si="167"/>
        <v>29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 x14ac:dyDescent="0.25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475244</v>
      </c>
      <c r="B1191" s="9">
        <f t="shared" si="165"/>
        <v>475242</v>
      </c>
      <c r="C1191" s="9">
        <f t="shared" si="168"/>
        <v>475272</v>
      </c>
      <c r="D1191" s="3">
        <f t="shared" si="166"/>
        <v>31</v>
      </c>
      <c r="E1191" s="10">
        <f t="shared" si="167"/>
        <v>29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 x14ac:dyDescent="0.25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475609</v>
      </c>
      <c r="B1192" s="9">
        <f t="shared" si="165"/>
        <v>475607</v>
      </c>
      <c r="C1192" s="9">
        <f t="shared" si="168"/>
        <v>475637</v>
      </c>
      <c r="D1192" s="3">
        <f t="shared" si="166"/>
        <v>31</v>
      </c>
      <c r="E1192" s="10">
        <f t="shared" si="167"/>
        <v>29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 x14ac:dyDescent="0.25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475974</v>
      </c>
      <c r="B1193" s="9">
        <f t="shared" si="165"/>
        <v>475972</v>
      </c>
      <c r="C1193" s="9">
        <f t="shared" si="168"/>
        <v>476002</v>
      </c>
      <c r="D1193" s="3">
        <f t="shared" si="166"/>
        <v>31</v>
      </c>
      <c r="E1193" s="10">
        <f t="shared" si="167"/>
        <v>29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 x14ac:dyDescent="0.25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476340</v>
      </c>
      <c r="B1194" s="9">
        <f t="shared" si="165"/>
        <v>476338</v>
      </c>
      <c r="C1194" s="9">
        <f t="shared" si="168"/>
        <v>476368</v>
      </c>
      <c r="D1194" s="3">
        <f t="shared" si="166"/>
        <v>31</v>
      </c>
      <c r="E1194" s="10">
        <f t="shared" si="167"/>
        <v>29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 x14ac:dyDescent="0.25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476705</v>
      </c>
      <c r="B1195" s="9">
        <f t="shared" si="165"/>
        <v>476703</v>
      </c>
      <c r="C1195" s="9">
        <f t="shared" si="168"/>
        <v>476733</v>
      </c>
      <c r="D1195" s="3">
        <f t="shared" si="166"/>
        <v>31</v>
      </c>
      <c r="E1195" s="10">
        <f t="shared" si="167"/>
        <v>29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 x14ac:dyDescent="0.25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477070</v>
      </c>
      <c r="B1196" s="9">
        <f t="shared" si="165"/>
        <v>477068</v>
      </c>
      <c r="C1196" s="9">
        <f t="shared" si="168"/>
        <v>477098</v>
      </c>
      <c r="D1196" s="3">
        <f t="shared" si="166"/>
        <v>31</v>
      </c>
      <c r="E1196" s="10">
        <f t="shared" si="167"/>
        <v>29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 x14ac:dyDescent="0.25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477435</v>
      </c>
      <c r="B1197" s="9">
        <f t="shared" si="165"/>
        <v>477433</v>
      </c>
      <c r="C1197" s="9">
        <f t="shared" si="168"/>
        <v>477463</v>
      </c>
      <c r="D1197" s="3">
        <f t="shared" si="166"/>
        <v>31</v>
      </c>
      <c r="E1197" s="10">
        <f t="shared" si="167"/>
        <v>29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 x14ac:dyDescent="0.25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477801</v>
      </c>
      <c r="B1198" s="9">
        <f t="shared" si="165"/>
        <v>477799</v>
      </c>
      <c r="C1198" s="9">
        <f t="shared" si="168"/>
        <v>477829</v>
      </c>
      <c r="D1198" s="3">
        <f t="shared" si="166"/>
        <v>31</v>
      </c>
      <c r="E1198" s="10">
        <f t="shared" si="167"/>
        <v>29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 x14ac:dyDescent="0.25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478166</v>
      </c>
      <c r="B1199" s="9">
        <f t="shared" si="165"/>
        <v>478164</v>
      </c>
      <c r="C1199" s="9">
        <f t="shared" si="168"/>
        <v>478194</v>
      </c>
      <c r="D1199" s="3">
        <f t="shared" si="166"/>
        <v>31</v>
      </c>
      <c r="E1199" s="10">
        <f t="shared" si="167"/>
        <v>29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 x14ac:dyDescent="0.25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478531</v>
      </c>
      <c r="B1200" s="9">
        <f t="shared" si="165"/>
        <v>478529</v>
      </c>
      <c r="C1200" s="9">
        <f t="shared" si="168"/>
        <v>478559</v>
      </c>
      <c r="D1200" s="3">
        <f t="shared" si="166"/>
        <v>31</v>
      </c>
      <c r="E1200" s="10">
        <f t="shared" si="167"/>
        <v>29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 x14ac:dyDescent="0.25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478896</v>
      </c>
      <c r="B1201" s="9">
        <f t="shared" si="165"/>
        <v>478894</v>
      </c>
      <c r="C1201" s="9">
        <f t="shared" si="168"/>
        <v>478924</v>
      </c>
      <c r="D1201" s="3">
        <f t="shared" si="166"/>
        <v>31</v>
      </c>
      <c r="E1201" s="10">
        <f t="shared" si="167"/>
        <v>29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 x14ac:dyDescent="0.25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479262</v>
      </c>
      <c r="B1202" s="9">
        <f t="shared" si="165"/>
        <v>479260</v>
      </c>
      <c r="C1202" s="9">
        <f t="shared" si="168"/>
        <v>479290</v>
      </c>
      <c r="D1202" s="3">
        <f t="shared" si="166"/>
        <v>31</v>
      </c>
      <c r="E1202" s="10">
        <f t="shared" si="167"/>
        <v>29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 x14ac:dyDescent="0.25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479627</v>
      </c>
      <c r="B1203" s="9">
        <f t="shared" si="165"/>
        <v>479625</v>
      </c>
      <c r="C1203" s="9">
        <f t="shared" si="168"/>
        <v>479655</v>
      </c>
      <c r="D1203" s="3">
        <f t="shared" si="166"/>
        <v>31</v>
      </c>
      <c r="E1203" s="10">
        <f t="shared" si="167"/>
        <v>29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 x14ac:dyDescent="0.25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479992</v>
      </c>
      <c r="B1204" s="9">
        <f t="shared" si="165"/>
        <v>479990</v>
      </c>
      <c r="C1204" s="9">
        <f t="shared" si="168"/>
        <v>480020</v>
      </c>
      <c r="D1204" s="3">
        <f t="shared" si="166"/>
        <v>31</v>
      </c>
      <c r="E1204" s="10">
        <f t="shared" si="167"/>
        <v>29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 x14ac:dyDescent="0.25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480357</v>
      </c>
      <c r="B1205" s="9">
        <f t="shared" si="165"/>
        <v>480355</v>
      </c>
      <c r="C1205" s="9">
        <f t="shared" si="168"/>
        <v>480385</v>
      </c>
      <c r="D1205" s="3">
        <f t="shared" si="166"/>
        <v>31</v>
      </c>
      <c r="E1205" s="10">
        <f t="shared" si="167"/>
        <v>29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 x14ac:dyDescent="0.25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480723</v>
      </c>
      <c r="B1206" s="9">
        <f t="shared" si="165"/>
        <v>480721</v>
      </c>
      <c r="C1206" s="9">
        <f t="shared" si="168"/>
        <v>480751</v>
      </c>
      <c r="D1206" s="3">
        <f t="shared" si="166"/>
        <v>31</v>
      </c>
      <c r="E1206" s="10">
        <f t="shared" si="167"/>
        <v>29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05"/>
  <sheetViews>
    <sheetView showGridLines="0" workbookViewId="0">
      <selection activeCell="A5" sqref="A5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4" width="15.7109375" customWidth="1"/>
    <col min="5" max="5" width="13.28515625" bestFit="1" customWidth="1"/>
    <col min="6" max="6" width="31.42578125" bestFit="1" customWidth="1"/>
    <col min="7" max="7" width="13.85546875" bestFit="1" customWidth="1"/>
    <col min="8" max="8" width="21.5703125" bestFit="1" customWidth="1"/>
    <col min="9" max="18" width="21.5703125" customWidth="1"/>
    <col min="23" max="23" width="9.85546875" bestFit="1" customWidth="1"/>
  </cols>
  <sheetData>
    <row r="1" spans="1:23" x14ac:dyDescent="0.25">
      <c r="A1" s="2" t="str">
        <f>Lease!H4</f>
        <v>Yearly</v>
      </c>
      <c r="E1" s="12"/>
      <c r="G1" s="62"/>
      <c r="H1" s="62"/>
      <c r="I1" s="62"/>
      <c r="J1" s="62"/>
      <c r="K1" s="12"/>
    </row>
    <row r="2" spans="1:23" x14ac:dyDescent="0.25">
      <c r="B2" s="12"/>
      <c r="D2" s="12"/>
      <c r="F2" s="12"/>
      <c r="G2" s="12"/>
      <c r="H2" s="12"/>
      <c r="I2" s="62"/>
      <c r="J2" s="62"/>
    </row>
    <row r="3" spans="1:23" x14ac:dyDescent="0.25">
      <c r="A3" s="12"/>
      <c r="E3" s="12"/>
    </row>
    <row r="4" spans="1:23" x14ac:dyDescent="0.25">
      <c r="E4" s="12"/>
      <c r="F4" t="s">
        <v>66</v>
      </c>
      <c r="G4" s="26">
        <v>1</v>
      </c>
      <c r="H4" s="26">
        <f>G4+1</f>
        <v>2</v>
      </c>
      <c r="I4" s="26">
        <f t="shared" ref="I4:R4" si="0">H4+1</f>
        <v>3</v>
      </c>
      <c r="J4" s="26">
        <f t="shared" si="0"/>
        <v>4</v>
      </c>
      <c r="K4" s="26">
        <f t="shared" si="0"/>
        <v>5</v>
      </c>
      <c r="L4" s="26">
        <f t="shared" si="0"/>
        <v>6</v>
      </c>
      <c r="M4" s="26">
        <f t="shared" si="0"/>
        <v>7</v>
      </c>
      <c r="N4" s="26">
        <f t="shared" si="0"/>
        <v>8</v>
      </c>
      <c r="O4" s="26">
        <f t="shared" si="0"/>
        <v>9</v>
      </c>
      <c r="P4" s="26">
        <f t="shared" si="0"/>
        <v>10</v>
      </c>
      <c r="Q4" s="26">
        <f t="shared" si="0"/>
        <v>11</v>
      </c>
      <c r="R4" s="26">
        <f t="shared" si="0"/>
        <v>12</v>
      </c>
    </row>
    <row r="5" spans="1:23" ht="6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4" t="s">
        <v>62</v>
      </c>
      <c r="F5" s="27">
        <f>EOMONTH(A6,0)</f>
        <v>42460</v>
      </c>
      <c r="G5" s="27">
        <f>(((((EOMONTH(DATE(YEAR(F5),MONTH(F5)+1,DAY(F5)-5),0))))))</f>
        <v>42490</v>
      </c>
      <c r="H5" s="27">
        <f t="shared" ref="H5:Q5" si="1">(((((EOMONTH(DATE(YEAR(G5),MONTH(G5)+1,DAY(G5)-5),0))))))</f>
        <v>42521</v>
      </c>
      <c r="I5" s="27">
        <f t="shared" si="1"/>
        <v>42551</v>
      </c>
      <c r="J5" s="27">
        <f t="shared" si="1"/>
        <v>42582</v>
      </c>
      <c r="K5" s="27">
        <f t="shared" si="1"/>
        <v>42613</v>
      </c>
      <c r="L5" s="27">
        <f t="shared" si="1"/>
        <v>42643</v>
      </c>
      <c r="M5" s="27">
        <f t="shared" si="1"/>
        <v>42674</v>
      </c>
      <c r="N5" s="27">
        <f t="shared" si="1"/>
        <v>42704</v>
      </c>
      <c r="O5" s="27">
        <f t="shared" si="1"/>
        <v>42735</v>
      </c>
      <c r="P5" s="27">
        <f t="shared" si="1"/>
        <v>42766</v>
      </c>
      <c r="Q5" s="27">
        <f t="shared" si="1"/>
        <v>42794</v>
      </c>
      <c r="R5" s="27">
        <f>A7</f>
        <v>42797</v>
      </c>
    </row>
    <row r="6" spans="1:23" x14ac:dyDescent="0.25">
      <c r="A6" s="9">
        <f>Lease!B4</f>
        <v>42432</v>
      </c>
      <c r="B6" s="9">
        <f t="shared" ref="B6:B69" si="2">EOMONTH(A6,-1)+1</f>
        <v>42430</v>
      </c>
      <c r="C6" s="9">
        <f>EOMONTH(A6,0)</f>
        <v>42460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 x14ac:dyDescent="0.25">
      <c r="A7" s="9">
        <f>IF(Lease!$H$4="Monthly",DATE(YEAR(Yearly!A6),MONTH(Yearly!A6)+1,DAY(Yearly!A6)),IF(Lease!$H$4="Quarterly",DATE(YEAR(Yearly!A6),MONTH(Yearly!A6)+3,DAY(Yearly!A6)),DATE(YEAR(Yearly!A6)+1,MONTH(Yearly!A6),DAY(Yearly!A6))))</f>
        <v>42797</v>
      </c>
      <c r="B7" s="9">
        <f t="shared" si="2"/>
        <v>42795</v>
      </c>
      <c r="C7" s="9">
        <f t="shared" ref="C7:C70" si="15">EOMONTH(A7,0)</f>
        <v>42825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10074.160811865731</v>
      </c>
      <c r="G7" s="11">
        <f t="shared" si="3"/>
        <v>10421.545667447308</v>
      </c>
      <c r="H7" s="11">
        <f t="shared" si="4"/>
        <v>10768.930523028885</v>
      </c>
      <c r="I7" s="11">
        <f t="shared" si="5"/>
        <v>10421.545667447308</v>
      </c>
      <c r="J7" s="11">
        <f t="shared" si="6"/>
        <v>10768.930523028885</v>
      </c>
      <c r="K7" s="11">
        <f t="shared" si="7"/>
        <v>10768.930523028885</v>
      </c>
      <c r="L7" s="11">
        <f t="shared" si="8"/>
        <v>10421.545667447308</v>
      </c>
      <c r="M7" s="11">
        <f t="shared" si="9"/>
        <v>10768.930523028885</v>
      </c>
      <c r="N7" s="11">
        <f t="shared" si="10"/>
        <v>10421.545667447308</v>
      </c>
      <c r="O7" s="11">
        <f t="shared" si="11"/>
        <v>10768.930523028885</v>
      </c>
      <c r="P7" s="11">
        <f t="shared" si="12"/>
        <v>10768.930523028885</v>
      </c>
      <c r="Q7" s="11">
        <f t="shared" si="13"/>
        <v>9726.7759562841529</v>
      </c>
      <c r="R7" s="11">
        <f t="shared" si="14"/>
        <v>1042.1545667447308</v>
      </c>
    </row>
    <row r="8" spans="1:23" x14ac:dyDescent="0.25">
      <c r="A8" s="9">
        <f>IF(Lease!$H$4="Monthly",DATE(YEAR(Yearly!A7),MONTH(Yearly!A7)+1,DAY(Yearly!A7)),IF(Lease!$H$4="Quarterly",DATE(YEAR(Yearly!A7),MONTH(Yearly!A7)+3,DAY(Yearly!A7)),DATE(YEAR(Yearly!A7)+1,MONTH(Yearly!A7),DAY(Yearly!A7))))</f>
        <v>43162</v>
      </c>
      <c r="B8" s="9">
        <f t="shared" si="2"/>
        <v>43160</v>
      </c>
      <c r="C8" s="9">
        <f t="shared" si="15"/>
        <v>43190</v>
      </c>
      <c r="D8" s="3">
        <f t="shared" si="16"/>
        <v>31</v>
      </c>
      <c r="E8" s="4">
        <f>Lease!K18</f>
        <v>127142.85714285714</v>
      </c>
      <c r="F8" s="3">
        <f t="shared" ref="F8:F71" si="17">E9/(A9-A8+1)*(EOMONTH(A8,0)-A8+1)+R7</f>
        <v>1042.1545667447308</v>
      </c>
      <c r="G8" s="11">
        <f t="shared" si="3"/>
        <v>0</v>
      </c>
      <c r="H8" s="11">
        <f t="shared" si="4"/>
        <v>0</v>
      </c>
      <c r="I8" s="11">
        <f t="shared" si="5"/>
        <v>0</v>
      </c>
      <c r="J8" s="11">
        <f t="shared" si="6"/>
        <v>0</v>
      </c>
      <c r="K8" s="11">
        <f t="shared" si="7"/>
        <v>0</v>
      </c>
      <c r="L8" s="11">
        <f t="shared" si="8"/>
        <v>0</v>
      </c>
      <c r="M8" s="11">
        <f t="shared" si="9"/>
        <v>0</v>
      </c>
      <c r="N8" s="11">
        <f t="shared" si="10"/>
        <v>0</v>
      </c>
      <c r="O8" s="11">
        <f t="shared" si="11"/>
        <v>0</v>
      </c>
      <c r="P8" s="11">
        <f t="shared" si="12"/>
        <v>0</v>
      </c>
      <c r="Q8" s="11">
        <f t="shared" si="13"/>
        <v>0</v>
      </c>
      <c r="R8" s="11">
        <f t="shared" si="14"/>
        <v>0</v>
      </c>
    </row>
    <row r="9" spans="1:23" x14ac:dyDescent="0.25">
      <c r="A9" s="9">
        <f>IF(Lease!$H$4="Monthly",DATE(YEAR(Yearly!A8),MONTH(Yearly!A8)+1,DAY(Yearly!A8)),IF(Lease!$H$4="Quarterly",DATE(YEAR(Yearly!A8),MONTH(Yearly!A8)+3,DAY(Yearly!A8)),DATE(YEAR(Yearly!A8)+1,MONTH(Yearly!A8),DAY(Yearly!A8))))</f>
        <v>43527</v>
      </c>
      <c r="B9" s="9">
        <f t="shared" si="2"/>
        <v>43525</v>
      </c>
      <c r="C9" s="9">
        <f t="shared" si="15"/>
        <v>43555</v>
      </c>
      <c r="D9" s="3">
        <f t="shared" si="16"/>
        <v>31</v>
      </c>
      <c r="E9" s="4">
        <f>Lease!K19</f>
        <v>0</v>
      </c>
      <c r="F9" s="3">
        <f t="shared" si="17"/>
        <v>0</v>
      </c>
      <c r="G9" s="11">
        <f t="shared" si="3"/>
        <v>0</v>
      </c>
      <c r="H9" s="11">
        <f t="shared" si="4"/>
        <v>0</v>
      </c>
      <c r="I9" s="11">
        <f t="shared" si="5"/>
        <v>0</v>
      </c>
      <c r="J9" s="11">
        <f t="shared" si="6"/>
        <v>0</v>
      </c>
      <c r="K9" s="11">
        <f t="shared" si="7"/>
        <v>0</v>
      </c>
      <c r="L9" s="11">
        <f t="shared" si="8"/>
        <v>0</v>
      </c>
      <c r="M9" s="11">
        <f t="shared" si="9"/>
        <v>0</v>
      </c>
      <c r="N9" s="11">
        <f t="shared" si="10"/>
        <v>0</v>
      </c>
      <c r="O9" s="11">
        <f t="shared" si="11"/>
        <v>0</v>
      </c>
      <c r="P9" s="11">
        <f t="shared" si="12"/>
        <v>0</v>
      </c>
      <c r="Q9" s="11">
        <f t="shared" si="13"/>
        <v>0</v>
      </c>
      <c r="R9" s="11">
        <f t="shared" si="14"/>
        <v>0</v>
      </c>
      <c r="V9" s="62"/>
      <c r="W9" s="62"/>
    </row>
    <row r="10" spans="1:23" x14ac:dyDescent="0.25">
      <c r="A10" s="9">
        <f>IF(Lease!$H$4="Monthly",DATE(YEAR(Yearly!A9),MONTH(Yearly!A9)+1,DAY(Yearly!A9)),IF(Lease!$H$4="Quarterly",DATE(YEAR(Yearly!A9),MONTH(Yearly!A9)+3,DAY(Yearly!A9)),DATE(YEAR(Yearly!A9)+1,MONTH(Yearly!A9),DAY(Yearly!A9))))</f>
        <v>43893</v>
      </c>
      <c r="B10" s="9">
        <f t="shared" si="2"/>
        <v>43891</v>
      </c>
      <c r="C10" s="9">
        <f t="shared" si="15"/>
        <v>43921</v>
      </c>
      <c r="D10" s="3">
        <f t="shared" si="16"/>
        <v>31</v>
      </c>
      <c r="E10" s="4">
        <f>Lease!K20</f>
        <v>0</v>
      </c>
      <c r="F10" s="3">
        <f t="shared" si="17"/>
        <v>0</v>
      </c>
      <c r="G10" s="11">
        <f t="shared" si="3"/>
        <v>0</v>
      </c>
      <c r="H10" s="11">
        <f t="shared" si="4"/>
        <v>0</v>
      </c>
      <c r="I10" s="11">
        <f t="shared" si="5"/>
        <v>0</v>
      </c>
      <c r="J10" s="11">
        <f t="shared" si="6"/>
        <v>0</v>
      </c>
      <c r="K10" s="11">
        <f t="shared" si="7"/>
        <v>0</v>
      </c>
      <c r="L10" s="11">
        <f t="shared" si="8"/>
        <v>0</v>
      </c>
      <c r="M10" s="11">
        <f t="shared" si="9"/>
        <v>0</v>
      </c>
      <c r="N10" s="11">
        <f t="shared" si="10"/>
        <v>0</v>
      </c>
      <c r="O10" s="11">
        <f t="shared" si="11"/>
        <v>0</v>
      </c>
      <c r="P10" s="11">
        <f t="shared" si="12"/>
        <v>0</v>
      </c>
      <c r="Q10" s="11">
        <f t="shared" si="13"/>
        <v>0</v>
      </c>
      <c r="R10" s="11">
        <f t="shared" si="14"/>
        <v>0</v>
      </c>
      <c r="V10" s="62"/>
      <c r="W10" s="62"/>
    </row>
    <row r="11" spans="1:23" x14ac:dyDescent="0.25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44258</v>
      </c>
      <c r="B11" s="9">
        <f t="shared" si="2"/>
        <v>44256</v>
      </c>
      <c r="C11" s="9">
        <f t="shared" si="15"/>
        <v>44286</v>
      </c>
      <c r="D11" s="3">
        <f t="shared" si="16"/>
        <v>31</v>
      </c>
      <c r="E11" s="4">
        <f>Lease!K21</f>
        <v>0</v>
      </c>
      <c r="F11" s="3">
        <f t="shared" si="17"/>
        <v>0</v>
      </c>
      <c r="G11" s="11">
        <f t="shared" si="3"/>
        <v>0</v>
      </c>
      <c r="H11" s="11">
        <f t="shared" si="4"/>
        <v>0</v>
      </c>
      <c r="I11" s="11">
        <f t="shared" si="5"/>
        <v>0</v>
      </c>
      <c r="J11" s="11">
        <f t="shared" si="6"/>
        <v>0</v>
      </c>
      <c r="K11" s="11">
        <f t="shared" si="7"/>
        <v>0</v>
      </c>
      <c r="L11" s="11">
        <f t="shared" si="8"/>
        <v>0</v>
      </c>
      <c r="M11" s="11">
        <f t="shared" si="9"/>
        <v>0</v>
      </c>
      <c r="N11" s="11">
        <f t="shared" si="10"/>
        <v>0</v>
      </c>
      <c r="O11" s="11">
        <f t="shared" si="11"/>
        <v>0</v>
      </c>
      <c r="P11" s="11">
        <f t="shared" si="12"/>
        <v>0</v>
      </c>
      <c r="Q11" s="11">
        <f t="shared" si="13"/>
        <v>0</v>
      </c>
      <c r="R11" s="11">
        <f t="shared" si="14"/>
        <v>0</v>
      </c>
    </row>
    <row r="12" spans="1:23" x14ac:dyDescent="0.25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44623</v>
      </c>
      <c r="B12" s="9">
        <f t="shared" si="2"/>
        <v>44621</v>
      </c>
      <c r="C12" s="9">
        <f t="shared" si="15"/>
        <v>44651</v>
      </c>
      <c r="D12" s="3">
        <f t="shared" si="16"/>
        <v>31</v>
      </c>
      <c r="E12" s="4">
        <f>Lease!K22</f>
        <v>0</v>
      </c>
      <c r="F12" s="3">
        <f t="shared" si="17"/>
        <v>0</v>
      </c>
      <c r="G12" s="11">
        <f t="shared" si="3"/>
        <v>0</v>
      </c>
      <c r="H12" s="11">
        <f t="shared" si="4"/>
        <v>0</v>
      </c>
      <c r="I12" s="11">
        <f t="shared" si="5"/>
        <v>0</v>
      </c>
      <c r="J12" s="11">
        <f t="shared" si="6"/>
        <v>0</v>
      </c>
      <c r="K12" s="11">
        <f t="shared" si="7"/>
        <v>0</v>
      </c>
      <c r="L12" s="11">
        <f t="shared" si="8"/>
        <v>0</v>
      </c>
      <c r="M12" s="11">
        <f t="shared" si="9"/>
        <v>0</v>
      </c>
      <c r="N12" s="11">
        <f t="shared" si="10"/>
        <v>0</v>
      </c>
      <c r="O12" s="11">
        <f t="shared" si="11"/>
        <v>0</v>
      </c>
      <c r="P12" s="11">
        <f t="shared" si="12"/>
        <v>0</v>
      </c>
      <c r="Q12" s="11">
        <f t="shared" si="13"/>
        <v>0</v>
      </c>
      <c r="R12" s="11">
        <f t="shared" si="14"/>
        <v>0</v>
      </c>
      <c r="V12" s="62"/>
      <c r="W12" s="62"/>
    </row>
    <row r="13" spans="1:23" x14ac:dyDescent="0.25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44988</v>
      </c>
      <c r="B13" s="9">
        <f t="shared" si="2"/>
        <v>44986</v>
      </c>
      <c r="C13" s="9">
        <f t="shared" si="15"/>
        <v>45016</v>
      </c>
      <c r="D13" s="3">
        <f t="shared" si="16"/>
        <v>31</v>
      </c>
      <c r="E13" s="4">
        <f>Lease!K23</f>
        <v>0</v>
      </c>
      <c r="F13" s="3">
        <f t="shared" si="17"/>
        <v>0</v>
      </c>
      <c r="G13" s="11">
        <f t="shared" si="3"/>
        <v>0</v>
      </c>
      <c r="H13" s="11">
        <f t="shared" si="4"/>
        <v>0</v>
      </c>
      <c r="I13" s="11">
        <f t="shared" si="5"/>
        <v>0</v>
      </c>
      <c r="J13" s="11">
        <f t="shared" si="6"/>
        <v>0</v>
      </c>
      <c r="K13" s="11">
        <f t="shared" si="7"/>
        <v>0</v>
      </c>
      <c r="L13" s="11">
        <f t="shared" si="8"/>
        <v>0</v>
      </c>
      <c r="M13" s="11">
        <f t="shared" si="9"/>
        <v>0</v>
      </c>
      <c r="N13" s="11">
        <f t="shared" si="10"/>
        <v>0</v>
      </c>
      <c r="O13" s="11">
        <f t="shared" si="11"/>
        <v>0</v>
      </c>
      <c r="P13" s="11">
        <f t="shared" si="12"/>
        <v>0</v>
      </c>
      <c r="Q13" s="11">
        <f t="shared" si="13"/>
        <v>0</v>
      </c>
      <c r="R13" s="11">
        <f t="shared" si="14"/>
        <v>0</v>
      </c>
    </row>
    <row r="14" spans="1:23" x14ac:dyDescent="0.25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45354</v>
      </c>
      <c r="B14" s="9">
        <f t="shared" si="2"/>
        <v>45352</v>
      </c>
      <c r="C14" s="9">
        <f t="shared" si="15"/>
        <v>45382</v>
      </c>
      <c r="D14" s="3">
        <f t="shared" si="16"/>
        <v>31</v>
      </c>
      <c r="E14" s="4">
        <f>Lease!K24</f>
        <v>0</v>
      </c>
      <c r="F14" s="3">
        <f t="shared" si="17"/>
        <v>0</v>
      </c>
      <c r="G14" s="11">
        <f t="shared" si="3"/>
        <v>0</v>
      </c>
      <c r="H14" s="11">
        <f t="shared" si="4"/>
        <v>0</v>
      </c>
      <c r="I14" s="11">
        <f t="shared" si="5"/>
        <v>0</v>
      </c>
      <c r="J14" s="11">
        <f t="shared" si="6"/>
        <v>0</v>
      </c>
      <c r="K14" s="11">
        <f t="shared" si="7"/>
        <v>0</v>
      </c>
      <c r="L14" s="11">
        <f t="shared" si="8"/>
        <v>0</v>
      </c>
      <c r="M14" s="11">
        <f t="shared" si="9"/>
        <v>0</v>
      </c>
      <c r="N14" s="11">
        <f t="shared" si="10"/>
        <v>0</v>
      </c>
      <c r="O14" s="11">
        <f t="shared" si="11"/>
        <v>0</v>
      </c>
      <c r="P14" s="11">
        <f t="shared" si="12"/>
        <v>0</v>
      </c>
      <c r="Q14" s="11">
        <f t="shared" si="13"/>
        <v>0</v>
      </c>
      <c r="R14" s="11">
        <f t="shared" si="14"/>
        <v>0</v>
      </c>
    </row>
    <row r="15" spans="1:23" x14ac:dyDescent="0.25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45719</v>
      </c>
      <c r="B15" s="9">
        <f t="shared" si="2"/>
        <v>45717</v>
      </c>
      <c r="C15" s="9">
        <f t="shared" si="15"/>
        <v>45747</v>
      </c>
      <c r="D15" s="3">
        <f t="shared" si="16"/>
        <v>31</v>
      </c>
      <c r="E15" s="4">
        <f>Lease!K25</f>
        <v>0</v>
      </c>
      <c r="F15" s="3">
        <f t="shared" si="17"/>
        <v>0</v>
      </c>
      <c r="G15" s="11">
        <f t="shared" si="3"/>
        <v>0</v>
      </c>
      <c r="H15" s="11">
        <f t="shared" si="4"/>
        <v>0</v>
      </c>
      <c r="I15" s="11">
        <f t="shared" si="5"/>
        <v>0</v>
      </c>
      <c r="J15" s="11">
        <f t="shared" si="6"/>
        <v>0</v>
      </c>
      <c r="K15" s="11">
        <f t="shared" si="7"/>
        <v>0</v>
      </c>
      <c r="L15" s="11">
        <f t="shared" si="8"/>
        <v>0</v>
      </c>
      <c r="M15" s="11">
        <f t="shared" si="9"/>
        <v>0</v>
      </c>
      <c r="N15" s="11">
        <f t="shared" si="10"/>
        <v>0</v>
      </c>
      <c r="O15" s="11">
        <f t="shared" si="11"/>
        <v>0</v>
      </c>
      <c r="P15" s="11">
        <f t="shared" si="12"/>
        <v>0</v>
      </c>
      <c r="Q15" s="11">
        <f t="shared" si="13"/>
        <v>0</v>
      </c>
      <c r="R15" s="11">
        <f t="shared" si="14"/>
        <v>0</v>
      </c>
    </row>
    <row r="16" spans="1:23" x14ac:dyDescent="0.25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46084</v>
      </c>
      <c r="B16" s="9">
        <f t="shared" si="2"/>
        <v>46082</v>
      </c>
      <c r="C16" s="9">
        <f t="shared" si="15"/>
        <v>46112</v>
      </c>
      <c r="D16" s="3">
        <f t="shared" si="16"/>
        <v>31</v>
      </c>
      <c r="E16" s="4">
        <f>Lease!K26</f>
        <v>0</v>
      </c>
      <c r="F16" s="3">
        <f t="shared" si="17"/>
        <v>0</v>
      </c>
      <c r="G16" s="11">
        <f t="shared" si="3"/>
        <v>0</v>
      </c>
      <c r="H16" s="11">
        <f t="shared" si="4"/>
        <v>0</v>
      </c>
      <c r="I16" s="11">
        <f t="shared" si="5"/>
        <v>0</v>
      </c>
      <c r="J16" s="11">
        <f t="shared" si="6"/>
        <v>0</v>
      </c>
      <c r="K16" s="11">
        <f t="shared" si="7"/>
        <v>0</v>
      </c>
      <c r="L16" s="11">
        <f t="shared" si="8"/>
        <v>0</v>
      </c>
      <c r="M16" s="11">
        <f t="shared" si="9"/>
        <v>0</v>
      </c>
      <c r="N16" s="11">
        <f t="shared" si="10"/>
        <v>0</v>
      </c>
      <c r="O16" s="11">
        <f t="shared" si="11"/>
        <v>0</v>
      </c>
      <c r="P16" s="11">
        <f t="shared" si="12"/>
        <v>0</v>
      </c>
      <c r="Q16" s="11">
        <f t="shared" si="13"/>
        <v>0</v>
      </c>
      <c r="R16" s="11">
        <f t="shared" si="14"/>
        <v>0</v>
      </c>
    </row>
    <row r="17" spans="1:18" x14ac:dyDescent="0.25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46449</v>
      </c>
      <c r="B17" s="9">
        <f t="shared" si="2"/>
        <v>46447</v>
      </c>
      <c r="C17" s="9">
        <f t="shared" si="15"/>
        <v>46477</v>
      </c>
      <c r="D17" s="3">
        <f t="shared" si="16"/>
        <v>31</v>
      </c>
      <c r="E17" s="4">
        <f>Lease!K27</f>
        <v>0</v>
      </c>
      <c r="F17" s="3">
        <f t="shared" si="17"/>
        <v>0</v>
      </c>
      <c r="G17" s="11">
        <f t="shared" si="3"/>
        <v>0</v>
      </c>
      <c r="H17" s="11">
        <f t="shared" si="4"/>
        <v>0</v>
      </c>
      <c r="I17" s="11">
        <f t="shared" si="5"/>
        <v>0</v>
      </c>
      <c r="J17" s="11">
        <f t="shared" si="6"/>
        <v>0</v>
      </c>
      <c r="K17" s="11">
        <f t="shared" si="7"/>
        <v>0</v>
      </c>
      <c r="L17" s="11">
        <f t="shared" si="8"/>
        <v>0</v>
      </c>
      <c r="M17" s="11">
        <f t="shared" si="9"/>
        <v>0</v>
      </c>
      <c r="N17" s="11">
        <f t="shared" si="10"/>
        <v>0</v>
      </c>
      <c r="O17" s="11">
        <f t="shared" si="11"/>
        <v>0</v>
      </c>
      <c r="P17" s="11">
        <f t="shared" si="12"/>
        <v>0</v>
      </c>
      <c r="Q17" s="11">
        <f t="shared" si="13"/>
        <v>0</v>
      </c>
      <c r="R17" s="11">
        <f t="shared" si="14"/>
        <v>0</v>
      </c>
    </row>
    <row r="18" spans="1:18" x14ac:dyDescent="0.25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46815</v>
      </c>
      <c r="B18" s="9">
        <f t="shared" si="2"/>
        <v>46813</v>
      </c>
      <c r="C18" s="9">
        <f t="shared" si="15"/>
        <v>46843</v>
      </c>
      <c r="D18" s="3">
        <f t="shared" si="16"/>
        <v>31</v>
      </c>
      <c r="E18" s="4">
        <f>Lease!K28</f>
        <v>0</v>
      </c>
      <c r="F18" s="3">
        <f t="shared" si="17"/>
        <v>0</v>
      </c>
      <c r="G18" s="11">
        <f t="shared" si="3"/>
        <v>0</v>
      </c>
      <c r="H18" s="11">
        <f t="shared" si="4"/>
        <v>0</v>
      </c>
      <c r="I18" s="11">
        <f t="shared" si="5"/>
        <v>0</v>
      </c>
      <c r="J18" s="11">
        <f t="shared" si="6"/>
        <v>0</v>
      </c>
      <c r="K18" s="11">
        <f t="shared" si="7"/>
        <v>0</v>
      </c>
      <c r="L18" s="11">
        <f t="shared" si="8"/>
        <v>0</v>
      </c>
      <c r="M18" s="11">
        <f t="shared" si="9"/>
        <v>0</v>
      </c>
      <c r="N18" s="11">
        <f t="shared" si="10"/>
        <v>0</v>
      </c>
      <c r="O18" s="11">
        <f t="shared" si="11"/>
        <v>0</v>
      </c>
      <c r="P18" s="11">
        <f t="shared" si="12"/>
        <v>0</v>
      </c>
      <c r="Q18" s="11">
        <f t="shared" si="13"/>
        <v>0</v>
      </c>
      <c r="R18" s="11">
        <f t="shared" si="14"/>
        <v>0</v>
      </c>
    </row>
    <row r="19" spans="1:18" x14ac:dyDescent="0.25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47180</v>
      </c>
      <c r="B19" s="9">
        <f t="shared" si="2"/>
        <v>47178</v>
      </c>
      <c r="C19" s="9">
        <f t="shared" si="15"/>
        <v>47208</v>
      </c>
      <c r="D19" s="3">
        <f t="shared" si="16"/>
        <v>31</v>
      </c>
      <c r="E19" s="4">
        <f>Lease!K29</f>
        <v>0</v>
      </c>
      <c r="F19" s="3">
        <f t="shared" si="17"/>
        <v>0</v>
      </c>
      <c r="G19" s="11">
        <f t="shared" si="3"/>
        <v>0</v>
      </c>
      <c r="H19" s="11">
        <f t="shared" si="4"/>
        <v>0</v>
      </c>
      <c r="I19" s="11">
        <f t="shared" si="5"/>
        <v>0</v>
      </c>
      <c r="J19" s="11">
        <f t="shared" si="6"/>
        <v>0</v>
      </c>
      <c r="K19" s="11">
        <f t="shared" si="7"/>
        <v>0</v>
      </c>
      <c r="L19" s="11">
        <f t="shared" si="8"/>
        <v>0</v>
      </c>
      <c r="M19" s="11">
        <f t="shared" si="9"/>
        <v>0</v>
      </c>
      <c r="N19" s="11">
        <f t="shared" si="10"/>
        <v>0</v>
      </c>
      <c r="O19" s="11">
        <f t="shared" si="11"/>
        <v>0</v>
      </c>
      <c r="P19" s="11">
        <f t="shared" si="12"/>
        <v>0</v>
      </c>
      <c r="Q19" s="11">
        <f t="shared" si="13"/>
        <v>0</v>
      </c>
      <c r="R19" s="11">
        <f t="shared" si="14"/>
        <v>0</v>
      </c>
    </row>
    <row r="20" spans="1:18" x14ac:dyDescent="0.25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47545</v>
      </c>
      <c r="B20" s="9">
        <f t="shared" si="2"/>
        <v>47543</v>
      </c>
      <c r="C20" s="9">
        <f t="shared" si="15"/>
        <v>47573</v>
      </c>
      <c r="D20" s="3">
        <f t="shared" si="16"/>
        <v>31</v>
      </c>
      <c r="E20" s="4">
        <f>Lease!K30</f>
        <v>0</v>
      </c>
      <c r="F20" s="3">
        <f t="shared" si="17"/>
        <v>0</v>
      </c>
      <c r="G20" s="11">
        <f t="shared" si="3"/>
        <v>0</v>
      </c>
      <c r="H20" s="11">
        <f t="shared" si="4"/>
        <v>0</v>
      </c>
      <c r="I20" s="11">
        <f t="shared" si="5"/>
        <v>0</v>
      </c>
      <c r="J20" s="11">
        <f t="shared" si="6"/>
        <v>0</v>
      </c>
      <c r="K20" s="11">
        <f t="shared" si="7"/>
        <v>0</v>
      </c>
      <c r="L20" s="11">
        <f t="shared" si="8"/>
        <v>0</v>
      </c>
      <c r="M20" s="11">
        <f t="shared" si="9"/>
        <v>0</v>
      </c>
      <c r="N20" s="11">
        <f t="shared" si="10"/>
        <v>0</v>
      </c>
      <c r="O20" s="11">
        <f t="shared" si="11"/>
        <v>0</v>
      </c>
      <c r="P20" s="11">
        <f t="shared" si="12"/>
        <v>0</v>
      </c>
      <c r="Q20" s="11">
        <f t="shared" si="13"/>
        <v>0</v>
      </c>
      <c r="R20" s="11">
        <f t="shared" si="14"/>
        <v>0</v>
      </c>
    </row>
    <row r="21" spans="1:18" x14ac:dyDescent="0.25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47910</v>
      </c>
      <c r="B21" s="9">
        <f t="shared" si="2"/>
        <v>47908</v>
      </c>
      <c r="C21" s="9">
        <f t="shared" si="15"/>
        <v>47938</v>
      </c>
      <c r="D21" s="3">
        <f t="shared" si="16"/>
        <v>31</v>
      </c>
      <c r="E21" s="4">
        <f>Lease!K31</f>
        <v>0</v>
      </c>
      <c r="F21" s="3">
        <f t="shared" si="17"/>
        <v>0</v>
      </c>
      <c r="G21" s="11">
        <f t="shared" si="3"/>
        <v>0</v>
      </c>
      <c r="H21" s="11">
        <f t="shared" si="4"/>
        <v>0</v>
      </c>
      <c r="I21" s="11">
        <f t="shared" si="5"/>
        <v>0</v>
      </c>
      <c r="J21" s="11">
        <f t="shared" si="6"/>
        <v>0</v>
      </c>
      <c r="K21" s="11">
        <f t="shared" si="7"/>
        <v>0</v>
      </c>
      <c r="L21" s="11">
        <f t="shared" si="8"/>
        <v>0</v>
      </c>
      <c r="M21" s="11">
        <f t="shared" si="9"/>
        <v>0</v>
      </c>
      <c r="N21" s="11">
        <f t="shared" si="10"/>
        <v>0</v>
      </c>
      <c r="O21" s="11">
        <f t="shared" si="11"/>
        <v>0</v>
      </c>
      <c r="P21" s="11">
        <f t="shared" si="12"/>
        <v>0</v>
      </c>
      <c r="Q21" s="11">
        <f t="shared" si="13"/>
        <v>0</v>
      </c>
      <c r="R21" s="11">
        <f t="shared" si="14"/>
        <v>0</v>
      </c>
    </row>
    <row r="22" spans="1:18" x14ac:dyDescent="0.25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48276</v>
      </c>
      <c r="B22" s="9">
        <f t="shared" si="2"/>
        <v>48274</v>
      </c>
      <c r="C22" s="9">
        <f t="shared" si="15"/>
        <v>48304</v>
      </c>
      <c r="D22" s="3">
        <f t="shared" si="16"/>
        <v>31</v>
      </c>
      <c r="E22" s="4">
        <f>Lease!K32</f>
        <v>0</v>
      </c>
      <c r="F22" s="3">
        <f t="shared" si="17"/>
        <v>0</v>
      </c>
      <c r="G22" s="11">
        <f t="shared" si="3"/>
        <v>0</v>
      </c>
      <c r="H22" s="11">
        <f t="shared" si="4"/>
        <v>0</v>
      </c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 t="shared" si="8"/>
        <v>0</v>
      </c>
      <c r="M22" s="11">
        <f t="shared" si="9"/>
        <v>0</v>
      </c>
      <c r="N22" s="11">
        <f t="shared" si="10"/>
        <v>0</v>
      </c>
      <c r="O22" s="11">
        <f t="shared" si="11"/>
        <v>0</v>
      </c>
      <c r="P22" s="11">
        <f t="shared" si="12"/>
        <v>0</v>
      </c>
      <c r="Q22" s="11">
        <f t="shared" si="13"/>
        <v>0</v>
      </c>
      <c r="R22" s="11">
        <f t="shared" si="14"/>
        <v>0</v>
      </c>
    </row>
    <row r="23" spans="1:18" x14ac:dyDescent="0.25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48641</v>
      </c>
      <c r="B23" s="9">
        <f t="shared" si="2"/>
        <v>48639</v>
      </c>
      <c r="C23" s="9">
        <f t="shared" si="15"/>
        <v>48669</v>
      </c>
      <c r="D23" s="3">
        <f t="shared" si="16"/>
        <v>31</v>
      </c>
      <c r="E23" s="4">
        <f>Lease!K33</f>
        <v>0</v>
      </c>
      <c r="F23" s="3">
        <f t="shared" si="17"/>
        <v>0</v>
      </c>
      <c r="G23" s="11">
        <f t="shared" si="3"/>
        <v>0</v>
      </c>
      <c r="H23" s="11">
        <f t="shared" si="4"/>
        <v>0</v>
      </c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 t="shared" si="8"/>
        <v>0</v>
      </c>
      <c r="M23" s="11">
        <f t="shared" si="9"/>
        <v>0</v>
      </c>
      <c r="N23" s="11">
        <f t="shared" si="10"/>
        <v>0</v>
      </c>
      <c r="O23" s="11">
        <f t="shared" si="11"/>
        <v>0</v>
      </c>
      <c r="P23" s="11">
        <f t="shared" si="12"/>
        <v>0</v>
      </c>
      <c r="Q23" s="11">
        <f t="shared" si="13"/>
        <v>0</v>
      </c>
      <c r="R23" s="11">
        <f t="shared" si="14"/>
        <v>0</v>
      </c>
    </row>
    <row r="24" spans="1:18" x14ac:dyDescent="0.25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49006</v>
      </c>
      <c r="B24" s="9">
        <f t="shared" si="2"/>
        <v>49004</v>
      </c>
      <c r="C24" s="9">
        <f t="shared" si="15"/>
        <v>49034</v>
      </c>
      <c r="D24" s="3">
        <f t="shared" si="16"/>
        <v>31</v>
      </c>
      <c r="E24" s="4">
        <f>Lease!K34</f>
        <v>0</v>
      </c>
      <c r="F24" s="3">
        <f t="shared" si="17"/>
        <v>0</v>
      </c>
      <c r="G24" s="11">
        <f t="shared" si="3"/>
        <v>0</v>
      </c>
      <c r="H24" s="11">
        <f t="shared" si="4"/>
        <v>0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</row>
    <row r="25" spans="1:18" x14ac:dyDescent="0.25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49371</v>
      </c>
      <c r="B25" s="9">
        <f t="shared" si="2"/>
        <v>49369</v>
      </c>
      <c r="C25" s="9">
        <f t="shared" si="15"/>
        <v>49399</v>
      </c>
      <c r="D25" s="3">
        <f t="shared" si="16"/>
        <v>31</v>
      </c>
      <c r="E25" s="4">
        <f>Lease!K35</f>
        <v>0</v>
      </c>
      <c r="F25" s="3">
        <f t="shared" si="17"/>
        <v>0</v>
      </c>
      <c r="G25" s="11">
        <f t="shared" si="3"/>
        <v>0</v>
      </c>
      <c r="H25" s="11">
        <f t="shared" si="4"/>
        <v>0</v>
      </c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 t="shared" si="8"/>
        <v>0</v>
      </c>
      <c r="M25" s="11">
        <f t="shared" si="9"/>
        <v>0</v>
      </c>
      <c r="N25" s="11">
        <f t="shared" si="10"/>
        <v>0</v>
      </c>
      <c r="O25" s="11">
        <f t="shared" si="11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</row>
    <row r="26" spans="1:18" x14ac:dyDescent="0.25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49737</v>
      </c>
      <c r="B26" s="9">
        <f t="shared" si="2"/>
        <v>49735</v>
      </c>
      <c r="C26" s="9">
        <f t="shared" si="15"/>
        <v>49765</v>
      </c>
      <c r="D26" s="3">
        <f t="shared" si="16"/>
        <v>31</v>
      </c>
      <c r="E26" s="4">
        <f>Lease!K36</f>
        <v>0</v>
      </c>
      <c r="F26" s="3">
        <f t="shared" si="17"/>
        <v>0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 x14ac:dyDescent="0.25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50102</v>
      </c>
      <c r="B27" s="9">
        <f t="shared" si="2"/>
        <v>50100</v>
      </c>
      <c r="C27" s="9">
        <f t="shared" si="15"/>
        <v>50130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 x14ac:dyDescent="0.25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50467</v>
      </c>
      <c r="B28" s="9">
        <f t="shared" si="2"/>
        <v>50465</v>
      </c>
      <c r="C28" s="9">
        <f t="shared" si="15"/>
        <v>50495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 x14ac:dyDescent="0.25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50832</v>
      </c>
      <c r="B29" s="9">
        <f t="shared" si="2"/>
        <v>50830</v>
      </c>
      <c r="C29" s="9">
        <f t="shared" si="15"/>
        <v>50860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 x14ac:dyDescent="0.25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51198</v>
      </c>
      <c r="B30" s="9">
        <f t="shared" si="2"/>
        <v>51196</v>
      </c>
      <c r="C30" s="9">
        <f t="shared" si="15"/>
        <v>51226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 x14ac:dyDescent="0.25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51563</v>
      </c>
      <c r="B31" s="9">
        <f t="shared" si="2"/>
        <v>51561</v>
      </c>
      <c r="C31" s="9">
        <f t="shared" si="15"/>
        <v>51591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 x14ac:dyDescent="0.25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51928</v>
      </c>
      <c r="B32" s="9">
        <f t="shared" si="2"/>
        <v>51926</v>
      </c>
      <c r="C32" s="9">
        <f t="shared" si="15"/>
        <v>51956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 x14ac:dyDescent="0.25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52293</v>
      </c>
      <c r="B33" s="9">
        <f t="shared" si="2"/>
        <v>52291</v>
      </c>
      <c r="C33" s="9">
        <f t="shared" si="15"/>
        <v>52321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 x14ac:dyDescent="0.25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52659</v>
      </c>
      <c r="B34" s="9">
        <f t="shared" si="2"/>
        <v>52657</v>
      </c>
      <c r="C34" s="9">
        <f t="shared" si="15"/>
        <v>52687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 x14ac:dyDescent="0.25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53024</v>
      </c>
      <c r="B35" s="9">
        <f t="shared" si="2"/>
        <v>53022</v>
      </c>
      <c r="C35" s="9">
        <f t="shared" si="15"/>
        <v>53052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 x14ac:dyDescent="0.25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53389</v>
      </c>
      <c r="B36" s="9">
        <f t="shared" si="2"/>
        <v>53387</v>
      </c>
      <c r="C36" s="9">
        <f t="shared" si="15"/>
        <v>53417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 x14ac:dyDescent="0.25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53754</v>
      </c>
      <c r="B37" s="9">
        <f t="shared" si="2"/>
        <v>53752</v>
      </c>
      <c r="C37" s="9">
        <f t="shared" si="15"/>
        <v>53782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 x14ac:dyDescent="0.25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54120</v>
      </c>
      <c r="B38" s="9">
        <f t="shared" si="2"/>
        <v>54118</v>
      </c>
      <c r="C38" s="9">
        <f t="shared" si="15"/>
        <v>54148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 x14ac:dyDescent="0.25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54485</v>
      </c>
      <c r="B39" s="9">
        <f t="shared" si="2"/>
        <v>54483</v>
      </c>
      <c r="C39" s="9">
        <f t="shared" si="15"/>
        <v>54513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 x14ac:dyDescent="0.25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54850</v>
      </c>
      <c r="B40" s="9">
        <f t="shared" si="2"/>
        <v>54848</v>
      </c>
      <c r="C40" s="9">
        <f t="shared" si="15"/>
        <v>54878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 x14ac:dyDescent="0.25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55215</v>
      </c>
      <c r="B41" s="9">
        <f t="shared" si="2"/>
        <v>55213</v>
      </c>
      <c r="C41" s="9">
        <f t="shared" si="15"/>
        <v>55243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 x14ac:dyDescent="0.25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55581</v>
      </c>
      <c r="B42" s="9">
        <f t="shared" si="2"/>
        <v>55579</v>
      </c>
      <c r="C42" s="9">
        <f t="shared" si="15"/>
        <v>55609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 x14ac:dyDescent="0.25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55946</v>
      </c>
      <c r="B43" s="9">
        <f t="shared" si="2"/>
        <v>55944</v>
      </c>
      <c r="C43" s="9">
        <f t="shared" si="15"/>
        <v>55974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 x14ac:dyDescent="0.25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56311</v>
      </c>
      <c r="B44" s="9">
        <f t="shared" si="2"/>
        <v>56309</v>
      </c>
      <c r="C44" s="9">
        <f t="shared" si="15"/>
        <v>56339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 x14ac:dyDescent="0.25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56676</v>
      </c>
      <c r="B45" s="9">
        <f t="shared" si="2"/>
        <v>56674</v>
      </c>
      <c r="C45" s="9">
        <f t="shared" si="15"/>
        <v>56704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 x14ac:dyDescent="0.25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57042</v>
      </c>
      <c r="B46" s="9">
        <f t="shared" si="2"/>
        <v>57040</v>
      </c>
      <c r="C46" s="9">
        <f t="shared" si="15"/>
        <v>57070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 x14ac:dyDescent="0.25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57407</v>
      </c>
      <c r="B47" s="9">
        <f t="shared" si="2"/>
        <v>57405</v>
      </c>
      <c r="C47" s="9">
        <f t="shared" si="15"/>
        <v>57435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 x14ac:dyDescent="0.25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57772</v>
      </c>
      <c r="B48" s="9">
        <f t="shared" si="2"/>
        <v>57770</v>
      </c>
      <c r="C48" s="9">
        <f t="shared" si="15"/>
        <v>57800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 x14ac:dyDescent="0.25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58137</v>
      </c>
      <c r="B49" s="9">
        <f t="shared" si="2"/>
        <v>58135</v>
      </c>
      <c r="C49" s="9">
        <f t="shared" si="15"/>
        <v>58165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 x14ac:dyDescent="0.25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58503</v>
      </c>
      <c r="B50" s="9">
        <f t="shared" si="2"/>
        <v>58501</v>
      </c>
      <c r="C50" s="9">
        <f t="shared" si="15"/>
        <v>58531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 x14ac:dyDescent="0.25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58868</v>
      </c>
      <c r="B51" s="9">
        <f t="shared" si="2"/>
        <v>58866</v>
      </c>
      <c r="C51" s="9">
        <f t="shared" si="15"/>
        <v>58896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 x14ac:dyDescent="0.25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59233</v>
      </c>
      <c r="B52" s="9">
        <f t="shared" si="2"/>
        <v>59231</v>
      </c>
      <c r="C52" s="9">
        <f t="shared" si="15"/>
        <v>59261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 x14ac:dyDescent="0.25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59598</v>
      </c>
      <c r="B53" s="9">
        <f t="shared" si="2"/>
        <v>59596</v>
      </c>
      <c r="C53" s="9">
        <f t="shared" si="15"/>
        <v>59626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 x14ac:dyDescent="0.25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59964</v>
      </c>
      <c r="B54" s="9">
        <f t="shared" si="2"/>
        <v>59962</v>
      </c>
      <c r="C54" s="9">
        <f t="shared" si="15"/>
        <v>59992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 x14ac:dyDescent="0.25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60329</v>
      </c>
      <c r="B55" s="9">
        <f t="shared" si="2"/>
        <v>60327</v>
      </c>
      <c r="C55" s="9">
        <f t="shared" si="15"/>
        <v>60357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 x14ac:dyDescent="0.25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60694</v>
      </c>
      <c r="B56" s="9">
        <f t="shared" si="2"/>
        <v>60692</v>
      </c>
      <c r="C56" s="9">
        <f t="shared" si="15"/>
        <v>60722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 x14ac:dyDescent="0.25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61059</v>
      </c>
      <c r="B57" s="9">
        <f t="shared" si="2"/>
        <v>61057</v>
      </c>
      <c r="C57" s="9">
        <f t="shared" si="15"/>
        <v>61087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 x14ac:dyDescent="0.25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61425</v>
      </c>
      <c r="B58" s="9">
        <f t="shared" si="2"/>
        <v>61423</v>
      </c>
      <c r="C58" s="9">
        <f t="shared" si="15"/>
        <v>61453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 x14ac:dyDescent="0.25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61790</v>
      </c>
      <c r="B59" s="9">
        <f t="shared" si="2"/>
        <v>61788</v>
      </c>
      <c r="C59" s="9">
        <f t="shared" si="15"/>
        <v>61818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 x14ac:dyDescent="0.25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62155</v>
      </c>
      <c r="B60" s="9">
        <f t="shared" si="2"/>
        <v>62153</v>
      </c>
      <c r="C60" s="9">
        <f t="shared" si="15"/>
        <v>62183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 x14ac:dyDescent="0.25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62520</v>
      </c>
      <c r="B61" s="9">
        <f t="shared" si="2"/>
        <v>62518</v>
      </c>
      <c r="C61" s="9">
        <f t="shared" si="15"/>
        <v>62548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 x14ac:dyDescent="0.25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62886</v>
      </c>
      <c r="B62" s="9">
        <f t="shared" si="2"/>
        <v>62884</v>
      </c>
      <c r="C62" s="9">
        <f t="shared" si="15"/>
        <v>62914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 x14ac:dyDescent="0.25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63251</v>
      </c>
      <c r="B63" s="9">
        <f t="shared" si="2"/>
        <v>63249</v>
      </c>
      <c r="C63" s="9">
        <f t="shared" si="15"/>
        <v>63279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 x14ac:dyDescent="0.25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63616</v>
      </c>
      <c r="B64" s="9">
        <f t="shared" si="2"/>
        <v>63614</v>
      </c>
      <c r="C64" s="9">
        <f t="shared" si="15"/>
        <v>63644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 x14ac:dyDescent="0.25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63981</v>
      </c>
      <c r="B65" s="9">
        <f t="shared" si="2"/>
        <v>63979</v>
      </c>
      <c r="C65" s="9">
        <f t="shared" si="15"/>
        <v>64009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 x14ac:dyDescent="0.25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64347</v>
      </c>
      <c r="B66" s="9">
        <f t="shared" si="2"/>
        <v>64345</v>
      </c>
      <c r="C66" s="9">
        <f t="shared" si="15"/>
        <v>64375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 x14ac:dyDescent="0.25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64712</v>
      </c>
      <c r="B67" s="9">
        <f t="shared" si="2"/>
        <v>64710</v>
      </c>
      <c r="C67" s="9">
        <f t="shared" si="15"/>
        <v>64740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 x14ac:dyDescent="0.25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65077</v>
      </c>
      <c r="B68" s="9">
        <f t="shared" si="2"/>
        <v>65075</v>
      </c>
      <c r="C68" s="9">
        <f t="shared" si="15"/>
        <v>65105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 x14ac:dyDescent="0.25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65442</v>
      </c>
      <c r="B69" s="9">
        <f t="shared" si="2"/>
        <v>65440</v>
      </c>
      <c r="C69" s="9">
        <f t="shared" si="15"/>
        <v>65470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 x14ac:dyDescent="0.25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65808</v>
      </c>
      <c r="B70" s="9">
        <f t="shared" ref="B70:B133" si="18">EOMONTH(A70,-1)+1</f>
        <v>65806</v>
      </c>
      <c r="C70" s="9">
        <f t="shared" si="15"/>
        <v>65836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66173</v>
      </c>
      <c r="B71" s="9">
        <f t="shared" si="18"/>
        <v>66171</v>
      </c>
      <c r="C71" s="9">
        <f t="shared" ref="C71:C134" si="31">EOMONTH(A71,0)</f>
        <v>66201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 x14ac:dyDescent="0.25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66538</v>
      </c>
      <c r="B72" s="9">
        <f t="shared" si="18"/>
        <v>66536</v>
      </c>
      <c r="C72" s="9">
        <f t="shared" si="31"/>
        <v>66566</v>
      </c>
      <c r="D72" s="3">
        <f t="shared" si="32"/>
        <v>31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 x14ac:dyDescent="0.25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66903</v>
      </c>
      <c r="B73" s="9">
        <f t="shared" si="18"/>
        <v>66901</v>
      </c>
      <c r="C73" s="9">
        <f t="shared" si="31"/>
        <v>66931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 x14ac:dyDescent="0.25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67269</v>
      </c>
      <c r="B74" s="9">
        <f t="shared" si="18"/>
        <v>67267</v>
      </c>
      <c r="C74" s="9">
        <f t="shared" si="31"/>
        <v>67297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 x14ac:dyDescent="0.25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67634</v>
      </c>
      <c r="B75" s="9">
        <f t="shared" si="18"/>
        <v>67632</v>
      </c>
      <c r="C75" s="9">
        <f t="shared" si="31"/>
        <v>67662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 x14ac:dyDescent="0.25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67999</v>
      </c>
      <c r="B76" s="9">
        <f t="shared" si="18"/>
        <v>67997</v>
      </c>
      <c r="C76" s="9">
        <f t="shared" si="31"/>
        <v>68027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 x14ac:dyDescent="0.25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68364</v>
      </c>
      <c r="B77" s="9">
        <f t="shared" si="18"/>
        <v>68362</v>
      </c>
      <c r="C77" s="9">
        <f t="shared" si="31"/>
        <v>68392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 x14ac:dyDescent="0.25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68730</v>
      </c>
      <c r="B78" s="9">
        <f t="shared" si="18"/>
        <v>68728</v>
      </c>
      <c r="C78" s="9">
        <f t="shared" si="31"/>
        <v>68758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 x14ac:dyDescent="0.25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69095</v>
      </c>
      <c r="B79" s="9">
        <f t="shared" si="18"/>
        <v>69093</v>
      </c>
      <c r="C79" s="9">
        <f t="shared" si="31"/>
        <v>69123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 x14ac:dyDescent="0.25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69460</v>
      </c>
      <c r="B80" s="9">
        <f t="shared" si="18"/>
        <v>69458</v>
      </c>
      <c r="C80" s="9">
        <f t="shared" si="31"/>
        <v>69488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 x14ac:dyDescent="0.25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69825</v>
      </c>
      <c r="B81" s="9">
        <f t="shared" si="18"/>
        <v>69823</v>
      </c>
      <c r="C81" s="9">
        <f t="shared" si="31"/>
        <v>69853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 x14ac:dyDescent="0.25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70191</v>
      </c>
      <c r="B82" s="9">
        <f t="shared" si="18"/>
        <v>70189</v>
      </c>
      <c r="C82" s="9">
        <f t="shared" si="31"/>
        <v>70219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 x14ac:dyDescent="0.25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70556</v>
      </c>
      <c r="B83" s="9">
        <f t="shared" si="18"/>
        <v>70554</v>
      </c>
      <c r="C83" s="9">
        <f t="shared" si="31"/>
        <v>70584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 x14ac:dyDescent="0.25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70921</v>
      </c>
      <c r="B84" s="9">
        <f t="shared" si="18"/>
        <v>70919</v>
      </c>
      <c r="C84" s="9">
        <f t="shared" si="31"/>
        <v>70949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 x14ac:dyDescent="0.25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71286</v>
      </c>
      <c r="B85" s="9">
        <f t="shared" si="18"/>
        <v>71284</v>
      </c>
      <c r="C85" s="9">
        <f t="shared" si="31"/>
        <v>71314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 x14ac:dyDescent="0.25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71652</v>
      </c>
      <c r="B86" s="9">
        <f t="shared" si="18"/>
        <v>71650</v>
      </c>
      <c r="C86" s="9">
        <f t="shared" si="31"/>
        <v>71680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 x14ac:dyDescent="0.25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72017</v>
      </c>
      <c r="B87" s="9">
        <f t="shared" si="18"/>
        <v>72015</v>
      </c>
      <c r="C87" s="9">
        <f t="shared" si="31"/>
        <v>72045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 x14ac:dyDescent="0.25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72382</v>
      </c>
      <c r="B88" s="9">
        <f t="shared" si="18"/>
        <v>72380</v>
      </c>
      <c r="C88" s="9">
        <f t="shared" si="31"/>
        <v>72410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 x14ac:dyDescent="0.25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72747</v>
      </c>
      <c r="B89" s="9">
        <f t="shared" si="18"/>
        <v>72745</v>
      </c>
      <c r="C89" s="9">
        <f t="shared" si="31"/>
        <v>72775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 x14ac:dyDescent="0.25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73112</v>
      </c>
      <c r="B90" s="9">
        <f t="shared" si="18"/>
        <v>73110</v>
      </c>
      <c r="C90" s="9">
        <f t="shared" si="31"/>
        <v>73140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 x14ac:dyDescent="0.25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73477</v>
      </c>
      <c r="B91" s="9">
        <f t="shared" si="18"/>
        <v>73475</v>
      </c>
      <c r="C91" s="9">
        <f t="shared" si="31"/>
        <v>73505</v>
      </c>
      <c r="D91" s="3">
        <f t="shared" si="32"/>
        <v>31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 x14ac:dyDescent="0.25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73842</v>
      </c>
      <c r="B92" s="9">
        <f t="shared" si="18"/>
        <v>73840</v>
      </c>
      <c r="C92" s="9">
        <f t="shared" si="31"/>
        <v>73870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 x14ac:dyDescent="0.25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74207</v>
      </c>
      <c r="B93" s="9">
        <f t="shared" si="18"/>
        <v>74205</v>
      </c>
      <c r="C93" s="9">
        <f t="shared" si="31"/>
        <v>74235</v>
      </c>
      <c r="D93" s="3">
        <f t="shared" si="32"/>
        <v>31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 x14ac:dyDescent="0.25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74573</v>
      </c>
      <c r="B94" s="9">
        <f t="shared" si="18"/>
        <v>74571</v>
      </c>
      <c r="C94" s="9">
        <f t="shared" si="31"/>
        <v>74601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 x14ac:dyDescent="0.25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74938</v>
      </c>
      <c r="B95" s="9">
        <f t="shared" si="18"/>
        <v>74936</v>
      </c>
      <c r="C95" s="9">
        <f t="shared" si="31"/>
        <v>74966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 x14ac:dyDescent="0.25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75303</v>
      </c>
      <c r="B96" s="9">
        <f t="shared" si="18"/>
        <v>75301</v>
      </c>
      <c r="C96" s="9">
        <f t="shared" si="31"/>
        <v>75331</v>
      </c>
      <c r="D96" s="3">
        <f t="shared" si="32"/>
        <v>31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 x14ac:dyDescent="0.25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75668</v>
      </c>
      <c r="B97" s="9">
        <f t="shared" si="18"/>
        <v>75666</v>
      </c>
      <c r="C97" s="9">
        <f t="shared" si="31"/>
        <v>75696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 x14ac:dyDescent="0.25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76034</v>
      </c>
      <c r="B98" s="9">
        <f t="shared" si="18"/>
        <v>76032</v>
      </c>
      <c r="C98" s="9">
        <f t="shared" si="31"/>
        <v>76062</v>
      </c>
      <c r="D98" s="3">
        <f t="shared" si="32"/>
        <v>31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 x14ac:dyDescent="0.25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76399</v>
      </c>
      <c r="B99" s="9">
        <f t="shared" si="18"/>
        <v>76397</v>
      </c>
      <c r="C99" s="9">
        <f t="shared" si="31"/>
        <v>76427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 x14ac:dyDescent="0.25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76764</v>
      </c>
      <c r="B100" s="9">
        <f t="shared" si="18"/>
        <v>76762</v>
      </c>
      <c r="C100" s="9">
        <f t="shared" si="31"/>
        <v>76792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 x14ac:dyDescent="0.25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77129</v>
      </c>
      <c r="B101" s="9">
        <f t="shared" si="18"/>
        <v>77127</v>
      </c>
      <c r="C101" s="9">
        <f t="shared" si="31"/>
        <v>77157</v>
      </c>
      <c r="D101" s="3">
        <f t="shared" si="32"/>
        <v>31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 x14ac:dyDescent="0.25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77495</v>
      </c>
      <c r="B102" s="9">
        <f t="shared" si="18"/>
        <v>77493</v>
      </c>
      <c r="C102" s="9">
        <f t="shared" si="31"/>
        <v>77523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 x14ac:dyDescent="0.25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77860</v>
      </c>
      <c r="B103" s="9">
        <f t="shared" si="18"/>
        <v>77858</v>
      </c>
      <c r="C103" s="9">
        <f t="shared" si="31"/>
        <v>77888</v>
      </c>
      <c r="D103" s="3">
        <f t="shared" si="32"/>
        <v>31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 x14ac:dyDescent="0.25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78225</v>
      </c>
      <c r="B104" s="9">
        <f t="shared" si="18"/>
        <v>78223</v>
      </c>
      <c r="C104" s="9">
        <f t="shared" si="31"/>
        <v>78253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 x14ac:dyDescent="0.25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78590</v>
      </c>
      <c r="B105" s="9">
        <f t="shared" si="18"/>
        <v>78588</v>
      </c>
      <c r="C105" s="9">
        <f t="shared" si="31"/>
        <v>78618</v>
      </c>
      <c r="D105" s="3">
        <f t="shared" si="32"/>
        <v>31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 x14ac:dyDescent="0.25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78956</v>
      </c>
      <c r="B106" s="9">
        <f t="shared" si="18"/>
        <v>78954</v>
      </c>
      <c r="C106" s="9">
        <f t="shared" si="31"/>
        <v>78984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 x14ac:dyDescent="0.25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79321</v>
      </c>
      <c r="B107" s="9">
        <f t="shared" si="18"/>
        <v>79319</v>
      </c>
      <c r="C107" s="9">
        <f t="shared" si="31"/>
        <v>79349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 x14ac:dyDescent="0.25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79686</v>
      </c>
      <c r="B108" s="9">
        <f t="shared" si="18"/>
        <v>79684</v>
      </c>
      <c r="C108" s="9">
        <f t="shared" si="31"/>
        <v>79714</v>
      </c>
      <c r="D108" s="3">
        <f t="shared" si="32"/>
        <v>31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 x14ac:dyDescent="0.25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80051</v>
      </c>
      <c r="B109" s="9">
        <f t="shared" si="18"/>
        <v>80049</v>
      </c>
      <c r="C109" s="9">
        <f t="shared" si="31"/>
        <v>80079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 x14ac:dyDescent="0.25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80417</v>
      </c>
      <c r="B110" s="9">
        <f t="shared" si="18"/>
        <v>80415</v>
      </c>
      <c r="C110" s="9">
        <f t="shared" si="31"/>
        <v>80445</v>
      </c>
      <c r="D110" s="3">
        <f t="shared" si="32"/>
        <v>31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 x14ac:dyDescent="0.25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80782</v>
      </c>
      <c r="B111" s="9">
        <f t="shared" si="18"/>
        <v>80780</v>
      </c>
      <c r="C111" s="9">
        <f t="shared" si="31"/>
        <v>80810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 x14ac:dyDescent="0.25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81147</v>
      </c>
      <c r="B112" s="9">
        <f t="shared" si="18"/>
        <v>81145</v>
      </c>
      <c r="C112" s="9">
        <f t="shared" si="31"/>
        <v>81175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 x14ac:dyDescent="0.25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81512</v>
      </c>
      <c r="B113" s="9">
        <f t="shared" si="18"/>
        <v>81510</v>
      </c>
      <c r="C113" s="9">
        <f t="shared" si="31"/>
        <v>81540</v>
      </c>
      <c r="D113" s="3">
        <f t="shared" si="32"/>
        <v>31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 x14ac:dyDescent="0.25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81878</v>
      </c>
      <c r="B114" s="9">
        <f t="shared" si="18"/>
        <v>81876</v>
      </c>
      <c r="C114" s="9">
        <f t="shared" si="31"/>
        <v>81906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 x14ac:dyDescent="0.25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82243</v>
      </c>
      <c r="B115" s="9">
        <f t="shared" si="18"/>
        <v>82241</v>
      </c>
      <c r="C115" s="9">
        <f t="shared" si="31"/>
        <v>82271</v>
      </c>
      <c r="D115" s="3">
        <f t="shared" si="32"/>
        <v>31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 x14ac:dyDescent="0.25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82608</v>
      </c>
      <c r="B116" s="9">
        <f t="shared" si="18"/>
        <v>82606</v>
      </c>
      <c r="C116" s="9">
        <f t="shared" si="31"/>
        <v>82636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 x14ac:dyDescent="0.25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82973</v>
      </c>
      <c r="B117" s="9">
        <f t="shared" si="18"/>
        <v>82971</v>
      </c>
      <c r="C117" s="9">
        <f t="shared" si="31"/>
        <v>83001</v>
      </c>
      <c r="D117" s="3">
        <f t="shared" si="32"/>
        <v>31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 x14ac:dyDescent="0.25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83339</v>
      </c>
      <c r="B118" s="9">
        <f t="shared" si="18"/>
        <v>83337</v>
      </c>
      <c r="C118" s="9">
        <f t="shared" si="31"/>
        <v>83367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 x14ac:dyDescent="0.25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83704</v>
      </c>
      <c r="B119" s="9">
        <f t="shared" si="18"/>
        <v>83702</v>
      </c>
      <c r="C119" s="9">
        <f t="shared" si="31"/>
        <v>83732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 x14ac:dyDescent="0.25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84069</v>
      </c>
      <c r="B120" s="9">
        <f t="shared" si="18"/>
        <v>84067</v>
      </c>
      <c r="C120" s="9">
        <f t="shared" si="31"/>
        <v>84097</v>
      </c>
      <c r="D120" s="3">
        <f t="shared" si="32"/>
        <v>31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 x14ac:dyDescent="0.25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84434</v>
      </c>
      <c r="B121" s="9">
        <f t="shared" si="18"/>
        <v>84432</v>
      </c>
      <c r="C121" s="9">
        <f t="shared" si="31"/>
        <v>84462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 x14ac:dyDescent="0.25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84800</v>
      </c>
      <c r="B122" s="9">
        <f t="shared" si="18"/>
        <v>84798</v>
      </c>
      <c r="C122" s="9">
        <f t="shared" si="31"/>
        <v>84828</v>
      </c>
      <c r="D122" s="3">
        <f t="shared" si="32"/>
        <v>31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 x14ac:dyDescent="0.25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85165</v>
      </c>
      <c r="B123" s="9">
        <f t="shared" si="18"/>
        <v>85163</v>
      </c>
      <c r="C123" s="9">
        <f t="shared" si="31"/>
        <v>85193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 x14ac:dyDescent="0.25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85530</v>
      </c>
      <c r="B124" s="9">
        <f t="shared" si="18"/>
        <v>85528</v>
      </c>
      <c r="C124" s="9">
        <f t="shared" si="31"/>
        <v>85558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 x14ac:dyDescent="0.25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85895</v>
      </c>
      <c r="B125" s="9">
        <f t="shared" si="18"/>
        <v>85893</v>
      </c>
      <c r="C125" s="9">
        <f t="shared" si="31"/>
        <v>85923</v>
      </c>
      <c r="D125" s="3">
        <f t="shared" si="32"/>
        <v>31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 x14ac:dyDescent="0.25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86261</v>
      </c>
      <c r="B126" s="9">
        <f t="shared" si="18"/>
        <v>86259</v>
      </c>
      <c r="C126" s="9">
        <f t="shared" si="31"/>
        <v>86289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 x14ac:dyDescent="0.25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86626</v>
      </c>
      <c r="B127" s="9">
        <f t="shared" si="18"/>
        <v>86624</v>
      </c>
      <c r="C127" s="9">
        <f t="shared" si="31"/>
        <v>86654</v>
      </c>
      <c r="D127" s="3">
        <f t="shared" si="32"/>
        <v>31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 x14ac:dyDescent="0.25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86991</v>
      </c>
      <c r="B128" s="9">
        <f t="shared" si="18"/>
        <v>86989</v>
      </c>
      <c r="C128" s="9">
        <f t="shared" si="31"/>
        <v>87019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 x14ac:dyDescent="0.25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87356</v>
      </c>
      <c r="B129" s="9">
        <f t="shared" si="18"/>
        <v>87354</v>
      </c>
      <c r="C129" s="9">
        <f t="shared" si="31"/>
        <v>87384</v>
      </c>
      <c r="D129" s="3">
        <f t="shared" si="32"/>
        <v>31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 x14ac:dyDescent="0.25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87722</v>
      </c>
      <c r="B130" s="9">
        <f t="shared" si="18"/>
        <v>87720</v>
      </c>
      <c r="C130" s="9">
        <f t="shared" si="31"/>
        <v>87750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 x14ac:dyDescent="0.25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88087</v>
      </c>
      <c r="B131" s="9">
        <f t="shared" si="18"/>
        <v>88085</v>
      </c>
      <c r="C131" s="9">
        <f t="shared" si="31"/>
        <v>88115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 x14ac:dyDescent="0.25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88452</v>
      </c>
      <c r="B132" s="9">
        <f t="shared" si="18"/>
        <v>88450</v>
      </c>
      <c r="C132" s="9">
        <f t="shared" si="31"/>
        <v>88480</v>
      </c>
      <c r="D132" s="3">
        <f t="shared" si="32"/>
        <v>31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 x14ac:dyDescent="0.25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88817</v>
      </c>
      <c r="B133" s="9">
        <f t="shared" si="18"/>
        <v>88815</v>
      </c>
      <c r="C133" s="9">
        <f t="shared" si="31"/>
        <v>88845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 x14ac:dyDescent="0.25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89183</v>
      </c>
      <c r="B134" s="9">
        <f t="shared" ref="B134:B197" si="34">EOMONTH(A134,-1)+1</f>
        <v>89181</v>
      </c>
      <c r="C134" s="9">
        <f t="shared" si="31"/>
        <v>89211</v>
      </c>
      <c r="D134" s="3">
        <f t="shared" si="32"/>
        <v>31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89548</v>
      </c>
      <c r="B135" s="9">
        <f t="shared" si="34"/>
        <v>89546</v>
      </c>
      <c r="C135" s="9">
        <f t="shared" ref="C135:C198" si="47">EOMONTH(A135,0)</f>
        <v>89576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 x14ac:dyDescent="0.25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89913</v>
      </c>
      <c r="B136" s="9">
        <f t="shared" si="34"/>
        <v>89911</v>
      </c>
      <c r="C136" s="9">
        <f t="shared" si="47"/>
        <v>89941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 x14ac:dyDescent="0.25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90278</v>
      </c>
      <c r="B137" s="9">
        <f t="shared" si="34"/>
        <v>90276</v>
      </c>
      <c r="C137" s="9">
        <f t="shared" si="47"/>
        <v>90306</v>
      </c>
      <c r="D137" s="3">
        <f t="shared" si="48"/>
        <v>31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 x14ac:dyDescent="0.25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90644</v>
      </c>
      <c r="B138" s="9">
        <f t="shared" si="34"/>
        <v>90642</v>
      </c>
      <c r="C138" s="9">
        <f t="shared" si="47"/>
        <v>90672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 x14ac:dyDescent="0.25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91009</v>
      </c>
      <c r="B139" s="9">
        <f t="shared" si="34"/>
        <v>91007</v>
      </c>
      <c r="C139" s="9">
        <f t="shared" si="47"/>
        <v>91037</v>
      </c>
      <c r="D139" s="3">
        <f t="shared" si="48"/>
        <v>31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 x14ac:dyDescent="0.25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91374</v>
      </c>
      <c r="B140" s="9">
        <f t="shared" si="34"/>
        <v>91372</v>
      </c>
      <c r="C140" s="9">
        <f t="shared" si="47"/>
        <v>91402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 x14ac:dyDescent="0.25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91739</v>
      </c>
      <c r="B141" s="9">
        <f t="shared" si="34"/>
        <v>91737</v>
      </c>
      <c r="C141" s="9">
        <f t="shared" si="47"/>
        <v>91767</v>
      </c>
      <c r="D141" s="3">
        <f t="shared" si="48"/>
        <v>31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 x14ac:dyDescent="0.25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92105</v>
      </c>
      <c r="B142" s="9">
        <f t="shared" si="34"/>
        <v>92103</v>
      </c>
      <c r="C142" s="9">
        <f t="shared" si="47"/>
        <v>92133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 x14ac:dyDescent="0.25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92470</v>
      </c>
      <c r="B143" s="9">
        <f t="shared" si="34"/>
        <v>92468</v>
      </c>
      <c r="C143" s="9">
        <f t="shared" si="47"/>
        <v>92498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 x14ac:dyDescent="0.25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92835</v>
      </c>
      <c r="B144" s="9">
        <f t="shared" si="34"/>
        <v>92833</v>
      </c>
      <c r="C144" s="9">
        <f t="shared" si="47"/>
        <v>92863</v>
      </c>
      <c r="D144" s="3">
        <f t="shared" si="48"/>
        <v>31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 x14ac:dyDescent="0.25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93200</v>
      </c>
      <c r="B145" s="9">
        <f t="shared" si="34"/>
        <v>93198</v>
      </c>
      <c r="C145" s="9">
        <f t="shared" si="47"/>
        <v>93228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 x14ac:dyDescent="0.25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93566</v>
      </c>
      <c r="B146" s="9">
        <f t="shared" si="34"/>
        <v>93564</v>
      </c>
      <c r="C146" s="9">
        <f t="shared" si="47"/>
        <v>93594</v>
      </c>
      <c r="D146" s="3">
        <f t="shared" si="48"/>
        <v>31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 x14ac:dyDescent="0.25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93931</v>
      </c>
      <c r="B147" s="9">
        <f t="shared" si="34"/>
        <v>93929</v>
      </c>
      <c r="C147" s="9">
        <f t="shared" si="47"/>
        <v>93959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 x14ac:dyDescent="0.25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94296</v>
      </c>
      <c r="B148" s="9">
        <f t="shared" si="34"/>
        <v>94294</v>
      </c>
      <c r="C148" s="9">
        <f t="shared" si="47"/>
        <v>94324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 x14ac:dyDescent="0.25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94661</v>
      </c>
      <c r="B149" s="9">
        <f t="shared" si="34"/>
        <v>94659</v>
      </c>
      <c r="C149" s="9">
        <f t="shared" si="47"/>
        <v>94689</v>
      </c>
      <c r="D149" s="3">
        <f t="shared" si="48"/>
        <v>31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 x14ac:dyDescent="0.25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95027</v>
      </c>
      <c r="B150" s="9">
        <f t="shared" si="34"/>
        <v>95025</v>
      </c>
      <c r="C150" s="9">
        <f t="shared" si="47"/>
        <v>95055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 x14ac:dyDescent="0.25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95392</v>
      </c>
      <c r="B151" s="9">
        <f t="shared" si="34"/>
        <v>95390</v>
      </c>
      <c r="C151" s="9">
        <f t="shared" si="47"/>
        <v>95420</v>
      </c>
      <c r="D151" s="3">
        <f t="shared" si="48"/>
        <v>31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 x14ac:dyDescent="0.25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95757</v>
      </c>
      <c r="B152" s="9">
        <f t="shared" si="34"/>
        <v>95755</v>
      </c>
      <c r="C152" s="9">
        <f t="shared" si="47"/>
        <v>95785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 x14ac:dyDescent="0.25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96122</v>
      </c>
      <c r="B153" s="9">
        <f t="shared" si="34"/>
        <v>96120</v>
      </c>
      <c r="C153" s="9">
        <f t="shared" si="47"/>
        <v>96150</v>
      </c>
      <c r="D153" s="3">
        <f t="shared" si="48"/>
        <v>31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 x14ac:dyDescent="0.25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96488</v>
      </c>
      <c r="B154" s="9">
        <f t="shared" si="34"/>
        <v>96486</v>
      </c>
      <c r="C154" s="9">
        <f t="shared" si="47"/>
        <v>96516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 x14ac:dyDescent="0.25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96853</v>
      </c>
      <c r="B155" s="9">
        <f t="shared" si="34"/>
        <v>96851</v>
      </c>
      <c r="C155" s="9">
        <f t="shared" si="47"/>
        <v>96881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 x14ac:dyDescent="0.25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97218</v>
      </c>
      <c r="B156" s="9">
        <f t="shared" si="34"/>
        <v>97216</v>
      </c>
      <c r="C156" s="9">
        <f t="shared" si="47"/>
        <v>97246</v>
      </c>
      <c r="D156" s="3">
        <f t="shared" si="48"/>
        <v>31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 x14ac:dyDescent="0.25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97583</v>
      </c>
      <c r="B157" s="9">
        <f t="shared" si="34"/>
        <v>97581</v>
      </c>
      <c r="C157" s="9">
        <f t="shared" si="47"/>
        <v>97611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 x14ac:dyDescent="0.25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97949</v>
      </c>
      <c r="B158" s="9">
        <f t="shared" si="34"/>
        <v>97947</v>
      </c>
      <c r="C158" s="9">
        <f t="shared" si="47"/>
        <v>97977</v>
      </c>
      <c r="D158" s="3">
        <f t="shared" si="48"/>
        <v>31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 x14ac:dyDescent="0.25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98314</v>
      </c>
      <c r="B159" s="9">
        <f t="shared" si="34"/>
        <v>98312</v>
      </c>
      <c r="C159" s="9">
        <f t="shared" si="47"/>
        <v>98342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 x14ac:dyDescent="0.25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98679</v>
      </c>
      <c r="B160" s="9">
        <f t="shared" si="34"/>
        <v>98677</v>
      </c>
      <c r="C160" s="9">
        <f t="shared" si="47"/>
        <v>98707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 x14ac:dyDescent="0.25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99044</v>
      </c>
      <c r="B161" s="9">
        <f t="shared" si="34"/>
        <v>99042</v>
      </c>
      <c r="C161" s="9">
        <f t="shared" si="47"/>
        <v>99072</v>
      </c>
      <c r="D161" s="3">
        <f t="shared" si="48"/>
        <v>31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 x14ac:dyDescent="0.25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99410</v>
      </c>
      <c r="B162" s="9">
        <f t="shared" si="34"/>
        <v>99408</v>
      </c>
      <c r="C162" s="9">
        <f t="shared" si="47"/>
        <v>99438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 x14ac:dyDescent="0.25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99775</v>
      </c>
      <c r="B163" s="9">
        <f t="shared" si="34"/>
        <v>99773</v>
      </c>
      <c r="C163" s="9">
        <f t="shared" si="47"/>
        <v>99803</v>
      </c>
      <c r="D163" s="3">
        <f t="shared" si="48"/>
        <v>31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 x14ac:dyDescent="0.25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100140</v>
      </c>
      <c r="B164" s="9">
        <f t="shared" si="34"/>
        <v>100138</v>
      </c>
      <c r="C164" s="9">
        <f t="shared" si="47"/>
        <v>100168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 x14ac:dyDescent="0.25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100505</v>
      </c>
      <c r="B165" s="9">
        <f t="shared" si="34"/>
        <v>100503</v>
      </c>
      <c r="C165" s="9">
        <f t="shared" si="47"/>
        <v>100533</v>
      </c>
      <c r="D165" s="3">
        <f t="shared" si="48"/>
        <v>31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 x14ac:dyDescent="0.25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100871</v>
      </c>
      <c r="B166" s="9">
        <f t="shared" si="34"/>
        <v>100869</v>
      </c>
      <c r="C166" s="9">
        <f t="shared" si="47"/>
        <v>100899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 x14ac:dyDescent="0.25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101236</v>
      </c>
      <c r="B167" s="9">
        <f t="shared" si="34"/>
        <v>101234</v>
      </c>
      <c r="C167" s="9">
        <f t="shared" si="47"/>
        <v>101264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 x14ac:dyDescent="0.25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101601</v>
      </c>
      <c r="B168" s="9">
        <f t="shared" si="34"/>
        <v>101599</v>
      </c>
      <c r="C168" s="9">
        <f t="shared" si="47"/>
        <v>101629</v>
      </c>
      <c r="D168" s="3">
        <f t="shared" si="48"/>
        <v>31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 x14ac:dyDescent="0.25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101966</v>
      </c>
      <c r="B169" s="9">
        <f t="shared" si="34"/>
        <v>101964</v>
      </c>
      <c r="C169" s="9">
        <f t="shared" si="47"/>
        <v>101994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 x14ac:dyDescent="0.25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102332</v>
      </c>
      <c r="B170" s="9">
        <f t="shared" si="34"/>
        <v>102330</v>
      </c>
      <c r="C170" s="9">
        <f t="shared" si="47"/>
        <v>102360</v>
      </c>
      <c r="D170" s="3">
        <f t="shared" si="48"/>
        <v>31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 x14ac:dyDescent="0.25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102697</v>
      </c>
      <c r="B171" s="9">
        <f t="shared" si="34"/>
        <v>102695</v>
      </c>
      <c r="C171" s="9">
        <f t="shared" si="47"/>
        <v>102725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 x14ac:dyDescent="0.25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103062</v>
      </c>
      <c r="B172" s="9">
        <f t="shared" si="34"/>
        <v>103060</v>
      </c>
      <c r="C172" s="9">
        <f t="shared" si="47"/>
        <v>103090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 x14ac:dyDescent="0.25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103427</v>
      </c>
      <c r="B173" s="9">
        <f t="shared" si="34"/>
        <v>103425</v>
      </c>
      <c r="C173" s="9">
        <f t="shared" si="47"/>
        <v>103455</v>
      </c>
      <c r="D173" s="3">
        <f t="shared" si="48"/>
        <v>31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 x14ac:dyDescent="0.25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103793</v>
      </c>
      <c r="B174" s="9">
        <f t="shared" si="34"/>
        <v>103791</v>
      </c>
      <c r="C174" s="9">
        <f t="shared" si="47"/>
        <v>103821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 x14ac:dyDescent="0.25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104158</v>
      </c>
      <c r="B175" s="9">
        <f t="shared" si="34"/>
        <v>104156</v>
      </c>
      <c r="C175" s="9">
        <f t="shared" si="47"/>
        <v>104186</v>
      </c>
      <c r="D175" s="3">
        <f t="shared" si="48"/>
        <v>31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 x14ac:dyDescent="0.25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104523</v>
      </c>
      <c r="B176" s="9">
        <f t="shared" si="34"/>
        <v>104521</v>
      </c>
      <c r="C176" s="9">
        <f t="shared" si="47"/>
        <v>104551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 x14ac:dyDescent="0.25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104888</v>
      </c>
      <c r="B177" s="9">
        <f t="shared" si="34"/>
        <v>104886</v>
      </c>
      <c r="C177" s="9">
        <f t="shared" si="47"/>
        <v>104916</v>
      </c>
      <c r="D177" s="3">
        <f t="shared" si="48"/>
        <v>31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 x14ac:dyDescent="0.25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105254</v>
      </c>
      <c r="B178" s="9">
        <f t="shared" si="34"/>
        <v>105252</v>
      </c>
      <c r="C178" s="9">
        <f t="shared" si="47"/>
        <v>105282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 x14ac:dyDescent="0.25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105619</v>
      </c>
      <c r="B179" s="9">
        <f t="shared" si="34"/>
        <v>105617</v>
      </c>
      <c r="C179" s="9">
        <f t="shared" si="47"/>
        <v>105647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 x14ac:dyDescent="0.25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105984</v>
      </c>
      <c r="B180" s="9">
        <f t="shared" si="34"/>
        <v>105982</v>
      </c>
      <c r="C180" s="9">
        <f t="shared" si="47"/>
        <v>106012</v>
      </c>
      <c r="D180" s="3">
        <f t="shared" si="48"/>
        <v>31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 x14ac:dyDescent="0.25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106349</v>
      </c>
      <c r="B181" s="9">
        <f t="shared" si="34"/>
        <v>106347</v>
      </c>
      <c r="C181" s="9">
        <f t="shared" si="47"/>
        <v>106377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 x14ac:dyDescent="0.25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106715</v>
      </c>
      <c r="B182" s="9">
        <f t="shared" si="34"/>
        <v>106713</v>
      </c>
      <c r="C182" s="9">
        <f t="shared" si="47"/>
        <v>106743</v>
      </c>
      <c r="D182" s="3">
        <f t="shared" si="48"/>
        <v>31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 x14ac:dyDescent="0.25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107080</v>
      </c>
      <c r="B183" s="9">
        <f t="shared" si="34"/>
        <v>107078</v>
      </c>
      <c r="C183" s="9">
        <f t="shared" si="47"/>
        <v>107108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 x14ac:dyDescent="0.25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107445</v>
      </c>
      <c r="B184" s="9">
        <f t="shared" si="34"/>
        <v>107443</v>
      </c>
      <c r="C184" s="9">
        <f t="shared" si="47"/>
        <v>107473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 x14ac:dyDescent="0.25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107810</v>
      </c>
      <c r="B185" s="9">
        <f t="shared" si="34"/>
        <v>107808</v>
      </c>
      <c r="C185" s="9">
        <f t="shared" si="47"/>
        <v>107838</v>
      </c>
      <c r="D185" s="3">
        <f t="shared" si="48"/>
        <v>31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 x14ac:dyDescent="0.25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108176</v>
      </c>
      <c r="B186" s="9">
        <f t="shared" si="34"/>
        <v>108174</v>
      </c>
      <c r="C186" s="9">
        <f t="shared" si="47"/>
        <v>108204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 x14ac:dyDescent="0.25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108541</v>
      </c>
      <c r="B187" s="9">
        <f t="shared" si="34"/>
        <v>108539</v>
      </c>
      <c r="C187" s="9">
        <f t="shared" si="47"/>
        <v>108569</v>
      </c>
      <c r="D187" s="3">
        <f t="shared" si="48"/>
        <v>31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 x14ac:dyDescent="0.25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108906</v>
      </c>
      <c r="B188" s="9">
        <f t="shared" si="34"/>
        <v>108904</v>
      </c>
      <c r="C188" s="9">
        <f t="shared" si="47"/>
        <v>108934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 x14ac:dyDescent="0.25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109271</v>
      </c>
      <c r="B189" s="9">
        <f t="shared" si="34"/>
        <v>109269</v>
      </c>
      <c r="C189" s="9">
        <f t="shared" si="47"/>
        <v>109299</v>
      </c>
      <c r="D189" s="3">
        <f t="shared" si="48"/>
        <v>31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 x14ac:dyDescent="0.25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109636</v>
      </c>
      <c r="B190" s="9">
        <f t="shared" si="34"/>
        <v>109634</v>
      </c>
      <c r="C190" s="9">
        <f t="shared" si="47"/>
        <v>109664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 x14ac:dyDescent="0.25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110001</v>
      </c>
      <c r="B191" s="9">
        <f t="shared" si="34"/>
        <v>109999</v>
      </c>
      <c r="C191" s="9">
        <f t="shared" si="47"/>
        <v>110029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 x14ac:dyDescent="0.25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110366</v>
      </c>
      <c r="B192" s="9">
        <f t="shared" si="34"/>
        <v>110364</v>
      </c>
      <c r="C192" s="9">
        <f t="shared" si="47"/>
        <v>110394</v>
      </c>
      <c r="D192" s="3">
        <f t="shared" si="48"/>
        <v>31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 x14ac:dyDescent="0.25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110731</v>
      </c>
      <c r="B193" s="9">
        <f t="shared" si="34"/>
        <v>110729</v>
      </c>
      <c r="C193" s="9">
        <f t="shared" si="47"/>
        <v>110759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 x14ac:dyDescent="0.25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111097</v>
      </c>
      <c r="B194" s="9">
        <f t="shared" si="34"/>
        <v>111095</v>
      </c>
      <c r="C194" s="9">
        <f t="shared" si="47"/>
        <v>111125</v>
      </c>
      <c r="D194" s="3">
        <f t="shared" si="48"/>
        <v>31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 x14ac:dyDescent="0.25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111462</v>
      </c>
      <c r="B195" s="9">
        <f t="shared" si="34"/>
        <v>111460</v>
      </c>
      <c r="C195" s="9">
        <f t="shared" si="47"/>
        <v>111490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 x14ac:dyDescent="0.25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111827</v>
      </c>
      <c r="B196" s="9">
        <f t="shared" si="34"/>
        <v>111825</v>
      </c>
      <c r="C196" s="9">
        <f t="shared" si="47"/>
        <v>111855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 x14ac:dyDescent="0.25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112192</v>
      </c>
      <c r="B197" s="9">
        <f t="shared" si="34"/>
        <v>112190</v>
      </c>
      <c r="C197" s="9">
        <f t="shared" si="47"/>
        <v>112220</v>
      </c>
      <c r="D197" s="3">
        <f t="shared" si="48"/>
        <v>31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 x14ac:dyDescent="0.25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112558</v>
      </c>
      <c r="B198" s="9">
        <f t="shared" ref="B198:B261" si="50">EOMONTH(A198,-1)+1</f>
        <v>112556</v>
      </c>
      <c r="C198" s="9">
        <f t="shared" si="47"/>
        <v>112586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112923</v>
      </c>
      <c r="B199" s="9">
        <f t="shared" si="50"/>
        <v>112921</v>
      </c>
      <c r="C199" s="9">
        <f t="shared" ref="C199:C262" si="63">EOMONTH(A199,0)</f>
        <v>112951</v>
      </c>
      <c r="D199" s="3">
        <f t="shared" ref="D199:D262" si="64">C199-B199+1</f>
        <v>31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 x14ac:dyDescent="0.25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113288</v>
      </c>
      <c r="B200" s="9">
        <f t="shared" si="50"/>
        <v>113286</v>
      </c>
      <c r="C200" s="9">
        <f t="shared" si="63"/>
        <v>113316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 x14ac:dyDescent="0.25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113653</v>
      </c>
      <c r="B201" s="9">
        <f t="shared" si="50"/>
        <v>113651</v>
      </c>
      <c r="C201" s="9">
        <f t="shared" si="63"/>
        <v>113681</v>
      </c>
      <c r="D201" s="3">
        <f t="shared" si="64"/>
        <v>31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 x14ac:dyDescent="0.25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114019</v>
      </c>
      <c r="B202" s="9">
        <f t="shared" si="50"/>
        <v>114017</v>
      </c>
      <c r="C202" s="9">
        <f t="shared" si="63"/>
        <v>114047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 x14ac:dyDescent="0.25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114384</v>
      </c>
      <c r="B203" s="9">
        <f t="shared" si="50"/>
        <v>114382</v>
      </c>
      <c r="C203" s="9">
        <f t="shared" si="63"/>
        <v>114412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 x14ac:dyDescent="0.25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114749</v>
      </c>
      <c r="B204" s="9">
        <f t="shared" si="50"/>
        <v>114747</v>
      </c>
      <c r="C204" s="9">
        <f t="shared" si="63"/>
        <v>114777</v>
      </c>
      <c r="D204" s="3">
        <f t="shared" si="64"/>
        <v>31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 x14ac:dyDescent="0.25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115114</v>
      </c>
      <c r="B205" s="9">
        <f t="shared" si="50"/>
        <v>115112</v>
      </c>
      <c r="C205" s="9">
        <f t="shared" si="63"/>
        <v>115142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 x14ac:dyDescent="0.25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115480</v>
      </c>
      <c r="B206" s="9">
        <f t="shared" si="50"/>
        <v>115478</v>
      </c>
      <c r="C206" s="9">
        <f t="shared" si="63"/>
        <v>115508</v>
      </c>
      <c r="D206" s="3">
        <f t="shared" si="64"/>
        <v>31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 x14ac:dyDescent="0.25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115845</v>
      </c>
      <c r="B207" s="9">
        <f t="shared" si="50"/>
        <v>115843</v>
      </c>
      <c r="C207" s="9">
        <f t="shared" si="63"/>
        <v>115873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 x14ac:dyDescent="0.25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116210</v>
      </c>
      <c r="B208" s="9">
        <f t="shared" si="50"/>
        <v>116208</v>
      </c>
      <c r="C208" s="9">
        <f t="shared" si="63"/>
        <v>116238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 x14ac:dyDescent="0.25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116575</v>
      </c>
      <c r="B209" s="9">
        <f t="shared" si="50"/>
        <v>116573</v>
      </c>
      <c r="C209" s="9">
        <f t="shared" si="63"/>
        <v>116603</v>
      </c>
      <c r="D209" s="3">
        <f t="shared" si="64"/>
        <v>31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 x14ac:dyDescent="0.25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116941</v>
      </c>
      <c r="B210" s="9">
        <f t="shared" si="50"/>
        <v>116939</v>
      </c>
      <c r="C210" s="9">
        <f t="shared" si="63"/>
        <v>116969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 x14ac:dyDescent="0.25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117306</v>
      </c>
      <c r="B211" s="9">
        <f t="shared" si="50"/>
        <v>117304</v>
      </c>
      <c r="C211" s="9">
        <f t="shared" si="63"/>
        <v>117334</v>
      </c>
      <c r="D211" s="3">
        <f t="shared" si="64"/>
        <v>31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 x14ac:dyDescent="0.25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117671</v>
      </c>
      <c r="B212" s="9">
        <f t="shared" si="50"/>
        <v>117669</v>
      </c>
      <c r="C212" s="9">
        <f t="shared" si="63"/>
        <v>117699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 x14ac:dyDescent="0.25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118036</v>
      </c>
      <c r="B213" s="9">
        <f t="shared" si="50"/>
        <v>118034</v>
      </c>
      <c r="C213" s="9">
        <f t="shared" si="63"/>
        <v>118064</v>
      </c>
      <c r="D213" s="3">
        <f t="shared" si="64"/>
        <v>31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 x14ac:dyDescent="0.25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118402</v>
      </c>
      <c r="B214" s="9">
        <f t="shared" si="50"/>
        <v>118400</v>
      </c>
      <c r="C214" s="9">
        <f t="shared" si="63"/>
        <v>118430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 x14ac:dyDescent="0.25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118767</v>
      </c>
      <c r="B215" s="9">
        <f t="shared" si="50"/>
        <v>118765</v>
      </c>
      <c r="C215" s="9">
        <f t="shared" si="63"/>
        <v>118795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 x14ac:dyDescent="0.25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119132</v>
      </c>
      <c r="B216" s="9">
        <f t="shared" si="50"/>
        <v>119130</v>
      </c>
      <c r="C216" s="9">
        <f t="shared" si="63"/>
        <v>119160</v>
      </c>
      <c r="D216" s="3">
        <f t="shared" si="64"/>
        <v>31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 x14ac:dyDescent="0.25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119497</v>
      </c>
      <c r="B217" s="9">
        <f t="shared" si="50"/>
        <v>119495</v>
      </c>
      <c r="C217" s="9">
        <f t="shared" si="63"/>
        <v>119525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 x14ac:dyDescent="0.25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119863</v>
      </c>
      <c r="B218" s="9">
        <f t="shared" si="50"/>
        <v>119861</v>
      </c>
      <c r="C218" s="9">
        <f t="shared" si="63"/>
        <v>119891</v>
      </c>
      <c r="D218" s="3">
        <f t="shared" si="64"/>
        <v>31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 x14ac:dyDescent="0.25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120228</v>
      </c>
      <c r="B219" s="9">
        <f t="shared" si="50"/>
        <v>120226</v>
      </c>
      <c r="C219" s="9">
        <f t="shared" si="63"/>
        <v>120256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 x14ac:dyDescent="0.25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120593</v>
      </c>
      <c r="B220" s="9">
        <f t="shared" si="50"/>
        <v>120591</v>
      </c>
      <c r="C220" s="9">
        <f t="shared" si="63"/>
        <v>120621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 x14ac:dyDescent="0.25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120958</v>
      </c>
      <c r="B221" s="9">
        <f t="shared" si="50"/>
        <v>120956</v>
      </c>
      <c r="C221" s="9">
        <f t="shared" si="63"/>
        <v>120986</v>
      </c>
      <c r="D221" s="3">
        <f t="shared" si="64"/>
        <v>31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 x14ac:dyDescent="0.25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121324</v>
      </c>
      <c r="B222" s="9">
        <f t="shared" si="50"/>
        <v>121322</v>
      </c>
      <c r="C222" s="9">
        <f t="shared" si="63"/>
        <v>121352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 x14ac:dyDescent="0.25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121689</v>
      </c>
      <c r="B223" s="9">
        <f t="shared" si="50"/>
        <v>121687</v>
      </c>
      <c r="C223" s="9">
        <f t="shared" si="63"/>
        <v>121717</v>
      </c>
      <c r="D223" s="3">
        <f t="shared" si="64"/>
        <v>31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 x14ac:dyDescent="0.25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122054</v>
      </c>
      <c r="B224" s="9">
        <f t="shared" si="50"/>
        <v>122052</v>
      </c>
      <c r="C224" s="9">
        <f t="shared" si="63"/>
        <v>122082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 x14ac:dyDescent="0.25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122419</v>
      </c>
      <c r="B225" s="9">
        <f t="shared" si="50"/>
        <v>122417</v>
      </c>
      <c r="C225" s="9">
        <f t="shared" si="63"/>
        <v>122447</v>
      </c>
      <c r="D225" s="3">
        <f t="shared" si="64"/>
        <v>31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 x14ac:dyDescent="0.25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122785</v>
      </c>
      <c r="B226" s="9">
        <f t="shared" si="50"/>
        <v>122783</v>
      </c>
      <c r="C226" s="9">
        <f t="shared" si="63"/>
        <v>122813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 x14ac:dyDescent="0.25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123150</v>
      </c>
      <c r="B227" s="9">
        <f t="shared" si="50"/>
        <v>123148</v>
      </c>
      <c r="C227" s="9">
        <f t="shared" si="63"/>
        <v>123178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 x14ac:dyDescent="0.25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123515</v>
      </c>
      <c r="B228" s="9">
        <f t="shared" si="50"/>
        <v>123513</v>
      </c>
      <c r="C228" s="9">
        <f t="shared" si="63"/>
        <v>123543</v>
      </c>
      <c r="D228" s="3">
        <f t="shared" si="64"/>
        <v>31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 x14ac:dyDescent="0.25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123880</v>
      </c>
      <c r="B229" s="9">
        <f t="shared" si="50"/>
        <v>123878</v>
      </c>
      <c r="C229" s="9">
        <f t="shared" si="63"/>
        <v>123908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 x14ac:dyDescent="0.25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124246</v>
      </c>
      <c r="B230" s="9">
        <f t="shared" si="50"/>
        <v>124244</v>
      </c>
      <c r="C230" s="9">
        <f t="shared" si="63"/>
        <v>124274</v>
      </c>
      <c r="D230" s="3">
        <f t="shared" si="64"/>
        <v>31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 x14ac:dyDescent="0.25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124611</v>
      </c>
      <c r="B231" s="9">
        <f t="shared" si="50"/>
        <v>124609</v>
      </c>
      <c r="C231" s="9">
        <f t="shared" si="63"/>
        <v>124639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 x14ac:dyDescent="0.25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124976</v>
      </c>
      <c r="B232" s="9">
        <f t="shared" si="50"/>
        <v>124974</v>
      </c>
      <c r="C232" s="9">
        <f t="shared" si="63"/>
        <v>125004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 x14ac:dyDescent="0.25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125341</v>
      </c>
      <c r="B233" s="9">
        <f t="shared" si="50"/>
        <v>125339</v>
      </c>
      <c r="C233" s="9">
        <f t="shared" si="63"/>
        <v>125369</v>
      </c>
      <c r="D233" s="3">
        <f t="shared" si="64"/>
        <v>31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 x14ac:dyDescent="0.25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125707</v>
      </c>
      <c r="B234" s="9">
        <f t="shared" si="50"/>
        <v>125705</v>
      </c>
      <c r="C234" s="9">
        <f t="shared" si="63"/>
        <v>125735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 x14ac:dyDescent="0.25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126072</v>
      </c>
      <c r="B235" s="9">
        <f t="shared" si="50"/>
        <v>126070</v>
      </c>
      <c r="C235" s="9">
        <f t="shared" si="63"/>
        <v>126100</v>
      </c>
      <c r="D235" s="3">
        <f t="shared" si="64"/>
        <v>31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 x14ac:dyDescent="0.25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126437</v>
      </c>
      <c r="B236" s="9">
        <f t="shared" si="50"/>
        <v>126435</v>
      </c>
      <c r="C236" s="9">
        <f t="shared" si="63"/>
        <v>126465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 x14ac:dyDescent="0.25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126802</v>
      </c>
      <c r="B237" s="9">
        <f t="shared" si="50"/>
        <v>126800</v>
      </c>
      <c r="C237" s="9">
        <f t="shared" si="63"/>
        <v>126830</v>
      </c>
      <c r="D237" s="3">
        <f t="shared" si="64"/>
        <v>31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 x14ac:dyDescent="0.25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127168</v>
      </c>
      <c r="B238" s="9">
        <f t="shared" si="50"/>
        <v>127166</v>
      </c>
      <c r="C238" s="9">
        <f t="shared" si="63"/>
        <v>127196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 x14ac:dyDescent="0.25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127533</v>
      </c>
      <c r="B239" s="9">
        <f t="shared" si="50"/>
        <v>127531</v>
      </c>
      <c r="C239" s="9">
        <f t="shared" si="63"/>
        <v>127561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 x14ac:dyDescent="0.25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127898</v>
      </c>
      <c r="B240" s="9">
        <f t="shared" si="50"/>
        <v>127896</v>
      </c>
      <c r="C240" s="9">
        <f t="shared" si="63"/>
        <v>127926</v>
      </c>
      <c r="D240" s="3">
        <f t="shared" si="64"/>
        <v>31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 x14ac:dyDescent="0.25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128263</v>
      </c>
      <c r="B241" s="9">
        <f t="shared" si="50"/>
        <v>128261</v>
      </c>
      <c r="C241" s="9">
        <f t="shared" si="63"/>
        <v>128291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 x14ac:dyDescent="0.25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128629</v>
      </c>
      <c r="B242" s="9">
        <f t="shared" si="50"/>
        <v>128627</v>
      </c>
      <c r="C242" s="9">
        <f t="shared" si="63"/>
        <v>128657</v>
      </c>
      <c r="D242" s="3">
        <f t="shared" si="64"/>
        <v>31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 x14ac:dyDescent="0.25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128994</v>
      </c>
      <c r="B243" s="9">
        <f t="shared" si="50"/>
        <v>128992</v>
      </c>
      <c r="C243" s="9">
        <f t="shared" si="63"/>
        <v>129022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 x14ac:dyDescent="0.25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129359</v>
      </c>
      <c r="B244" s="9">
        <f t="shared" si="50"/>
        <v>129357</v>
      </c>
      <c r="C244" s="9">
        <f t="shared" si="63"/>
        <v>129387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 x14ac:dyDescent="0.25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129724</v>
      </c>
      <c r="B245" s="9">
        <f t="shared" si="50"/>
        <v>129722</v>
      </c>
      <c r="C245" s="9">
        <f t="shared" si="63"/>
        <v>129752</v>
      </c>
      <c r="D245" s="3">
        <f t="shared" si="64"/>
        <v>31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 x14ac:dyDescent="0.25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130090</v>
      </c>
      <c r="B246" s="9">
        <f t="shared" si="50"/>
        <v>130088</v>
      </c>
      <c r="C246" s="9">
        <f t="shared" si="63"/>
        <v>130118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 x14ac:dyDescent="0.25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130455</v>
      </c>
      <c r="B247" s="9">
        <f t="shared" si="50"/>
        <v>130453</v>
      </c>
      <c r="C247" s="9">
        <f t="shared" si="63"/>
        <v>130483</v>
      </c>
      <c r="D247" s="3">
        <f t="shared" si="64"/>
        <v>31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 x14ac:dyDescent="0.25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130820</v>
      </c>
      <c r="B248" s="9">
        <f t="shared" si="50"/>
        <v>130818</v>
      </c>
      <c r="C248" s="9">
        <f t="shared" si="63"/>
        <v>130848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 x14ac:dyDescent="0.25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131185</v>
      </c>
      <c r="B249" s="9">
        <f t="shared" si="50"/>
        <v>131183</v>
      </c>
      <c r="C249" s="9">
        <f t="shared" si="63"/>
        <v>131213</v>
      </c>
      <c r="D249" s="3">
        <f t="shared" si="64"/>
        <v>31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 x14ac:dyDescent="0.25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131551</v>
      </c>
      <c r="B250" s="9">
        <f t="shared" si="50"/>
        <v>131549</v>
      </c>
      <c r="C250" s="9">
        <f t="shared" si="63"/>
        <v>131579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 x14ac:dyDescent="0.25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131916</v>
      </c>
      <c r="B251" s="9">
        <f t="shared" si="50"/>
        <v>131914</v>
      </c>
      <c r="C251" s="9">
        <f t="shared" si="63"/>
        <v>131944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 x14ac:dyDescent="0.25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132281</v>
      </c>
      <c r="B252" s="9">
        <f t="shared" si="50"/>
        <v>132279</v>
      </c>
      <c r="C252" s="9">
        <f t="shared" si="63"/>
        <v>132309</v>
      </c>
      <c r="D252" s="3">
        <f t="shared" si="64"/>
        <v>31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 x14ac:dyDescent="0.25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132646</v>
      </c>
      <c r="B253" s="9">
        <f t="shared" si="50"/>
        <v>132644</v>
      </c>
      <c r="C253" s="9">
        <f t="shared" si="63"/>
        <v>132674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 x14ac:dyDescent="0.25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133012</v>
      </c>
      <c r="B254" s="9">
        <f t="shared" si="50"/>
        <v>133010</v>
      </c>
      <c r="C254" s="9">
        <f t="shared" si="63"/>
        <v>133040</v>
      </c>
      <c r="D254" s="3">
        <f t="shared" si="64"/>
        <v>31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 x14ac:dyDescent="0.25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133377</v>
      </c>
      <c r="B255" s="9">
        <f t="shared" si="50"/>
        <v>133375</v>
      </c>
      <c r="C255" s="9">
        <f t="shared" si="63"/>
        <v>133405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 x14ac:dyDescent="0.25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133742</v>
      </c>
      <c r="B256" s="9">
        <f t="shared" si="50"/>
        <v>133740</v>
      </c>
      <c r="C256" s="9">
        <f t="shared" si="63"/>
        <v>133770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 x14ac:dyDescent="0.25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134107</v>
      </c>
      <c r="B257" s="9">
        <f t="shared" si="50"/>
        <v>134105</v>
      </c>
      <c r="C257" s="9">
        <f t="shared" si="63"/>
        <v>134135</v>
      </c>
      <c r="D257" s="3">
        <f t="shared" si="64"/>
        <v>31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 x14ac:dyDescent="0.25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134473</v>
      </c>
      <c r="B258" s="9">
        <f t="shared" si="50"/>
        <v>134471</v>
      </c>
      <c r="C258" s="9">
        <f t="shared" si="63"/>
        <v>134501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 x14ac:dyDescent="0.25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134838</v>
      </c>
      <c r="B259" s="9">
        <f t="shared" si="50"/>
        <v>134836</v>
      </c>
      <c r="C259" s="9">
        <f t="shared" si="63"/>
        <v>134866</v>
      </c>
      <c r="D259" s="3">
        <f t="shared" si="64"/>
        <v>31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 x14ac:dyDescent="0.25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135203</v>
      </c>
      <c r="B260" s="9">
        <f t="shared" si="50"/>
        <v>135201</v>
      </c>
      <c r="C260" s="9">
        <f t="shared" si="63"/>
        <v>135231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 x14ac:dyDescent="0.25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135568</v>
      </c>
      <c r="B261" s="9">
        <f t="shared" si="50"/>
        <v>135566</v>
      </c>
      <c r="C261" s="9">
        <f t="shared" si="63"/>
        <v>135596</v>
      </c>
      <c r="D261" s="3">
        <f t="shared" si="64"/>
        <v>31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 x14ac:dyDescent="0.25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135934</v>
      </c>
      <c r="B262" s="9">
        <f t="shared" ref="B262:B325" si="66">EOMONTH(A262,-1)+1</f>
        <v>135932</v>
      </c>
      <c r="C262" s="9">
        <f t="shared" si="63"/>
        <v>135962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136299</v>
      </c>
      <c r="B263" s="9">
        <f t="shared" si="66"/>
        <v>136297</v>
      </c>
      <c r="C263" s="9">
        <f t="shared" ref="C263:C326" si="79">EOMONTH(A263,0)</f>
        <v>136327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 x14ac:dyDescent="0.25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136664</v>
      </c>
      <c r="B264" s="9">
        <f t="shared" si="66"/>
        <v>136662</v>
      </c>
      <c r="C264" s="9">
        <f t="shared" si="79"/>
        <v>136692</v>
      </c>
      <c r="D264" s="3">
        <f t="shared" si="80"/>
        <v>31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 x14ac:dyDescent="0.25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137029</v>
      </c>
      <c r="B265" s="9">
        <f t="shared" si="66"/>
        <v>137027</v>
      </c>
      <c r="C265" s="9">
        <f t="shared" si="79"/>
        <v>137057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 x14ac:dyDescent="0.25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137395</v>
      </c>
      <c r="B266" s="9">
        <f t="shared" si="66"/>
        <v>137393</v>
      </c>
      <c r="C266" s="9">
        <f t="shared" si="79"/>
        <v>137423</v>
      </c>
      <c r="D266" s="3">
        <f t="shared" si="80"/>
        <v>31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 x14ac:dyDescent="0.25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137760</v>
      </c>
      <c r="B267" s="9">
        <f t="shared" si="66"/>
        <v>137758</v>
      </c>
      <c r="C267" s="9">
        <f t="shared" si="79"/>
        <v>137788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 x14ac:dyDescent="0.25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138125</v>
      </c>
      <c r="B268" s="9">
        <f t="shared" si="66"/>
        <v>138123</v>
      </c>
      <c r="C268" s="9">
        <f t="shared" si="79"/>
        <v>138153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 x14ac:dyDescent="0.25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138490</v>
      </c>
      <c r="B269" s="9">
        <f t="shared" si="66"/>
        <v>138488</v>
      </c>
      <c r="C269" s="9">
        <f t="shared" si="79"/>
        <v>138518</v>
      </c>
      <c r="D269" s="3">
        <f t="shared" si="80"/>
        <v>31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 x14ac:dyDescent="0.25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138856</v>
      </c>
      <c r="B270" s="9">
        <f t="shared" si="66"/>
        <v>138854</v>
      </c>
      <c r="C270" s="9">
        <f t="shared" si="79"/>
        <v>138884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 x14ac:dyDescent="0.25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139221</v>
      </c>
      <c r="B271" s="9">
        <f t="shared" si="66"/>
        <v>139219</v>
      </c>
      <c r="C271" s="9">
        <f t="shared" si="79"/>
        <v>139249</v>
      </c>
      <c r="D271" s="3">
        <f t="shared" si="80"/>
        <v>31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 x14ac:dyDescent="0.25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139586</v>
      </c>
      <c r="B272" s="9">
        <f t="shared" si="66"/>
        <v>139584</v>
      </c>
      <c r="C272" s="9">
        <f t="shared" si="79"/>
        <v>139614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 x14ac:dyDescent="0.25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139951</v>
      </c>
      <c r="B273" s="9">
        <f t="shared" si="66"/>
        <v>139949</v>
      </c>
      <c r="C273" s="9">
        <f t="shared" si="79"/>
        <v>139979</v>
      </c>
      <c r="D273" s="3">
        <f t="shared" si="80"/>
        <v>31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 x14ac:dyDescent="0.25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140317</v>
      </c>
      <c r="B274" s="9">
        <f t="shared" si="66"/>
        <v>140315</v>
      </c>
      <c r="C274" s="9">
        <f t="shared" si="79"/>
        <v>140345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 x14ac:dyDescent="0.25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140682</v>
      </c>
      <c r="B275" s="9">
        <f t="shared" si="66"/>
        <v>140680</v>
      </c>
      <c r="C275" s="9">
        <f t="shared" si="79"/>
        <v>140710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 x14ac:dyDescent="0.25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141047</v>
      </c>
      <c r="B276" s="9">
        <f t="shared" si="66"/>
        <v>141045</v>
      </c>
      <c r="C276" s="9">
        <f t="shared" si="79"/>
        <v>141075</v>
      </c>
      <c r="D276" s="3">
        <f t="shared" si="80"/>
        <v>31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 x14ac:dyDescent="0.25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141412</v>
      </c>
      <c r="B277" s="9">
        <f t="shared" si="66"/>
        <v>141410</v>
      </c>
      <c r="C277" s="9">
        <f t="shared" si="79"/>
        <v>141440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 x14ac:dyDescent="0.25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141778</v>
      </c>
      <c r="B278" s="9">
        <f t="shared" si="66"/>
        <v>141776</v>
      </c>
      <c r="C278" s="9">
        <f t="shared" si="79"/>
        <v>141806</v>
      </c>
      <c r="D278" s="3">
        <f t="shared" si="80"/>
        <v>31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 x14ac:dyDescent="0.25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142143</v>
      </c>
      <c r="B279" s="9">
        <f t="shared" si="66"/>
        <v>142141</v>
      </c>
      <c r="C279" s="9">
        <f t="shared" si="79"/>
        <v>142171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 x14ac:dyDescent="0.25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142508</v>
      </c>
      <c r="B280" s="9">
        <f t="shared" si="66"/>
        <v>142506</v>
      </c>
      <c r="C280" s="9">
        <f t="shared" si="79"/>
        <v>142536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 x14ac:dyDescent="0.25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142873</v>
      </c>
      <c r="B281" s="9">
        <f t="shared" si="66"/>
        <v>142871</v>
      </c>
      <c r="C281" s="9">
        <f t="shared" si="79"/>
        <v>142901</v>
      </c>
      <c r="D281" s="3">
        <f t="shared" si="80"/>
        <v>31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 x14ac:dyDescent="0.25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143239</v>
      </c>
      <c r="B282" s="9">
        <f t="shared" si="66"/>
        <v>143237</v>
      </c>
      <c r="C282" s="9">
        <f t="shared" si="79"/>
        <v>143267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 x14ac:dyDescent="0.25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143604</v>
      </c>
      <c r="B283" s="9">
        <f t="shared" si="66"/>
        <v>143602</v>
      </c>
      <c r="C283" s="9">
        <f t="shared" si="79"/>
        <v>143632</v>
      </c>
      <c r="D283" s="3">
        <f t="shared" si="80"/>
        <v>31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 x14ac:dyDescent="0.25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143969</v>
      </c>
      <c r="B284" s="9">
        <f t="shared" si="66"/>
        <v>143967</v>
      </c>
      <c r="C284" s="9">
        <f t="shared" si="79"/>
        <v>143997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 x14ac:dyDescent="0.25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144334</v>
      </c>
      <c r="B285" s="9">
        <f t="shared" si="66"/>
        <v>144332</v>
      </c>
      <c r="C285" s="9">
        <f t="shared" si="79"/>
        <v>144362</v>
      </c>
      <c r="D285" s="3">
        <f t="shared" si="80"/>
        <v>31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 x14ac:dyDescent="0.25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144700</v>
      </c>
      <c r="B286" s="9">
        <f t="shared" si="66"/>
        <v>144698</v>
      </c>
      <c r="C286" s="9">
        <f t="shared" si="79"/>
        <v>144728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 x14ac:dyDescent="0.25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145065</v>
      </c>
      <c r="B287" s="9">
        <f t="shared" si="66"/>
        <v>145063</v>
      </c>
      <c r="C287" s="9">
        <f t="shared" si="79"/>
        <v>145093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 x14ac:dyDescent="0.25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145430</v>
      </c>
      <c r="B288" s="9">
        <f t="shared" si="66"/>
        <v>145428</v>
      </c>
      <c r="C288" s="9">
        <f t="shared" si="79"/>
        <v>145458</v>
      </c>
      <c r="D288" s="3">
        <f t="shared" si="80"/>
        <v>31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 x14ac:dyDescent="0.25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145795</v>
      </c>
      <c r="B289" s="9">
        <f t="shared" si="66"/>
        <v>145793</v>
      </c>
      <c r="C289" s="9">
        <f t="shared" si="79"/>
        <v>145823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 x14ac:dyDescent="0.25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146160</v>
      </c>
      <c r="B290" s="9">
        <f t="shared" si="66"/>
        <v>146158</v>
      </c>
      <c r="C290" s="9">
        <f t="shared" si="79"/>
        <v>146188</v>
      </c>
      <c r="D290" s="3">
        <f t="shared" si="80"/>
        <v>31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 x14ac:dyDescent="0.25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146525</v>
      </c>
      <c r="B291" s="9">
        <f t="shared" si="66"/>
        <v>146523</v>
      </c>
      <c r="C291" s="9">
        <f t="shared" si="79"/>
        <v>146553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 x14ac:dyDescent="0.25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146890</v>
      </c>
      <c r="B292" s="9">
        <f t="shared" si="66"/>
        <v>146888</v>
      </c>
      <c r="C292" s="9">
        <f t="shared" si="79"/>
        <v>146918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 x14ac:dyDescent="0.25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147255</v>
      </c>
      <c r="B293" s="9">
        <f t="shared" si="66"/>
        <v>147253</v>
      </c>
      <c r="C293" s="9">
        <f t="shared" si="79"/>
        <v>147283</v>
      </c>
      <c r="D293" s="3">
        <f t="shared" si="80"/>
        <v>31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 x14ac:dyDescent="0.25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147621</v>
      </c>
      <c r="B294" s="9">
        <f t="shared" si="66"/>
        <v>147619</v>
      </c>
      <c r="C294" s="9">
        <f t="shared" si="79"/>
        <v>147649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 x14ac:dyDescent="0.25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147986</v>
      </c>
      <c r="B295" s="9">
        <f t="shared" si="66"/>
        <v>147984</v>
      </c>
      <c r="C295" s="9">
        <f t="shared" si="79"/>
        <v>148014</v>
      </c>
      <c r="D295" s="3">
        <f t="shared" si="80"/>
        <v>31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 x14ac:dyDescent="0.25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148351</v>
      </c>
      <c r="B296" s="9">
        <f t="shared" si="66"/>
        <v>148349</v>
      </c>
      <c r="C296" s="9">
        <f t="shared" si="79"/>
        <v>148379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 x14ac:dyDescent="0.25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148716</v>
      </c>
      <c r="B297" s="9">
        <f t="shared" si="66"/>
        <v>148714</v>
      </c>
      <c r="C297" s="9">
        <f t="shared" si="79"/>
        <v>148744</v>
      </c>
      <c r="D297" s="3">
        <f t="shared" si="80"/>
        <v>31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 x14ac:dyDescent="0.25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149082</v>
      </c>
      <c r="B298" s="9">
        <f t="shared" si="66"/>
        <v>149080</v>
      </c>
      <c r="C298" s="9">
        <f t="shared" si="79"/>
        <v>149110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 x14ac:dyDescent="0.25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149447</v>
      </c>
      <c r="B299" s="9">
        <f t="shared" si="66"/>
        <v>149445</v>
      </c>
      <c r="C299" s="9">
        <f t="shared" si="79"/>
        <v>149475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 x14ac:dyDescent="0.25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149812</v>
      </c>
      <c r="B300" s="9">
        <f t="shared" si="66"/>
        <v>149810</v>
      </c>
      <c r="C300" s="9">
        <f t="shared" si="79"/>
        <v>149840</v>
      </c>
      <c r="D300" s="3">
        <f t="shared" si="80"/>
        <v>31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 x14ac:dyDescent="0.25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150177</v>
      </c>
      <c r="B301" s="9">
        <f t="shared" si="66"/>
        <v>150175</v>
      </c>
      <c r="C301" s="9">
        <f t="shared" si="79"/>
        <v>150205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 x14ac:dyDescent="0.25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150543</v>
      </c>
      <c r="B302" s="9">
        <f t="shared" si="66"/>
        <v>150541</v>
      </c>
      <c r="C302" s="9">
        <f t="shared" si="79"/>
        <v>150571</v>
      </c>
      <c r="D302" s="3">
        <f t="shared" si="80"/>
        <v>31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 x14ac:dyDescent="0.25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150908</v>
      </c>
      <c r="B303" s="9">
        <f t="shared" si="66"/>
        <v>150906</v>
      </c>
      <c r="C303" s="9">
        <f t="shared" si="79"/>
        <v>150936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 x14ac:dyDescent="0.25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151273</v>
      </c>
      <c r="B304" s="9">
        <f t="shared" si="66"/>
        <v>151271</v>
      </c>
      <c r="C304" s="9">
        <f t="shared" si="79"/>
        <v>151301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 x14ac:dyDescent="0.25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151638</v>
      </c>
      <c r="B305" s="9">
        <f t="shared" si="66"/>
        <v>151636</v>
      </c>
      <c r="C305" s="9">
        <f t="shared" si="79"/>
        <v>151666</v>
      </c>
      <c r="D305" s="3">
        <f t="shared" si="80"/>
        <v>31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 x14ac:dyDescent="0.25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152004</v>
      </c>
      <c r="B306" s="9">
        <f t="shared" si="66"/>
        <v>152002</v>
      </c>
      <c r="C306" s="9">
        <f t="shared" si="79"/>
        <v>152032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 x14ac:dyDescent="0.25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152369</v>
      </c>
      <c r="B307" s="9">
        <f t="shared" si="66"/>
        <v>152367</v>
      </c>
      <c r="C307" s="9">
        <f t="shared" si="79"/>
        <v>152397</v>
      </c>
      <c r="D307" s="3">
        <f t="shared" si="80"/>
        <v>31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 x14ac:dyDescent="0.25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152734</v>
      </c>
      <c r="B308" s="9">
        <f t="shared" si="66"/>
        <v>152732</v>
      </c>
      <c r="C308" s="9">
        <f t="shared" si="79"/>
        <v>152762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 x14ac:dyDescent="0.25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153099</v>
      </c>
      <c r="B309" s="9">
        <f t="shared" si="66"/>
        <v>153097</v>
      </c>
      <c r="C309" s="9">
        <f t="shared" si="79"/>
        <v>153127</v>
      </c>
      <c r="D309" s="3">
        <f t="shared" si="80"/>
        <v>31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 x14ac:dyDescent="0.25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153465</v>
      </c>
      <c r="B310" s="9">
        <f t="shared" si="66"/>
        <v>153463</v>
      </c>
      <c r="C310" s="9">
        <f t="shared" si="79"/>
        <v>153493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 x14ac:dyDescent="0.25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153830</v>
      </c>
      <c r="B311" s="9">
        <f t="shared" si="66"/>
        <v>153828</v>
      </c>
      <c r="C311" s="9">
        <f t="shared" si="79"/>
        <v>153858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 x14ac:dyDescent="0.25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154195</v>
      </c>
      <c r="B312" s="9">
        <f t="shared" si="66"/>
        <v>154193</v>
      </c>
      <c r="C312" s="9">
        <f t="shared" si="79"/>
        <v>154223</v>
      </c>
      <c r="D312" s="3">
        <f t="shared" si="80"/>
        <v>31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 x14ac:dyDescent="0.25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154560</v>
      </c>
      <c r="B313" s="9">
        <f t="shared" si="66"/>
        <v>154558</v>
      </c>
      <c r="C313" s="9">
        <f t="shared" si="79"/>
        <v>154588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 x14ac:dyDescent="0.25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154926</v>
      </c>
      <c r="B314" s="9">
        <f t="shared" si="66"/>
        <v>154924</v>
      </c>
      <c r="C314" s="9">
        <f t="shared" si="79"/>
        <v>154954</v>
      </c>
      <c r="D314" s="3">
        <f t="shared" si="80"/>
        <v>31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 x14ac:dyDescent="0.25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155291</v>
      </c>
      <c r="B315" s="9">
        <f t="shared" si="66"/>
        <v>155289</v>
      </c>
      <c r="C315" s="9">
        <f t="shared" si="79"/>
        <v>155319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 x14ac:dyDescent="0.25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155656</v>
      </c>
      <c r="B316" s="9">
        <f t="shared" si="66"/>
        <v>155654</v>
      </c>
      <c r="C316" s="9">
        <f t="shared" si="79"/>
        <v>155684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 x14ac:dyDescent="0.25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156021</v>
      </c>
      <c r="B317" s="9">
        <f t="shared" si="66"/>
        <v>156019</v>
      </c>
      <c r="C317" s="9">
        <f t="shared" si="79"/>
        <v>156049</v>
      </c>
      <c r="D317" s="3">
        <f t="shared" si="80"/>
        <v>31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 x14ac:dyDescent="0.25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156387</v>
      </c>
      <c r="B318" s="9">
        <f t="shared" si="66"/>
        <v>156385</v>
      </c>
      <c r="C318" s="9">
        <f t="shared" si="79"/>
        <v>156415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 x14ac:dyDescent="0.25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156752</v>
      </c>
      <c r="B319" s="9">
        <f t="shared" si="66"/>
        <v>156750</v>
      </c>
      <c r="C319" s="9">
        <f t="shared" si="79"/>
        <v>156780</v>
      </c>
      <c r="D319" s="3">
        <f t="shared" si="80"/>
        <v>31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 x14ac:dyDescent="0.25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157117</v>
      </c>
      <c r="B320" s="9">
        <f t="shared" si="66"/>
        <v>157115</v>
      </c>
      <c r="C320" s="9">
        <f t="shared" si="79"/>
        <v>157145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 x14ac:dyDescent="0.25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157482</v>
      </c>
      <c r="B321" s="9">
        <f t="shared" si="66"/>
        <v>157480</v>
      </c>
      <c r="C321" s="9">
        <f t="shared" si="79"/>
        <v>157510</v>
      </c>
      <c r="D321" s="3">
        <f t="shared" si="80"/>
        <v>31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 x14ac:dyDescent="0.25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157848</v>
      </c>
      <c r="B322" s="9">
        <f t="shared" si="66"/>
        <v>157846</v>
      </c>
      <c r="C322" s="9">
        <f t="shared" si="79"/>
        <v>157876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 x14ac:dyDescent="0.25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158213</v>
      </c>
      <c r="B323" s="9">
        <f t="shared" si="66"/>
        <v>158211</v>
      </c>
      <c r="C323" s="9">
        <f t="shared" si="79"/>
        <v>158241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 x14ac:dyDescent="0.25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158578</v>
      </c>
      <c r="B324" s="9">
        <f t="shared" si="66"/>
        <v>158576</v>
      </c>
      <c r="C324" s="9">
        <f t="shared" si="79"/>
        <v>158606</v>
      </c>
      <c r="D324" s="3">
        <f t="shared" si="80"/>
        <v>31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 x14ac:dyDescent="0.25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158943</v>
      </c>
      <c r="B325" s="9">
        <f t="shared" si="66"/>
        <v>158941</v>
      </c>
      <c r="C325" s="9">
        <f t="shared" si="79"/>
        <v>158971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 x14ac:dyDescent="0.25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159309</v>
      </c>
      <c r="B326" s="9">
        <f t="shared" ref="B326:B389" si="82">EOMONTH(A326,-1)+1</f>
        <v>159307</v>
      </c>
      <c r="C326" s="9">
        <f t="shared" si="79"/>
        <v>159337</v>
      </c>
      <c r="D326" s="3">
        <f t="shared" si="80"/>
        <v>31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159674</v>
      </c>
      <c r="B327" s="9">
        <f t="shared" si="82"/>
        <v>159672</v>
      </c>
      <c r="C327" s="9">
        <f t="shared" ref="C327:C390" si="95">EOMONTH(A327,0)</f>
        <v>159702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 x14ac:dyDescent="0.25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160039</v>
      </c>
      <c r="B328" s="9">
        <f t="shared" si="82"/>
        <v>160037</v>
      </c>
      <c r="C328" s="9">
        <f t="shared" si="95"/>
        <v>160067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 x14ac:dyDescent="0.25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160404</v>
      </c>
      <c r="B329" s="9">
        <f t="shared" si="82"/>
        <v>160402</v>
      </c>
      <c r="C329" s="9">
        <f t="shared" si="95"/>
        <v>160432</v>
      </c>
      <c r="D329" s="3">
        <f t="shared" si="96"/>
        <v>31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 x14ac:dyDescent="0.25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160770</v>
      </c>
      <c r="B330" s="9">
        <f t="shared" si="82"/>
        <v>160768</v>
      </c>
      <c r="C330" s="9">
        <f t="shared" si="95"/>
        <v>160798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 x14ac:dyDescent="0.25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161135</v>
      </c>
      <c r="B331" s="9">
        <f t="shared" si="82"/>
        <v>161133</v>
      </c>
      <c r="C331" s="9">
        <f t="shared" si="95"/>
        <v>161163</v>
      </c>
      <c r="D331" s="3">
        <f t="shared" si="96"/>
        <v>31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 x14ac:dyDescent="0.25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161500</v>
      </c>
      <c r="B332" s="9">
        <f t="shared" si="82"/>
        <v>161498</v>
      </c>
      <c r="C332" s="9">
        <f t="shared" si="95"/>
        <v>161528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 x14ac:dyDescent="0.25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161865</v>
      </c>
      <c r="B333" s="9">
        <f t="shared" si="82"/>
        <v>161863</v>
      </c>
      <c r="C333" s="9">
        <f t="shared" si="95"/>
        <v>161893</v>
      </c>
      <c r="D333" s="3">
        <f t="shared" si="96"/>
        <v>31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 x14ac:dyDescent="0.25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162231</v>
      </c>
      <c r="B334" s="9">
        <f t="shared" si="82"/>
        <v>162229</v>
      </c>
      <c r="C334" s="9">
        <f t="shared" si="95"/>
        <v>162259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 x14ac:dyDescent="0.25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162596</v>
      </c>
      <c r="B335" s="9">
        <f t="shared" si="82"/>
        <v>162594</v>
      </c>
      <c r="C335" s="9">
        <f t="shared" si="95"/>
        <v>162624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 x14ac:dyDescent="0.25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162961</v>
      </c>
      <c r="B336" s="9">
        <f t="shared" si="82"/>
        <v>162959</v>
      </c>
      <c r="C336" s="9">
        <f t="shared" si="95"/>
        <v>162989</v>
      </c>
      <c r="D336" s="3">
        <f t="shared" si="96"/>
        <v>31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 x14ac:dyDescent="0.25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163326</v>
      </c>
      <c r="B337" s="9">
        <f t="shared" si="82"/>
        <v>163324</v>
      </c>
      <c r="C337" s="9">
        <f t="shared" si="95"/>
        <v>163354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 x14ac:dyDescent="0.25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163692</v>
      </c>
      <c r="B338" s="9">
        <f t="shared" si="82"/>
        <v>163690</v>
      </c>
      <c r="C338" s="9">
        <f t="shared" si="95"/>
        <v>163720</v>
      </c>
      <c r="D338" s="3">
        <f t="shared" si="96"/>
        <v>31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 x14ac:dyDescent="0.25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164057</v>
      </c>
      <c r="B339" s="9">
        <f t="shared" si="82"/>
        <v>164055</v>
      </c>
      <c r="C339" s="9">
        <f t="shared" si="95"/>
        <v>164085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 x14ac:dyDescent="0.25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164422</v>
      </c>
      <c r="B340" s="9">
        <f t="shared" si="82"/>
        <v>164420</v>
      </c>
      <c r="C340" s="9">
        <f t="shared" si="95"/>
        <v>164450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 x14ac:dyDescent="0.25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164787</v>
      </c>
      <c r="B341" s="9">
        <f t="shared" si="82"/>
        <v>164785</v>
      </c>
      <c r="C341" s="9">
        <f t="shared" si="95"/>
        <v>164815</v>
      </c>
      <c r="D341" s="3">
        <f t="shared" si="96"/>
        <v>31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 x14ac:dyDescent="0.25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165153</v>
      </c>
      <c r="B342" s="9">
        <f t="shared" si="82"/>
        <v>165151</v>
      </c>
      <c r="C342" s="9">
        <f t="shared" si="95"/>
        <v>165181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 x14ac:dyDescent="0.25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165518</v>
      </c>
      <c r="B343" s="9">
        <f t="shared" si="82"/>
        <v>165516</v>
      </c>
      <c r="C343" s="9">
        <f t="shared" si="95"/>
        <v>165546</v>
      </c>
      <c r="D343" s="3">
        <f t="shared" si="96"/>
        <v>31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 x14ac:dyDescent="0.25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165883</v>
      </c>
      <c r="B344" s="9">
        <f t="shared" si="82"/>
        <v>165881</v>
      </c>
      <c r="C344" s="9">
        <f t="shared" si="95"/>
        <v>165911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 x14ac:dyDescent="0.25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166248</v>
      </c>
      <c r="B345" s="9">
        <f t="shared" si="82"/>
        <v>166246</v>
      </c>
      <c r="C345" s="9">
        <f t="shared" si="95"/>
        <v>166276</v>
      </c>
      <c r="D345" s="3">
        <f t="shared" si="96"/>
        <v>31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 x14ac:dyDescent="0.25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166614</v>
      </c>
      <c r="B346" s="9">
        <f t="shared" si="82"/>
        <v>166612</v>
      </c>
      <c r="C346" s="9">
        <f t="shared" si="95"/>
        <v>166642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 x14ac:dyDescent="0.25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166979</v>
      </c>
      <c r="B347" s="9">
        <f t="shared" si="82"/>
        <v>166977</v>
      </c>
      <c r="C347" s="9">
        <f t="shared" si="95"/>
        <v>167007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 x14ac:dyDescent="0.25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167344</v>
      </c>
      <c r="B348" s="9">
        <f t="shared" si="82"/>
        <v>167342</v>
      </c>
      <c r="C348" s="9">
        <f t="shared" si="95"/>
        <v>167372</v>
      </c>
      <c r="D348" s="3">
        <f t="shared" si="96"/>
        <v>31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 x14ac:dyDescent="0.25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167709</v>
      </c>
      <c r="B349" s="9">
        <f t="shared" si="82"/>
        <v>167707</v>
      </c>
      <c r="C349" s="9">
        <f t="shared" si="95"/>
        <v>167737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 x14ac:dyDescent="0.25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168075</v>
      </c>
      <c r="B350" s="9">
        <f t="shared" si="82"/>
        <v>168073</v>
      </c>
      <c r="C350" s="9">
        <f t="shared" si="95"/>
        <v>168103</v>
      </c>
      <c r="D350" s="3">
        <f t="shared" si="96"/>
        <v>31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 x14ac:dyDescent="0.25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168440</v>
      </c>
      <c r="B351" s="9">
        <f t="shared" si="82"/>
        <v>168438</v>
      </c>
      <c r="C351" s="9">
        <f t="shared" si="95"/>
        <v>168468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 x14ac:dyDescent="0.25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168805</v>
      </c>
      <c r="B352" s="9">
        <f t="shared" si="82"/>
        <v>168803</v>
      </c>
      <c r="C352" s="9">
        <f t="shared" si="95"/>
        <v>168833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 x14ac:dyDescent="0.25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169170</v>
      </c>
      <c r="B353" s="9">
        <f t="shared" si="82"/>
        <v>169168</v>
      </c>
      <c r="C353" s="9">
        <f t="shared" si="95"/>
        <v>169198</v>
      </c>
      <c r="D353" s="3">
        <f t="shared" si="96"/>
        <v>31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 x14ac:dyDescent="0.25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169536</v>
      </c>
      <c r="B354" s="9">
        <f t="shared" si="82"/>
        <v>169534</v>
      </c>
      <c r="C354" s="9">
        <f t="shared" si="95"/>
        <v>169564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 x14ac:dyDescent="0.25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169901</v>
      </c>
      <c r="B355" s="9">
        <f t="shared" si="82"/>
        <v>169899</v>
      </c>
      <c r="C355" s="9">
        <f t="shared" si="95"/>
        <v>169929</v>
      </c>
      <c r="D355" s="3">
        <f t="shared" si="96"/>
        <v>31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 x14ac:dyDescent="0.25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170266</v>
      </c>
      <c r="B356" s="9">
        <f t="shared" si="82"/>
        <v>170264</v>
      </c>
      <c r="C356" s="9">
        <f t="shared" si="95"/>
        <v>170294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 x14ac:dyDescent="0.25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170631</v>
      </c>
      <c r="B357" s="9">
        <f t="shared" si="82"/>
        <v>170629</v>
      </c>
      <c r="C357" s="9">
        <f t="shared" si="95"/>
        <v>170659</v>
      </c>
      <c r="D357" s="3">
        <f t="shared" si="96"/>
        <v>31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 x14ac:dyDescent="0.25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170997</v>
      </c>
      <c r="B358" s="9">
        <f t="shared" si="82"/>
        <v>170995</v>
      </c>
      <c r="C358" s="9">
        <f t="shared" si="95"/>
        <v>171025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 x14ac:dyDescent="0.25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171362</v>
      </c>
      <c r="B359" s="9">
        <f t="shared" si="82"/>
        <v>171360</v>
      </c>
      <c r="C359" s="9">
        <f t="shared" si="95"/>
        <v>171390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 x14ac:dyDescent="0.25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171727</v>
      </c>
      <c r="B360" s="9">
        <f t="shared" si="82"/>
        <v>171725</v>
      </c>
      <c r="C360" s="9">
        <f t="shared" si="95"/>
        <v>171755</v>
      </c>
      <c r="D360" s="3">
        <f t="shared" si="96"/>
        <v>31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 x14ac:dyDescent="0.25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172092</v>
      </c>
      <c r="B361" s="9">
        <f t="shared" si="82"/>
        <v>172090</v>
      </c>
      <c r="C361" s="9">
        <f t="shared" si="95"/>
        <v>172120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 x14ac:dyDescent="0.25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172458</v>
      </c>
      <c r="B362" s="9">
        <f t="shared" si="82"/>
        <v>172456</v>
      </c>
      <c r="C362" s="9">
        <f t="shared" si="95"/>
        <v>172486</v>
      </c>
      <c r="D362" s="3">
        <f t="shared" si="96"/>
        <v>31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 x14ac:dyDescent="0.25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172823</v>
      </c>
      <c r="B363" s="9">
        <f t="shared" si="82"/>
        <v>172821</v>
      </c>
      <c r="C363" s="9">
        <f t="shared" si="95"/>
        <v>172851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 x14ac:dyDescent="0.25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173188</v>
      </c>
      <c r="B364" s="9">
        <f t="shared" si="82"/>
        <v>173186</v>
      </c>
      <c r="C364" s="9">
        <f t="shared" si="95"/>
        <v>173216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 x14ac:dyDescent="0.25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173553</v>
      </c>
      <c r="B365" s="9">
        <f t="shared" si="82"/>
        <v>173551</v>
      </c>
      <c r="C365" s="9">
        <f t="shared" si="95"/>
        <v>173581</v>
      </c>
      <c r="D365" s="3">
        <f t="shared" si="96"/>
        <v>31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 x14ac:dyDescent="0.25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173919</v>
      </c>
      <c r="B366" s="9">
        <f t="shared" si="82"/>
        <v>173917</v>
      </c>
      <c r="C366" s="9">
        <f t="shared" si="95"/>
        <v>173947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 x14ac:dyDescent="0.25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174284</v>
      </c>
      <c r="B367" s="9">
        <f t="shared" si="82"/>
        <v>174282</v>
      </c>
      <c r="C367" s="9">
        <f t="shared" si="95"/>
        <v>174312</v>
      </c>
      <c r="D367" s="3">
        <f t="shared" si="96"/>
        <v>31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 x14ac:dyDescent="0.25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174649</v>
      </c>
      <c r="B368" s="9">
        <f t="shared" si="82"/>
        <v>174647</v>
      </c>
      <c r="C368" s="9">
        <f t="shared" si="95"/>
        <v>174677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 x14ac:dyDescent="0.25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175014</v>
      </c>
      <c r="B369" s="9">
        <f t="shared" si="82"/>
        <v>175012</v>
      </c>
      <c r="C369" s="9">
        <f t="shared" si="95"/>
        <v>175042</v>
      </c>
      <c r="D369" s="3">
        <f t="shared" si="96"/>
        <v>31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 x14ac:dyDescent="0.25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175380</v>
      </c>
      <c r="B370" s="9">
        <f t="shared" si="82"/>
        <v>175378</v>
      </c>
      <c r="C370" s="9">
        <f t="shared" si="95"/>
        <v>175408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 x14ac:dyDescent="0.25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175745</v>
      </c>
      <c r="B371" s="9">
        <f t="shared" si="82"/>
        <v>175743</v>
      </c>
      <c r="C371" s="9">
        <f t="shared" si="95"/>
        <v>175773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 x14ac:dyDescent="0.25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176110</v>
      </c>
      <c r="B372" s="9">
        <f t="shared" si="82"/>
        <v>176108</v>
      </c>
      <c r="C372" s="9">
        <f t="shared" si="95"/>
        <v>176138</v>
      </c>
      <c r="D372" s="3">
        <f t="shared" si="96"/>
        <v>31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 x14ac:dyDescent="0.25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176475</v>
      </c>
      <c r="B373" s="9">
        <f t="shared" si="82"/>
        <v>176473</v>
      </c>
      <c r="C373" s="9">
        <f t="shared" si="95"/>
        <v>176503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 x14ac:dyDescent="0.25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176841</v>
      </c>
      <c r="B374" s="9">
        <f t="shared" si="82"/>
        <v>176839</v>
      </c>
      <c r="C374" s="9">
        <f t="shared" si="95"/>
        <v>176869</v>
      </c>
      <c r="D374" s="3">
        <f t="shared" si="96"/>
        <v>31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 x14ac:dyDescent="0.25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177206</v>
      </c>
      <c r="B375" s="9">
        <f t="shared" si="82"/>
        <v>177204</v>
      </c>
      <c r="C375" s="9">
        <f t="shared" si="95"/>
        <v>177234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 x14ac:dyDescent="0.25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177571</v>
      </c>
      <c r="B376" s="9">
        <f t="shared" si="82"/>
        <v>177569</v>
      </c>
      <c r="C376" s="9">
        <f t="shared" si="95"/>
        <v>177599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 x14ac:dyDescent="0.25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177936</v>
      </c>
      <c r="B377" s="9">
        <f t="shared" si="82"/>
        <v>177934</v>
      </c>
      <c r="C377" s="9">
        <f t="shared" si="95"/>
        <v>177964</v>
      </c>
      <c r="D377" s="3">
        <f t="shared" si="96"/>
        <v>31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 x14ac:dyDescent="0.25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178302</v>
      </c>
      <c r="B378" s="9">
        <f t="shared" si="82"/>
        <v>178300</v>
      </c>
      <c r="C378" s="9">
        <f t="shared" si="95"/>
        <v>178330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 x14ac:dyDescent="0.25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178667</v>
      </c>
      <c r="B379" s="9">
        <f t="shared" si="82"/>
        <v>178665</v>
      </c>
      <c r="C379" s="9">
        <f t="shared" si="95"/>
        <v>178695</v>
      </c>
      <c r="D379" s="3">
        <f t="shared" si="96"/>
        <v>31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 x14ac:dyDescent="0.25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179032</v>
      </c>
      <c r="B380" s="9">
        <f t="shared" si="82"/>
        <v>179030</v>
      </c>
      <c r="C380" s="9">
        <f t="shared" si="95"/>
        <v>179060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 x14ac:dyDescent="0.25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179397</v>
      </c>
      <c r="B381" s="9">
        <f t="shared" si="82"/>
        <v>179395</v>
      </c>
      <c r="C381" s="9">
        <f t="shared" si="95"/>
        <v>179425</v>
      </c>
      <c r="D381" s="3">
        <f t="shared" si="96"/>
        <v>31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 x14ac:dyDescent="0.25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179763</v>
      </c>
      <c r="B382" s="9">
        <f t="shared" si="82"/>
        <v>179761</v>
      </c>
      <c r="C382" s="9">
        <f t="shared" si="95"/>
        <v>179791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 x14ac:dyDescent="0.25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180128</v>
      </c>
      <c r="B383" s="9">
        <f t="shared" si="82"/>
        <v>180126</v>
      </c>
      <c r="C383" s="9">
        <f t="shared" si="95"/>
        <v>180156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 x14ac:dyDescent="0.25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180493</v>
      </c>
      <c r="B384" s="9">
        <f t="shared" si="82"/>
        <v>180491</v>
      </c>
      <c r="C384" s="9">
        <f t="shared" si="95"/>
        <v>180521</v>
      </c>
      <c r="D384" s="3">
        <f t="shared" si="96"/>
        <v>31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 x14ac:dyDescent="0.25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180858</v>
      </c>
      <c r="B385" s="9">
        <f t="shared" si="82"/>
        <v>180856</v>
      </c>
      <c r="C385" s="9">
        <f t="shared" si="95"/>
        <v>180886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 x14ac:dyDescent="0.25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181224</v>
      </c>
      <c r="B386" s="9">
        <f t="shared" si="82"/>
        <v>181222</v>
      </c>
      <c r="C386" s="9">
        <f t="shared" si="95"/>
        <v>181252</v>
      </c>
      <c r="D386" s="3">
        <f t="shared" si="96"/>
        <v>31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 x14ac:dyDescent="0.25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181589</v>
      </c>
      <c r="B387" s="9">
        <f t="shared" si="82"/>
        <v>181587</v>
      </c>
      <c r="C387" s="9">
        <f t="shared" si="95"/>
        <v>181617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 x14ac:dyDescent="0.25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181954</v>
      </c>
      <c r="B388" s="9">
        <f t="shared" si="82"/>
        <v>181952</v>
      </c>
      <c r="C388" s="9">
        <f t="shared" si="95"/>
        <v>181982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 x14ac:dyDescent="0.25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182319</v>
      </c>
      <c r="B389" s="9">
        <f t="shared" si="82"/>
        <v>182317</v>
      </c>
      <c r="C389" s="9">
        <f t="shared" si="95"/>
        <v>182347</v>
      </c>
      <c r="D389" s="3">
        <f t="shared" si="96"/>
        <v>31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 x14ac:dyDescent="0.25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182685</v>
      </c>
      <c r="B390" s="9">
        <f t="shared" ref="B390:B453" si="98">EOMONTH(A390,-1)+1</f>
        <v>182683</v>
      </c>
      <c r="C390" s="9">
        <f t="shared" si="95"/>
        <v>182713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183050</v>
      </c>
      <c r="B391" s="9">
        <f t="shared" si="98"/>
        <v>183048</v>
      </c>
      <c r="C391" s="9">
        <f t="shared" ref="C391:C454" si="111">EOMONTH(A391,0)</f>
        <v>183078</v>
      </c>
      <c r="D391" s="3">
        <f t="shared" ref="D391:D454" si="112">C391-B391+1</f>
        <v>31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 x14ac:dyDescent="0.25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183415</v>
      </c>
      <c r="B392" s="9">
        <f t="shared" si="98"/>
        <v>183413</v>
      </c>
      <c r="C392" s="9">
        <f t="shared" si="111"/>
        <v>183443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 x14ac:dyDescent="0.25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183780</v>
      </c>
      <c r="B393" s="9">
        <f t="shared" si="98"/>
        <v>183778</v>
      </c>
      <c r="C393" s="9">
        <f t="shared" si="111"/>
        <v>183808</v>
      </c>
      <c r="D393" s="3">
        <f t="shared" si="112"/>
        <v>31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 x14ac:dyDescent="0.25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184146</v>
      </c>
      <c r="B394" s="9">
        <f t="shared" si="98"/>
        <v>184144</v>
      </c>
      <c r="C394" s="9">
        <f t="shared" si="111"/>
        <v>184174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 x14ac:dyDescent="0.25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184511</v>
      </c>
      <c r="B395" s="9">
        <f t="shared" si="98"/>
        <v>184509</v>
      </c>
      <c r="C395" s="9">
        <f t="shared" si="111"/>
        <v>184539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 x14ac:dyDescent="0.25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184876</v>
      </c>
      <c r="B396" s="9">
        <f t="shared" si="98"/>
        <v>184874</v>
      </c>
      <c r="C396" s="9">
        <f t="shared" si="111"/>
        <v>184904</v>
      </c>
      <c r="D396" s="3">
        <f t="shared" si="112"/>
        <v>31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 x14ac:dyDescent="0.25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185241</v>
      </c>
      <c r="B397" s="9">
        <f t="shared" si="98"/>
        <v>185239</v>
      </c>
      <c r="C397" s="9">
        <f t="shared" si="111"/>
        <v>185269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 x14ac:dyDescent="0.25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185607</v>
      </c>
      <c r="B398" s="9">
        <f t="shared" si="98"/>
        <v>185605</v>
      </c>
      <c r="C398" s="9">
        <f t="shared" si="111"/>
        <v>185635</v>
      </c>
      <c r="D398" s="3">
        <f t="shared" si="112"/>
        <v>31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 x14ac:dyDescent="0.25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185972</v>
      </c>
      <c r="B399" s="9">
        <f t="shared" si="98"/>
        <v>185970</v>
      </c>
      <c r="C399" s="9">
        <f t="shared" si="111"/>
        <v>186000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 x14ac:dyDescent="0.25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186337</v>
      </c>
      <c r="B400" s="9">
        <f t="shared" si="98"/>
        <v>186335</v>
      </c>
      <c r="C400" s="9">
        <f t="shared" si="111"/>
        <v>186365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 x14ac:dyDescent="0.25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186702</v>
      </c>
      <c r="B401" s="9">
        <f t="shared" si="98"/>
        <v>186700</v>
      </c>
      <c r="C401" s="9">
        <f t="shared" si="111"/>
        <v>186730</v>
      </c>
      <c r="D401" s="3">
        <f t="shared" si="112"/>
        <v>31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 x14ac:dyDescent="0.25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187068</v>
      </c>
      <c r="B402" s="9">
        <f t="shared" si="98"/>
        <v>187066</v>
      </c>
      <c r="C402" s="9">
        <f t="shared" si="111"/>
        <v>187096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 x14ac:dyDescent="0.25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187433</v>
      </c>
      <c r="B403" s="9">
        <f t="shared" si="98"/>
        <v>187431</v>
      </c>
      <c r="C403" s="9">
        <f t="shared" si="111"/>
        <v>187461</v>
      </c>
      <c r="D403" s="3">
        <f t="shared" si="112"/>
        <v>31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 x14ac:dyDescent="0.25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187798</v>
      </c>
      <c r="B404" s="9">
        <f t="shared" si="98"/>
        <v>187796</v>
      </c>
      <c r="C404" s="9">
        <f t="shared" si="111"/>
        <v>187826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 x14ac:dyDescent="0.25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188163</v>
      </c>
      <c r="B405" s="9">
        <f t="shared" si="98"/>
        <v>188161</v>
      </c>
      <c r="C405" s="9">
        <f t="shared" si="111"/>
        <v>188191</v>
      </c>
      <c r="D405" s="3">
        <f t="shared" si="112"/>
        <v>31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 x14ac:dyDescent="0.25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188529</v>
      </c>
      <c r="B406" s="9">
        <f t="shared" si="98"/>
        <v>188527</v>
      </c>
      <c r="C406" s="9">
        <f t="shared" si="111"/>
        <v>188557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 x14ac:dyDescent="0.25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188894</v>
      </c>
      <c r="B407" s="9">
        <f t="shared" si="98"/>
        <v>188892</v>
      </c>
      <c r="C407" s="9">
        <f t="shared" si="111"/>
        <v>188922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 x14ac:dyDescent="0.25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189259</v>
      </c>
      <c r="B408" s="9">
        <f t="shared" si="98"/>
        <v>189257</v>
      </c>
      <c r="C408" s="9">
        <f t="shared" si="111"/>
        <v>189287</v>
      </c>
      <c r="D408" s="3">
        <f t="shared" si="112"/>
        <v>31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 x14ac:dyDescent="0.25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189624</v>
      </c>
      <c r="B409" s="9">
        <f t="shared" si="98"/>
        <v>189622</v>
      </c>
      <c r="C409" s="9">
        <f t="shared" si="111"/>
        <v>189652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 x14ac:dyDescent="0.25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189990</v>
      </c>
      <c r="B410" s="9">
        <f t="shared" si="98"/>
        <v>189988</v>
      </c>
      <c r="C410" s="9">
        <f t="shared" si="111"/>
        <v>190018</v>
      </c>
      <c r="D410" s="3">
        <f t="shared" si="112"/>
        <v>31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 x14ac:dyDescent="0.25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190355</v>
      </c>
      <c r="B411" s="9">
        <f t="shared" si="98"/>
        <v>190353</v>
      </c>
      <c r="C411" s="9">
        <f t="shared" si="111"/>
        <v>190383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 x14ac:dyDescent="0.25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190720</v>
      </c>
      <c r="B412" s="9">
        <f t="shared" si="98"/>
        <v>190718</v>
      </c>
      <c r="C412" s="9">
        <f t="shared" si="111"/>
        <v>190748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 x14ac:dyDescent="0.25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191085</v>
      </c>
      <c r="B413" s="9">
        <f t="shared" si="98"/>
        <v>191083</v>
      </c>
      <c r="C413" s="9">
        <f t="shared" si="111"/>
        <v>191113</v>
      </c>
      <c r="D413" s="3">
        <f t="shared" si="112"/>
        <v>31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 x14ac:dyDescent="0.25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191451</v>
      </c>
      <c r="B414" s="9">
        <f t="shared" si="98"/>
        <v>191449</v>
      </c>
      <c r="C414" s="9">
        <f t="shared" si="111"/>
        <v>191479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 x14ac:dyDescent="0.25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191816</v>
      </c>
      <c r="B415" s="9">
        <f t="shared" si="98"/>
        <v>191814</v>
      </c>
      <c r="C415" s="9">
        <f t="shared" si="111"/>
        <v>191844</v>
      </c>
      <c r="D415" s="3">
        <f t="shared" si="112"/>
        <v>31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 x14ac:dyDescent="0.25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192181</v>
      </c>
      <c r="B416" s="9">
        <f t="shared" si="98"/>
        <v>192179</v>
      </c>
      <c r="C416" s="9">
        <f t="shared" si="111"/>
        <v>192209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 x14ac:dyDescent="0.25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192546</v>
      </c>
      <c r="B417" s="9">
        <f t="shared" si="98"/>
        <v>192544</v>
      </c>
      <c r="C417" s="9">
        <f t="shared" si="111"/>
        <v>192574</v>
      </c>
      <c r="D417" s="3">
        <f t="shared" si="112"/>
        <v>31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 x14ac:dyDescent="0.25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192912</v>
      </c>
      <c r="B418" s="9">
        <f t="shared" si="98"/>
        <v>192910</v>
      </c>
      <c r="C418" s="9">
        <f t="shared" si="111"/>
        <v>192940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 x14ac:dyDescent="0.25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193277</v>
      </c>
      <c r="B419" s="9">
        <f t="shared" si="98"/>
        <v>193275</v>
      </c>
      <c r="C419" s="9">
        <f t="shared" si="111"/>
        <v>193305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 x14ac:dyDescent="0.25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193642</v>
      </c>
      <c r="B420" s="9">
        <f t="shared" si="98"/>
        <v>193640</v>
      </c>
      <c r="C420" s="9">
        <f t="shared" si="111"/>
        <v>193670</v>
      </c>
      <c r="D420" s="3">
        <f t="shared" si="112"/>
        <v>31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 x14ac:dyDescent="0.25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194007</v>
      </c>
      <c r="B421" s="9">
        <f t="shared" si="98"/>
        <v>194005</v>
      </c>
      <c r="C421" s="9">
        <f t="shared" si="111"/>
        <v>194035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 x14ac:dyDescent="0.25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194373</v>
      </c>
      <c r="B422" s="9">
        <f t="shared" si="98"/>
        <v>194371</v>
      </c>
      <c r="C422" s="9">
        <f t="shared" si="111"/>
        <v>194401</v>
      </c>
      <c r="D422" s="3">
        <f t="shared" si="112"/>
        <v>31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 x14ac:dyDescent="0.25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194738</v>
      </c>
      <c r="B423" s="9">
        <f t="shared" si="98"/>
        <v>194736</v>
      </c>
      <c r="C423" s="9">
        <f t="shared" si="111"/>
        <v>194766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 x14ac:dyDescent="0.25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195103</v>
      </c>
      <c r="B424" s="9">
        <f t="shared" si="98"/>
        <v>195101</v>
      </c>
      <c r="C424" s="9">
        <f t="shared" si="111"/>
        <v>195131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 x14ac:dyDescent="0.25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195468</v>
      </c>
      <c r="B425" s="9">
        <f t="shared" si="98"/>
        <v>195466</v>
      </c>
      <c r="C425" s="9">
        <f t="shared" si="111"/>
        <v>195496</v>
      </c>
      <c r="D425" s="3">
        <f t="shared" si="112"/>
        <v>31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 x14ac:dyDescent="0.25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195834</v>
      </c>
      <c r="B426" s="9">
        <f t="shared" si="98"/>
        <v>195832</v>
      </c>
      <c r="C426" s="9">
        <f t="shared" si="111"/>
        <v>195862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 x14ac:dyDescent="0.25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196199</v>
      </c>
      <c r="B427" s="9">
        <f t="shared" si="98"/>
        <v>196197</v>
      </c>
      <c r="C427" s="9">
        <f t="shared" si="111"/>
        <v>196227</v>
      </c>
      <c r="D427" s="3">
        <f t="shared" si="112"/>
        <v>31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 x14ac:dyDescent="0.25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196564</v>
      </c>
      <c r="B428" s="9">
        <f t="shared" si="98"/>
        <v>196562</v>
      </c>
      <c r="C428" s="9">
        <f t="shared" si="111"/>
        <v>196592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 x14ac:dyDescent="0.25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196929</v>
      </c>
      <c r="B429" s="9">
        <f t="shared" si="98"/>
        <v>196927</v>
      </c>
      <c r="C429" s="9">
        <f t="shared" si="111"/>
        <v>196957</v>
      </c>
      <c r="D429" s="3">
        <f t="shared" si="112"/>
        <v>31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 x14ac:dyDescent="0.25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197295</v>
      </c>
      <c r="B430" s="9">
        <f t="shared" si="98"/>
        <v>197293</v>
      </c>
      <c r="C430" s="9">
        <f t="shared" si="111"/>
        <v>197323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 x14ac:dyDescent="0.25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197660</v>
      </c>
      <c r="B431" s="9">
        <f t="shared" si="98"/>
        <v>197658</v>
      </c>
      <c r="C431" s="9">
        <f t="shared" si="111"/>
        <v>197688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 x14ac:dyDescent="0.25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198025</v>
      </c>
      <c r="B432" s="9">
        <f t="shared" si="98"/>
        <v>198023</v>
      </c>
      <c r="C432" s="9">
        <f t="shared" si="111"/>
        <v>198053</v>
      </c>
      <c r="D432" s="3">
        <f t="shared" si="112"/>
        <v>31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 x14ac:dyDescent="0.25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198390</v>
      </c>
      <c r="B433" s="9">
        <f t="shared" si="98"/>
        <v>198388</v>
      </c>
      <c r="C433" s="9">
        <f t="shared" si="111"/>
        <v>198418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 x14ac:dyDescent="0.25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198756</v>
      </c>
      <c r="B434" s="9">
        <f t="shared" si="98"/>
        <v>198754</v>
      </c>
      <c r="C434" s="9">
        <f t="shared" si="111"/>
        <v>198784</v>
      </c>
      <c r="D434" s="3">
        <f t="shared" si="112"/>
        <v>31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 x14ac:dyDescent="0.25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199121</v>
      </c>
      <c r="B435" s="9">
        <f t="shared" si="98"/>
        <v>199119</v>
      </c>
      <c r="C435" s="9">
        <f t="shared" si="111"/>
        <v>199149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 x14ac:dyDescent="0.25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199486</v>
      </c>
      <c r="B436" s="9">
        <f t="shared" si="98"/>
        <v>199484</v>
      </c>
      <c r="C436" s="9">
        <f t="shared" si="111"/>
        <v>199514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 x14ac:dyDescent="0.25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199851</v>
      </c>
      <c r="B437" s="9">
        <f t="shared" si="98"/>
        <v>199849</v>
      </c>
      <c r="C437" s="9">
        <f t="shared" si="111"/>
        <v>199879</v>
      </c>
      <c r="D437" s="3">
        <f t="shared" si="112"/>
        <v>31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 x14ac:dyDescent="0.25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200217</v>
      </c>
      <c r="B438" s="9">
        <f t="shared" si="98"/>
        <v>200215</v>
      </c>
      <c r="C438" s="9">
        <f t="shared" si="111"/>
        <v>200245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 x14ac:dyDescent="0.25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200582</v>
      </c>
      <c r="B439" s="9">
        <f t="shared" si="98"/>
        <v>200580</v>
      </c>
      <c r="C439" s="9">
        <f t="shared" si="111"/>
        <v>200610</v>
      </c>
      <c r="D439" s="3">
        <f t="shared" si="112"/>
        <v>31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 x14ac:dyDescent="0.25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200947</v>
      </c>
      <c r="B440" s="9">
        <f t="shared" si="98"/>
        <v>200945</v>
      </c>
      <c r="C440" s="9">
        <f t="shared" si="111"/>
        <v>200975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 x14ac:dyDescent="0.25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201312</v>
      </c>
      <c r="B441" s="9">
        <f t="shared" si="98"/>
        <v>201310</v>
      </c>
      <c r="C441" s="9">
        <f t="shared" si="111"/>
        <v>201340</v>
      </c>
      <c r="D441" s="3">
        <f t="shared" si="112"/>
        <v>31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 x14ac:dyDescent="0.25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201678</v>
      </c>
      <c r="B442" s="9">
        <f t="shared" si="98"/>
        <v>201676</v>
      </c>
      <c r="C442" s="9">
        <f t="shared" si="111"/>
        <v>201706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 x14ac:dyDescent="0.25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202043</v>
      </c>
      <c r="B443" s="9">
        <f t="shared" si="98"/>
        <v>202041</v>
      </c>
      <c r="C443" s="9">
        <f t="shared" si="111"/>
        <v>202071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 x14ac:dyDescent="0.25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202408</v>
      </c>
      <c r="B444" s="9">
        <f t="shared" si="98"/>
        <v>202406</v>
      </c>
      <c r="C444" s="9">
        <f t="shared" si="111"/>
        <v>202436</v>
      </c>
      <c r="D444" s="3">
        <f t="shared" si="112"/>
        <v>31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 x14ac:dyDescent="0.25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202773</v>
      </c>
      <c r="B445" s="9">
        <f t="shared" si="98"/>
        <v>202771</v>
      </c>
      <c r="C445" s="9">
        <f t="shared" si="111"/>
        <v>202801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 x14ac:dyDescent="0.25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203139</v>
      </c>
      <c r="B446" s="9">
        <f t="shared" si="98"/>
        <v>203137</v>
      </c>
      <c r="C446" s="9">
        <f t="shared" si="111"/>
        <v>203167</v>
      </c>
      <c r="D446" s="3">
        <f t="shared" si="112"/>
        <v>31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 x14ac:dyDescent="0.25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203504</v>
      </c>
      <c r="B447" s="9">
        <f t="shared" si="98"/>
        <v>203502</v>
      </c>
      <c r="C447" s="9">
        <f t="shared" si="111"/>
        <v>203532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 x14ac:dyDescent="0.25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203869</v>
      </c>
      <c r="B448" s="9">
        <f t="shared" si="98"/>
        <v>203867</v>
      </c>
      <c r="C448" s="9">
        <f t="shared" si="111"/>
        <v>203897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 x14ac:dyDescent="0.25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204234</v>
      </c>
      <c r="B449" s="9">
        <f t="shared" si="98"/>
        <v>204232</v>
      </c>
      <c r="C449" s="9">
        <f t="shared" si="111"/>
        <v>204262</v>
      </c>
      <c r="D449" s="3">
        <f t="shared" si="112"/>
        <v>31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 x14ac:dyDescent="0.25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204600</v>
      </c>
      <c r="B450" s="9">
        <f t="shared" si="98"/>
        <v>204598</v>
      </c>
      <c r="C450" s="9">
        <f t="shared" si="111"/>
        <v>204628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 x14ac:dyDescent="0.25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204965</v>
      </c>
      <c r="B451" s="9">
        <f t="shared" si="98"/>
        <v>204963</v>
      </c>
      <c r="C451" s="9">
        <f t="shared" si="111"/>
        <v>204993</v>
      </c>
      <c r="D451" s="3">
        <f t="shared" si="112"/>
        <v>31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 x14ac:dyDescent="0.25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205330</v>
      </c>
      <c r="B452" s="9">
        <f t="shared" si="98"/>
        <v>205328</v>
      </c>
      <c r="C452" s="9">
        <f t="shared" si="111"/>
        <v>205358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 x14ac:dyDescent="0.25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205695</v>
      </c>
      <c r="B453" s="9">
        <f t="shared" si="98"/>
        <v>205693</v>
      </c>
      <c r="C453" s="9">
        <f t="shared" si="111"/>
        <v>205723</v>
      </c>
      <c r="D453" s="3">
        <f t="shared" si="112"/>
        <v>31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 x14ac:dyDescent="0.25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206061</v>
      </c>
      <c r="B454" s="9">
        <f t="shared" ref="B454:B517" si="114">EOMONTH(A454,-1)+1</f>
        <v>206059</v>
      </c>
      <c r="C454" s="9">
        <f t="shared" si="111"/>
        <v>206089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206426</v>
      </c>
      <c r="B455" s="9">
        <f t="shared" si="114"/>
        <v>206424</v>
      </c>
      <c r="C455" s="9">
        <f t="shared" ref="C455:C518" si="127">EOMONTH(A455,0)</f>
        <v>206454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 x14ac:dyDescent="0.25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206791</v>
      </c>
      <c r="B456" s="9">
        <f t="shared" si="114"/>
        <v>206789</v>
      </c>
      <c r="C456" s="9">
        <f t="shared" si="127"/>
        <v>206819</v>
      </c>
      <c r="D456" s="3">
        <f t="shared" si="128"/>
        <v>31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 x14ac:dyDescent="0.25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207156</v>
      </c>
      <c r="B457" s="9">
        <f t="shared" si="114"/>
        <v>207154</v>
      </c>
      <c r="C457" s="9">
        <f t="shared" si="127"/>
        <v>207184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 x14ac:dyDescent="0.25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207522</v>
      </c>
      <c r="B458" s="9">
        <f t="shared" si="114"/>
        <v>207520</v>
      </c>
      <c r="C458" s="9">
        <f t="shared" si="127"/>
        <v>207550</v>
      </c>
      <c r="D458" s="3">
        <f t="shared" si="128"/>
        <v>31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 x14ac:dyDescent="0.25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207887</v>
      </c>
      <c r="B459" s="9">
        <f t="shared" si="114"/>
        <v>207885</v>
      </c>
      <c r="C459" s="9">
        <f t="shared" si="127"/>
        <v>207915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 x14ac:dyDescent="0.25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208252</v>
      </c>
      <c r="B460" s="9">
        <f t="shared" si="114"/>
        <v>208250</v>
      </c>
      <c r="C460" s="9">
        <f t="shared" si="127"/>
        <v>208280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 x14ac:dyDescent="0.25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208617</v>
      </c>
      <c r="B461" s="9">
        <f t="shared" si="114"/>
        <v>208615</v>
      </c>
      <c r="C461" s="9">
        <f t="shared" si="127"/>
        <v>208645</v>
      </c>
      <c r="D461" s="3">
        <f t="shared" si="128"/>
        <v>31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 x14ac:dyDescent="0.25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208983</v>
      </c>
      <c r="B462" s="9">
        <f t="shared" si="114"/>
        <v>208981</v>
      </c>
      <c r="C462" s="9">
        <f t="shared" si="127"/>
        <v>209011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 x14ac:dyDescent="0.25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209348</v>
      </c>
      <c r="B463" s="9">
        <f t="shared" si="114"/>
        <v>209346</v>
      </c>
      <c r="C463" s="9">
        <f t="shared" si="127"/>
        <v>209376</v>
      </c>
      <c r="D463" s="3">
        <f t="shared" si="128"/>
        <v>31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 x14ac:dyDescent="0.25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209713</v>
      </c>
      <c r="B464" s="9">
        <f t="shared" si="114"/>
        <v>209711</v>
      </c>
      <c r="C464" s="9">
        <f t="shared" si="127"/>
        <v>209741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 x14ac:dyDescent="0.25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210078</v>
      </c>
      <c r="B465" s="9">
        <f t="shared" si="114"/>
        <v>210076</v>
      </c>
      <c r="C465" s="9">
        <f t="shared" si="127"/>
        <v>210106</v>
      </c>
      <c r="D465" s="3">
        <f t="shared" si="128"/>
        <v>31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 x14ac:dyDescent="0.25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210444</v>
      </c>
      <c r="B466" s="9">
        <f t="shared" si="114"/>
        <v>210442</v>
      </c>
      <c r="C466" s="9">
        <f t="shared" si="127"/>
        <v>210472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 x14ac:dyDescent="0.25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210809</v>
      </c>
      <c r="B467" s="9">
        <f t="shared" si="114"/>
        <v>210807</v>
      </c>
      <c r="C467" s="9">
        <f t="shared" si="127"/>
        <v>210837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 x14ac:dyDescent="0.25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211174</v>
      </c>
      <c r="B468" s="9">
        <f t="shared" si="114"/>
        <v>211172</v>
      </c>
      <c r="C468" s="9">
        <f t="shared" si="127"/>
        <v>211202</v>
      </c>
      <c r="D468" s="3">
        <f t="shared" si="128"/>
        <v>31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 x14ac:dyDescent="0.25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211539</v>
      </c>
      <c r="B469" s="9">
        <f t="shared" si="114"/>
        <v>211537</v>
      </c>
      <c r="C469" s="9">
        <f t="shared" si="127"/>
        <v>211567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 x14ac:dyDescent="0.25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211905</v>
      </c>
      <c r="B470" s="9">
        <f t="shared" si="114"/>
        <v>211903</v>
      </c>
      <c r="C470" s="9">
        <f t="shared" si="127"/>
        <v>211933</v>
      </c>
      <c r="D470" s="3">
        <f t="shared" si="128"/>
        <v>31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 x14ac:dyDescent="0.25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212270</v>
      </c>
      <c r="B471" s="9">
        <f t="shared" si="114"/>
        <v>212268</v>
      </c>
      <c r="C471" s="9">
        <f t="shared" si="127"/>
        <v>212298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 x14ac:dyDescent="0.25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212635</v>
      </c>
      <c r="B472" s="9">
        <f t="shared" si="114"/>
        <v>212633</v>
      </c>
      <c r="C472" s="9">
        <f t="shared" si="127"/>
        <v>212663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 x14ac:dyDescent="0.25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213000</v>
      </c>
      <c r="B473" s="9">
        <f t="shared" si="114"/>
        <v>212998</v>
      </c>
      <c r="C473" s="9">
        <f t="shared" si="127"/>
        <v>213028</v>
      </c>
      <c r="D473" s="3">
        <f t="shared" si="128"/>
        <v>31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 x14ac:dyDescent="0.25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213366</v>
      </c>
      <c r="B474" s="9">
        <f t="shared" si="114"/>
        <v>213364</v>
      </c>
      <c r="C474" s="9">
        <f t="shared" si="127"/>
        <v>213394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 x14ac:dyDescent="0.25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213731</v>
      </c>
      <c r="B475" s="9">
        <f t="shared" si="114"/>
        <v>213729</v>
      </c>
      <c r="C475" s="9">
        <f t="shared" si="127"/>
        <v>213759</v>
      </c>
      <c r="D475" s="3">
        <f t="shared" si="128"/>
        <v>31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 x14ac:dyDescent="0.25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214096</v>
      </c>
      <c r="B476" s="9">
        <f t="shared" si="114"/>
        <v>214094</v>
      </c>
      <c r="C476" s="9">
        <f t="shared" si="127"/>
        <v>214124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 x14ac:dyDescent="0.25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214461</v>
      </c>
      <c r="B477" s="9">
        <f t="shared" si="114"/>
        <v>214459</v>
      </c>
      <c r="C477" s="9">
        <f t="shared" si="127"/>
        <v>214489</v>
      </c>
      <c r="D477" s="3">
        <f t="shared" si="128"/>
        <v>31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 x14ac:dyDescent="0.25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214827</v>
      </c>
      <c r="B478" s="9">
        <f t="shared" si="114"/>
        <v>214825</v>
      </c>
      <c r="C478" s="9">
        <f t="shared" si="127"/>
        <v>214855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 x14ac:dyDescent="0.25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215192</v>
      </c>
      <c r="B479" s="9">
        <f t="shared" si="114"/>
        <v>215190</v>
      </c>
      <c r="C479" s="9">
        <f t="shared" si="127"/>
        <v>215220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 x14ac:dyDescent="0.25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215557</v>
      </c>
      <c r="B480" s="9">
        <f t="shared" si="114"/>
        <v>215555</v>
      </c>
      <c r="C480" s="9">
        <f t="shared" si="127"/>
        <v>215585</v>
      </c>
      <c r="D480" s="3">
        <f t="shared" si="128"/>
        <v>31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 x14ac:dyDescent="0.25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215922</v>
      </c>
      <c r="B481" s="9">
        <f t="shared" si="114"/>
        <v>215920</v>
      </c>
      <c r="C481" s="9">
        <f t="shared" si="127"/>
        <v>215950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 x14ac:dyDescent="0.25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216288</v>
      </c>
      <c r="B482" s="9">
        <f t="shared" si="114"/>
        <v>216286</v>
      </c>
      <c r="C482" s="9">
        <f t="shared" si="127"/>
        <v>216316</v>
      </c>
      <c r="D482" s="3">
        <f t="shared" si="128"/>
        <v>31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 x14ac:dyDescent="0.25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216653</v>
      </c>
      <c r="B483" s="9">
        <f t="shared" si="114"/>
        <v>216651</v>
      </c>
      <c r="C483" s="9">
        <f t="shared" si="127"/>
        <v>216681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 x14ac:dyDescent="0.25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217018</v>
      </c>
      <c r="B484" s="9">
        <f t="shared" si="114"/>
        <v>217016</v>
      </c>
      <c r="C484" s="9">
        <f t="shared" si="127"/>
        <v>217046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 x14ac:dyDescent="0.25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217383</v>
      </c>
      <c r="B485" s="9">
        <f t="shared" si="114"/>
        <v>217381</v>
      </c>
      <c r="C485" s="9">
        <f t="shared" si="127"/>
        <v>217411</v>
      </c>
      <c r="D485" s="3">
        <f t="shared" si="128"/>
        <v>31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 x14ac:dyDescent="0.25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217749</v>
      </c>
      <c r="B486" s="9">
        <f t="shared" si="114"/>
        <v>217747</v>
      </c>
      <c r="C486" s="9">
        <f t="shared" si="127"/>
        <v>217777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 x14ac:dyDescent="0.25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218114</v>
      </c>
      <c r="B487" s="9">
        <f t="shared" si="114"/>
        <v>218112</v>
      </c>
      <c r="C487" s="9">
        <f t="shared" si="127"/>
        <v>218142</v>
      </c>
      <c r="D487" s="3">
        <f t="shared" si="128"/>
        <v>31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 x14ac:dyDescent="0.25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218479</v>
      </c>
      <c r="B488" s="9">
        <f t="shared" si="114"/>
        <v>218477</v>
      </c>
      <c r="C488" s="9">
        <f t="shared" si="127"/>
        <v>218507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 x14ac:dyDescent="0.25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218844</v>
      </c>
      <c r="B489" s="9">
        <f t="shared" si="114"/>
        <v>218842</v>
      </c>
      <c r="C489" s="9">
        <f t="shared" si="127"/>
        <v>218872</v>
      </c>
      <c r="D489" s="3">
        <f t="shared" si="128"/>
        <v>31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 x14ac:dyDescent="0.25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219209</v>
      </c>
      <c r="B490" s="9">
        <f t="shared" si="114"/>
        <v>219207</v>
      </c>
      <c r="C490" s="9">
        <f t="shared" si="127"/>
        <v>219237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 x14ac:dyDescent="0.25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219574</v>
      </c>
      <c r="B491" s="9">
        <f t="shared" si="114"/>
        <v>219572</v>
      </c>
      <c r="C491" s="9">
        <f t="shared" si="127"/>
        <v>219602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 x14ac:dyDescent="0.25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219939</v>
      </c>
      <c r="B492" s="9">
        <f t="shared" si="114"/>
        <v>219937</v>
      </c>
      <c r="C492" s="9">
        <f t="shared" si="127"/>
        <v>219967</v>
      </c>
      <c r="D492" s="3">
        <f t="shared" si="128"/>
        <v>31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 x14ac:dyDescent="0.25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220304</v>
      </c>
      <c r="B493" s="9">
        <f t="shared" si="114"/>
        <v>220302</v>
      </c>
      <c r="C493" s="9">
        <f t="shared" si="127"/>
        <v>220332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 x14ac:dyDescent="0.25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220670</v>
      </c>
      <c r="B494" s="9">
        <f t="shared" si="114"/>
        <v>220668</v>
      </c>
      <c r="C494" s="9">
        <f t="shared" si="127"/>
        <v>220698</v>
      </c>
      <c r="D494" s="3">
        <f t="shared" si="128"/>
        <v>31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 x14ac:dyDescent="0.25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221035</v>
      </c>
      <c r="B495" s="9">
        <f t="shared" si="114"/>
        <v>221033</v>
      </c>
      <c r="C495" s="9">
        <f t="shared" si="127"/>
        <v>221063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 x14ac:dyDescent="0.25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221400</v>
      </c>
      <c r="B496" s="9">
        <f t="shared" si="114"/>
        <v>221398</v>
      </c>
      <c r="C496" s="9">
        <f t="shared" si="127"/>
        <v>221428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 x14ac:dyDescent="0.25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221765</v>
      </c>
      <c r="B497" s="9">
        <f t="shared" si="114"/>
        <v>221763</v>
      </c>
      <c r="C497" s="9">
        <f t="shared" si="127"/>
        <v>221793</v>
      </c>
      <c r="D497" s="3">
        <f t="shared" si="128"/>
        <v>31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 x14ac:dyDescent="0.25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222131</v>
      </c>
      <c r="B498" s="9">
        <f t="shared" si="114"/>
        <v>222129</v>
      </c>
      <c r="C498" s="9">
        <f t="shared" si="127"/>
        <v>222159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 x14ac:dyDescent="0.25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222496</v>
      </c>
      <c r="B499" s="9">
        <f t="shared" si="114"/>
        <v>222494</v>
      </c>
      <c r="C499" s="9">
        <f t="shared" si="127"/>
        <v>222524</v>
      </c>
      <c r="D499" s="3">
        <f t="shared" si="128"/>
        <v>31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 x14ac:dyDescent="0.25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222861</v>
      </c>
      <c r="B500" s="9">
        <f t="shared" si="114"/>
        <v>222859</v>
      </c>
      <c r="C500" s="9">
        <f t="shared" si="127"/>
        <v>222889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 x14ac:dyDescent="0.25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223226</v>
      </c>
      <c r="B501" s="9">
        <f t="shared" si="114"/>
        <v>223224</v>
      </c>
      <c r="C501" s="9">
        <f t="shared" si="127"/>
        <v>223254</v>
      </c>
      <c r="D501" s="3">
        <f t="shared" si="128"/>
        <v>31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 x14ac:dyDescent="0.25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223592</v>
      </c>
      <c r="B502" s="9">
        <f t="shared" si="114"/>
        <v>223590</v>
      </c>
      <c r="C502" s="9">
        <f t="shared" si="127"/>
        <v>223620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 x14ac:dyDescent="0.25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223957</v>
      </c>
      <c r="B503" s="9">
        <f t="shared" si="114"/>
        <v>223955</v>
      </c>
      <c r="C503" s="9">
        <f t="shared" si="127"/>
        <v>223985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 x14ac:dyDescent="0.25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224322</v>
      </c>
      <c r="B504" s="9">
        <f t="shared" si="114"/>
        <v>224320</v>
      </c>
      <c r="C504" s="9">
        <f t="shared" si="127"/>
        <v>224350</v>
      </c>
      <c r="D504" s="3">
        <f t="shared" si="128"/>
        <v>31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 x14ac:dyDescent="0.25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224687</v>
      </c>
      <c r="B505" s="9">
        <f t="shared" si="114"/>
        <v>224685</v>
      </c>
      <c r="C505" s="9">
        <f t="shared" si="127"/>
        <v>224715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 x14ac:dyDescent="0.25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225053</v>
      </c>
      <c r="B506" s="9">
        <f t="shared" si="114"/>
        <v>225051</v>
      </c>
      <c r="C506" s="9">
        <f t="shared" si="127"/>
        <v>225081</v>
      </c>
      <c r="D506" s="3">
        <f t="shared" si="128"/>
        <v>31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 x14ac:dyDescent="0.25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225418</v>
      </c>
      <c r="B507" s="9">
        <f t="shared" si="114"/>
        <v>225416</v>
      </c>
      <c r="C507" s="9">
        <f t="shared" si="127"/>
        <v>225446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 x14ac:dyDescent="0.25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225783</v>
      </c>
      <c r="B508" s="9">
        <f t="shared" si="114"/>
        <v>225781</v>
      </c>
      <c r="C508" s="9">
        <f t="shared" si="127"/>
        <v>225811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 x14ac:dyDescent="0.25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226148</v>
      </c>
      <c r="B509" s="9">
        <f t="shared" si="114"/>
        <v>226146</v>
      </c>
      <c r="C509" s="9">
        <f t="shared" si="127"/>
        <v>226176</v>
      </c>
      <c r="D509" s="3">
        <f t="shared" si="128"/>
        <v>31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 x14ac:dyDescent="0.25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226514</v>
      </c>
      <c r="B510" s="9">
        <f t="shared" si="114"/>
        <v>226512</v>
      </c>
      <c r="C510" s="9">
        <f t="shared" si="127"/>
        <v>226542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 x14ac:dyDescent="0.25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226879</v>
      </c>
      <c r="B511" s="9">
        <f t="shared" si="114"/>
        <v>226877</v>
      </c>
      <c r="C511" s="9">
        <f t="shared" si="127"/>
        <v>226907</v>
      </c>
      <c r="D511" s="3">
        <f t="shared" si="128"/>
        <v>31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 x14ac:dyDescent="0.25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227244</v>
      </c>
      <c r="B512" s="9">
        <f t="shared" si="114"/>
        <v>227242</v>
      </c>
      <c r="C512" s="9">
        <f t="shared" si="127"/>
        <v>227272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 x14ac:dyDescent="0.25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227609</v>
      </c>
      <c r="B513" s="9">
        <f t="shared" si="114"/>
        <v>227607</v>
      </c>
      <c r="C513" s="9">
        <f t="shared" si="127"/>
        <v>227637</v>
      </c>
      <c r="D513" s="3">
        <f t="shared" si="128"/>
        <v>31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 x14ac:dyDescent="0.25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227975</v>
      </c>
      <c r="B514" s="9">
        <f t="shared" si="114"/>
        <v>227973</v>
      </c>
      <c r="C514" s="9">
        <f t="shared" si="127"/>
        <v>228003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 x14ac:dyDescent="0.25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228340</v>
      </c>
      <c r="B515" s="9">
        <f t="shared" si="114"/>
        <v>228338</v>
      </c>
      <c r="C515" s="9">
        <f t="shared" si="127"/>
        <v>228368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 x14ac:dyDescent="0.25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228705</v>
      </c>
      <c r="B516" s="9">
        <f t="shared" si="114"/>
        <v>228703</v>
      </c>
      <c r="C516" s="9">
        <f t="shared" si="127"/>
        <v>228733</v>
      </c>
      <c r="D516" s="3">
        <f t="shared" si="128"/>
        <v>31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 x14ac:dyDescent="0.25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229070</v>
      </c>
      <c r="B517" s="9">
        <f t="shared" si="114"/>
        <v>229068</v>
      </c>
      <c r="C517" s="9">
        <f t="shared" si="127"/>
        <v>229098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 x14ac:dyDescent="0.25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229436</v>
      </c>
      <c r="B518" s="9">
        <f t="shared" ref="B518:B581" si="130">EOMONTH(A518,-1)+1</f>
        <v>229434</v>
      </c>
      <c r="C518" s="9">
        <f t="shared" si="127"/>
        <v>229464</v>
      </c>
      <c r="D518" s="3">
        <f t="shared" si="128"/>
        <v>31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229801</v>
      </c>
      <c r="B519" s="9">
        <f t="shared" si="130"/>
        <v>229799</v>
      </c>
      <c r="C519" s="9">
        <f t="shared" ref="C519:C582" si="143">EOMONTH(A519,0)</f>
        <v>229829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 x14ac:dyDescent="0.25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230166</v>
      </c>
      <c r="B520" s="9">
        <f t="shared" si="130"/>
        <v>230164</v>
      </c>
      <c r="C520" s="9">
        <f t="shared" si="143"/>
        <v>230194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 x14ac:dyDescent="0.25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230531</v>
      </c>
      <c r="B521" s="9">
        <f t="shared" si="130"/>
        <v>230529</v>
      </c>
      <c r="C521" s="9">
        <f t="shared" si="143"/>
        <v>230559</v>
      </c>
      <c r="D521" s="3">
        <f t="shared" si="144"/>
        <v>31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 x14ac:dyDescent="0.25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230897</v>
      </c>
      <c r="B522" s="9">
        <f t="shared" si="130"/>
        <v>230895</v>
      </c>
      <c r="C522" s="9">
        <f t="shared" si="143"/>
        <v>230925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 x14ac:dyDescent="0.25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231262</v>
      </c>
      <c r="B523" s="9">
        <f t="shared" si="130"/>
        <v>231260</v>
      </c>
      <c r="C523" s="9">
        <f t="shared" si="143"/>
        <v>231290</v>
      </c>
      <c r="D523" s="3">
        <f t="shared" si="144"/>
        <v>31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 x14ac:dyDescent="0.25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231627</v>
      </c>
      <c r="B524" s="9">
        <f t="shared" si="130"/>
        <v>231625</v>
      </c>
      <c r="C524" s="9">
        <f t="shared" si="143"/>
        <v>231655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 x14ac:dyDescent="0.25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231992</v>
      </c>
      <c r="B525" s="9">
        <f t="shared" si="130"/>
        <v>231990</v>
      </c>
      <c r="C525" s="9">
        <f t="shared" si="143"/>
        <v>232020</v>
      </c>
      <c r="D525" s="3">
        <f t="shared" si="144"/>
        <v>31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 x14ac:dyDescent="0.25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232358</v>
      </c>
      <c r="B526" s="9">
        <f t="shared" si="130"/>
        <v>232356</v>
      </c>
      <c r="C526" s="9">
        <f t="shared" si="143"/>
        <v>232386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 x14ac:dyDescent="0.25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232723</v>
      </c>
      <c r="B527" s="9">
        <f t="shared" si="130"/>
        <v>232721</v>
      </c>
      <c r="C527" s="9">
        <f t="shared" si="143"/>
        <v>232751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 x14ac:dyDescent="0.25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233088</v>
      </c>
      <c r="B528" s="9">
        <f t="shared" si="130"/>
        <v>233086</v>
      </c>
      <c r="C528" s="9">
        <f t="shared" si="143"/>
        <v>233116</v>
      </c>
      <c r="D528" s="3">
        <f t="shared" si="144"/>
        <v>31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 x14ac:dyDescent="0.25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233453</v>
      </c>
      <c r="B529" s="9">
        <f t="shared" si="130"/>
        <v>233451</v>
      </c>
      <c r="C529" s="9">
        <f t="shared" si="143"/>
        <v>233481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 x14ac:dyDescent="0.25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233819</v>
      </c>
      <c r="B530" s="9">
        <f t="shared" si="130"/>
        <v>233817</v>
      </c>
      <c r="C530" s="9">
        <f t="shared" si="143"/>
        <v>233847</v>
      </c>
      <c r="D530" s="3">
        <f t="shared" si="144"/>
        <v>31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 x14ac:dyDescent="0.25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234184</v>
      </c>
      <c r="B531" s="9">
        <f t="shared" si="130"/>
        <v>234182</v>
      </c>
      <c r="C531" s="9">
        <f t="shared" si="143"/>
        <v>234212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 x14ac:dyDescent="0.25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234549</v>
      </c>
      <c r="B532" s="9">
        <f t="shared" si="130"/>
        <v>234547</v>
      </c>
      <c r="C532" s="9">
        <f t="shared" si="143"/>
        <v>234577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 x14ac:dyDescent="0.25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234914</v>
      </c>
      <c r="B533" s="9">
        <f t="shared" si="130"/>
        <v>234912</v>
      </c>
      <c r="C533" s="9">
        <f t="shared" si="143"/>
        <v>234942</v>
      </c>
      <c r="D533" s="3">
        <f t="shared" si="144"/>
        <v>31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 x14ac:dyDescent="0.25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235280</v>
      </c>
      <c r="B534" s="9">
        <f t="shared" si="130"/>
        <v>235278</v>
      </c>
      <c r="C534" s="9">
        <f t="shared" si="143"/>
        <v>235308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 x14ac:dyDescent="0.25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235645</v>
      </c>
      <c r="B535" s="9">
        <f t="shared" si="130"/>
        <v>235643</v>
      </c>
      <c r="C535" s="9">
        <f t="shared" si="143"/>
        <v>235673</v>
      </c>
      <c r="D535" s="3">
        <f t="shared" si="144"/>
        <v>31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 x14ac:dyDescent="0.25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236010</v>
      </c>
      <c r="B536" s="9">
        <f t="shared" si="130"/>
        <v>236008</v>
      </c>
      <c r="C536" s="9">
        <f t="shared" si="143"/>
        <v>236038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 x14ac:dyDescent="0.25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236375</v>
      </c>
      <c r="B537" s="9">
        <f t="shared" si="130"/>
        <v>236373</v>
      </c>
      <c r="C537" s="9">
        <f t="shared" si="143"/>
        <v>236403</v>
      </c>
      <c r="D537" s="3">
        <f t="shared" si="144"/>
        <v>31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 x14ac:dyDescent="0.25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236741</v>
      </c>
      <c r="B538" s="9">
        <f t="shared" si="130"/>
        <v>236739</v>
      </c>
      <c r="C538" s="9">
        <f t="shared" si="143"/>
        <v>236769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 x14ac:dyDescent="0.25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237106</v>
      </c>
      <c r="B539" s="9">
        <f t="shared" si="130"/>
        <v>237104</v>
      </c>
      <c r="C539" s="9">
        <f t="shared" si="143"/>
        <v>237134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 x14ac:dyDescent="0.25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237471</v>
      </c>
      <c r="B540" s="9">
        <f t="shared" si="130"/>
        <v>237469</v>
      </c>
      <c r="C540" s="9">
        <f t="shared" si="143"/>
        <v>237499</v>
      </c>
      <c r="D540" s="3">
        <f t="shared" si="144"/>
        <v>31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 x14ac:dyDescent="0.25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237836</v>
      </c>
      <c r="B541" s="9">
        <f t="shared" si="130"/>
        <v>237834</v>
      </c>
      <c r="C541" s="9">
        <f t="shared" si="143"/>
        <v>237864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 x14ac:dyDescent="0.25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238202</v>
      </c>
      <c r="B542" s="9">
        <f t="shared" si="130"/>
        <v>238200</v>
      </c>
      <c r="C542" s="9">
        <f t="shared" si="143"/>
        <v>238230</v>
      </c>
      <c r="D542" s="3">
        <f t="shared" si="144"/>
        <v>31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 x14ac:dyDescent="0.25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238567</v>
      </c>
      <c r="B543" s="9">
        <f t="shared" si="130"/>
        <v>238565</v>
      </c>
      <c r="C543" s="9">
        <f t="shared" si="143"/>
        <v>238595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 x14ac:dyDescent="0.25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238932</v>
      </c>
      <c r="B544" s="9">
        <f t="shared" si="130"/>
        <v>238930</v>
      </c>
      <c r="C544" s="9">
        <f t="shared" si="143"/>
        <v>238960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 x14ac:dyDescent="0.25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239297</v>
      </c>
      <c r="B545" s="9">
        <f t="shared" si="130"/>
        <v>239295</v>
      </c>
      <c r="C545" s="9">
        <f t="shared" si="143"/>
        <v>239325</v>
      </c>
      <c r="D545" s="3">
        <f t="shared" si="144"/>
        <v>31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 x14ac:dyDescent="0.25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239663</v>
      </c>
      <c r="B546" s="9">
        <f t="shared" si="130"/>
        <v>239661</v>
      </c>
      <c r="C546" s="9">
        <f t="shared" si="143"/>
        <v>239691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 x14ac:dyDescent="0.25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240028</v>
      </c>
      <c r="B547" s="9">
        <f t="shared" si="130"/>
        <v>240026</v>
      </c>
      <c r="C547" s="9">
        <f t="shared" si="143"/>
        <v>240056</v>
      </c>
      <c r="D547" s="3">
        <f t="shared" si="144"/>
        <v>31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 x14ac:dyDescent="0.25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240393</v>
      </c>
      <c r="B548" s="9">
        <f t="shared" si="130"/>
        <v>240391</v>
      </c>
      <c r="C548" s="9">
        <f t="shared" si="143"/>
        <v>240421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 x14ac:dyDescent="0.25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240758</v>
      </c>
      <c r="B549" s="9">
        <f t="shared" si="130"/>
        <v>240756</v>
      </c>
      <c r="C549" s="9">
        <f t="shared" si="143"/>
        <v>240786</v>
      </c>
      <c r="D549" s="3">
        <f t="shared" si="144"/>
        <v>31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 x14ac:dyDescent="0.25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241124</v>
      </c>
      <c r="B550" s="9">
        <f t="shared" si="130"/>
        <v>241122</v>
      </c>
      <c r="C550" s="9">
        <f t="shared" si="143"/>
        <v>241152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 x14ac:dyDescent="0.25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241489</v>
      </c>
      <c r="B551" s="9">
        <f t="shared" si="130"/>
        <v>241487</v>
      </c>
      <c r="C551" s="9">
        <f t="shared" si="143"/>
        <v>241517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 x14ac:dyDescent="0.25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241854</v>
      </c>
      <c r="B552" s="9">
        <f t="shared" si="130"/>
        <v>241852</v>
      </c>
      <c r="C552" s="9">
        <f t="shared" si="143"/>
        <v>241882</v>
      </c>
      <c r="D552" s="3">
        <f t="shared" si="144"/>
        <v>31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 x14ac:dyDescent="0.25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242219</v>
      </c>
      <c r="B553" s="9">
        <f t="shared" si="130"/>
        <v>242217</v>
      </c>
      <c r="C553" s="9">
        <f t="shared" si="143"/>
        <v>242247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 x14ac:dyDescent="0.25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242585</v>
      </c>
      <c r="B554" s="9">
        <f t="shared" si="130"/>
        <v>242583</v>
      </c>
      <c r="C554" s="9">
        <f t="shared" si="143"/>
        <v>242613</v>
      </c>
      <c r="D554" s="3">
        <f t="shared" si="144"/>
        <v>31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 x14ac:dyDescent="0.25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242950</v>
      </c>
      <c r="B555" s="9">
        <f t="shared" si="130"/>
        <v>242948</v>
      </c>
      <c r="C555" s="9">
        <f t="shared" si="143"/>
        <v>242978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 x14ac:dyDescent="0.25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243315</v>
      </c>
      <c r="B556" s="9">
        <f t="shared" si="130"/>
        <v>243313</v>
      </c>
      <c r="C556" s="9">
        <f t="shared" si="143"/>
        <v>243343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 x14ac:dyDescent="0.25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243680</v>
      </c>
      <c r="B557" s="9">
        <f t="shared" si="130"/>
        <v>243678</v>
      </c>
      <c r="C557" s="9">
        <f t="shared" si="143"/>
        <v>243708</v>
      </c>
      <c r="D557" s="3">
        <f t="shared" si="144"/>
        <v>31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 x14ac:dyDescent="0.25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244046</v>
      </c>
      <c r="B558" s="9">
        <f t="shared" si="130"/>
        <v>244044</v>
      </c>
      <c r="C558" s="9">
        <f t="shared" si="143"/>
        <v>244074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 x14ac:dyDescent="0.25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244411</v>
      </c>
      <c r="B559" s="9">
        <f t="shared" si="130"/>
        <v>244409</v>
      </c>
      <c r="C559" s="9">
        <f t="shared" si="143"/>
        <v>244439</v>
      </c>
      <c r="D559" s="3">
        <f t="shared" si="144"/>
        <v>31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 x14ac:dyDescent="0.25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244776</v>
      </c>
      <c r="B560" s="9">
        <f t="shared" si="130"/>
        <v>244774</v>
      </c>
      <c r="C560" s="9">
        <f t="shared" si="143"/>
        <v>244804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 x14ac:dyDescent="0.25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245141</v>
      </c>
      <c r="B561" s="9">
        <f t="shared" si="130"/>
        <v>245139</v>
      </c>
      <c r="C561" s="9">
        <f t="shared" si="143"/>
        <v>245169</v>
      </c>
      <c r="D561" s="3">
        <f t="shared" si="144"/>
        <v>31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 x14ac:dyDescent="0.25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245507</v>
      </c>
      <c r="B562" s="9">
        <f t="shared" si="130"/>
        <v>245505</v>
      </c>
      <c r="C562" s="9">
        <f t="shared" si="143"/>
        <v>245535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 x14ac:dyDescent="0.25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245872</v>
      </c>
      <c r="B563" s="9">
        <f t="shared" si="130"/>
        <v>245870</v>
      </c>
      <c r="C563" s="9">
        <f t="shared" si="143"/>
        <v>245900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 x14ac:dyDescent="0.25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246237</v>
      </c>
      <c r="B564" s="9">
        <f t="shared" si="130"/>
        <v>246235</v>
      </c>
      <c r="C564" s="9">
        <f t="shared" si="143"/>
        <v>246265</v>
      </c>
      <c r="D564" s="3">
        <f t="shared" si="144"/>
        <v>31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 x14ac:dyDescent="0.25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246602</v>
      </c>
      <c r="B565" s="9">
        <f t="shared" si="130"/>
        <v>246600</v>
      </c>
      <c r="C565" s="9">
        <f t="shared" si="143"/>
        <v>246630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 x14ac:dyDescent="0.25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246968</v>
      </c>
      <c r="B566" s="9">
        <f t="shared" si="130"/>
        <v>246966</v>
      </c>
      <c r="C566" s="9">
        <f t="shared" si="143"/>
        <v>246996</v>
      </c>
      <c r="D566" s="3">
        <f t="shared" si="144"/>
        <v>31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 x14ac:dyDescent="0.25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247333</v>
      </c>
      <c r="B567" s="9">
        <f t="shared" si="130"/>
        <v>247331</v>
      </c>
      <c r="C567" s="9">
        <f t="shared" si="143"/>
        <v>247361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 x14ac:dyDescent="0.25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247698</v>
      </c>
      <c r="B568" s="9">
        <f t="shared" si="130"/>
        <v>247696</v>
      </c>
      <c r="C568" s="9">
        <f t="shared" si="143"/>
        <v>247726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 x14ac:dyDescent="0.25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248063</v>
      </c>
      <c r="B569" s="9">
        <f t="shared" si="130"/>
        <v>248061</v>
      </c>
      <c r="C569" s="9">
        <f t="shared" si="143"/>
        <v>248091</v>
      </c>
      <c r="D569" s="3">
        <f t="shared" si="144"/>
        <v>31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 x14ac:dyDescent="0.25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248429</v>
      </c>
      <c r="B570" s="9">
        <f t="shared" si="130"/>
        <v>248427</v>
      </c>
      <c r="C570" s="9">
        <f t="shared" si="143"/>
        <v>248457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 x14ac:dyDescent="0.25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248794</v>
      </c>
      <c r="B571" s="9">
        <f t="shared" si="130"/>
        <v>248792</v>
      </c>
      <c r="C571" s="9">
        <f t="shared" si="143"/>
        <v>248822</v>
      </c>
      <c r="D571" s="3">
        <f t="shared" si="144"/>
        <v>31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 x14ac:dyDescent="0.25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249159</v>
      </c>
      <c r="B572" s="9">
        <f t="shared" si="130"/>
        <v>249157</v>
      </c>
      <c r="C572" s="9">
        <f t="shared" si="143"/>
        <v>249187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 x14ac:dyDescent="0.25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249524</v>
      </c>
      <c r="B573" s="9">
        <f t="shared" si="130"/>
        <v>249522</v>
      </c>
      <c r="C573" s="9">
        <f t="shared" si="143"/>
        <v>249552</v>
      </c>
      <c r="D573" s="3">
        <f t="shared" si="144"/>
        <v>31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 x14ac:dyDescent="0.25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249890</v>
      </c>
      <c r="B574" s="9">
        <f t="shared" si="130"/>
        <v>249888</v>
      </c>
      <c r="C574" s="9">
        <f t="shared" si="143"/>
        <v>249918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 x14ac:dyDescent="0.25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250255</v>
      </c>
      <c r="B575" s="9">
        <f t="shared" si="130"/>
        <v>250253</v>
      </c>
      <c r="C575" s="9">
        <f t="shared" si="143"/>
        <v>250283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 x14ac:dyDescent="0.25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250620</v>
      </c>
      <c r="B576" s="9">
        <f t="shared" si="130"/>
        <v>250618</v>
      </c>
      <c r="C576" s="9">
        <f t="shared" si="143"/>
        <v>250648</v>
      </c>
      <c r="D576" s="3">
        <f t="shared" si="144"/>
        <v>31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 x14ac:dyDescent="0.25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250985</v>
      </c>
      <c r="B577" s="9">
        <f t="shared" si="130"/>
        <v>250983</v>
      </c>
      <c r="C577" s="9">
        <f t="shared" si="143"/>
        <v>251013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 x14ac:dyDescent="0.25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251351</v>
      </c>
      <c r="B578" s="9">
        <f t="shared" si="130"/>
        <v>251349</v>
      </c>
      <c r="C578" s="9">
        <f t="shared" si="143"/>
        <v>251379</v>
      </c>
      <c r="D578" s="3">
        <f t="shared" si="144"/>
        <v>31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 x14ac:dyDescent="0.25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251716</v>
      </c>
      <c r="B579" s="9">
        <f t="shared" si="130"/>
        <v>251714</v>
      </c>
      <c r="C579" s="9">
        <f t="shared" si="143"/>
        <v>251744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 x14ac:dyDescent="0.25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252081</v>
      </c>
      <c r="B580" s="9">
        <f t="shared" si="130"/>
        <v>252079</v>
      </c>
      <c r="C580" s="9">
        <f t="shared" si="143"/>
        <v>252109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 x14ac:dyDescent="0.25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252446</v>
      </c>
      <c r="B581" s="9">
        <f t="shared" si="130"/>
        <v>252444</v>
      </c>
      <c r="C581" s="9">
        <f t="shared" si="143"/>
        <v>252474</v>
      </c>
      <c r="D581" s="3">
        <f t="shared" si="144"/>
        <v>31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 x14ac:dyDescent="0.25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252812</v>
      </c>
      <c r="B582" s="9">
        <f t="shared" ref="B582:B645" si="146">EOMONTH(A582,-1)+1</f>
        <v>252810</v>
      </c>
      <c r="C582" s="9">
        <f t="shared" si="143"/>
        <v>252840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253177</v>
      </c>
      <c r="B583" s="9">
        <f t="shared" si="146"/>
        <v>253175</v>
      </c>
      <c r="C583" s="9">
        <f t="shared" ref="C583:C646" si="159">EOMONTH(A583,0)</f>
        <v>253205</v>
      </c>
      <c r="D583" s="3">
        <f t="shared" ref="D583:D646" si="160">C583-B583+1</f>
        <v>31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 x14ac:dyDescent="0.25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253542</v>
      </c>
      <c r="B584" s="9">
        <f t="shared" si="146"/>
        <v>253540</v>
      </c>
      <c r="C584" s="9">
        <f t="shared" si="159"/>
        <v>253570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 x14ac:dyDescent="0.25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253907</v>
      </c>
      <c r="B585" s="9">
        <f t="shared" si="146"/>
        <v>253905</v>
      </c>
      <c r="C585" s="9">
        <f t="shared" si="159"/>
        <v>253935</v>
      </c>
      <c r="D585" s="3">
        <f t="shared" si="160"/>
        <v>31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 x14ac:dyDescent="0.25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254273</v>
      </c>
      <c r="B586" s="9">
        <f t="shared" si="146"/>
        <v>254271</v>
      </c>
      <c r="C586" s="9">
        <f t="shared" si="159"/>
        <v>254301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 x14ac:dyDescent="0.25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254638</v>
      </c>
      <c r="B587" s="9">
        <f t="shared" si="146"/>
        <v>254636</v>
      </c>
      <c r="C587" s="9">
        <f t="shared" si="159"/>
        <v>254666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 x14ac:dyDescent="0.25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255003</v>
      </c>
      <c r="B588" s="9">
        <f t="shared" si="146"/>
        <v>255001</v>
      </c>
      <c r="C588" s="9">
        <f t="shared" si="159"/>
        <v>255031</v>
      </c>
      <c r="D588" s="3">
        <f t="shared" si="160"/>
        <v>31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 x14ac:dyDescent="0.25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255368</v>
      </c>
      <c r="B589" s="9">
        <f t="shared" si="146"/>
        <v>255366</v>
      </c>
      <c r="C589" s="9">
        <f t="shared" si="159"/>
        <v>255396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 x14ac:dyDescent="0.25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255733</v>
      </c>
      <c r="B590" s="9">
        <f t="shared" si="146"/>
        <v>255731</v>
      </c>
      <c r="C590" s="9">
        <f t="shared" si="159"/>
        <v>255761</v>
      </c>
      <c r="D590" s="3">
        <f t="shared" si="160"/>
        <v>31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 x14ac:dyDescent="0.25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256098</v>
      </c>
      <c r="B591" s="9">
        <f t="shared" si="146"/>
        <v>256096</v>
      </c>
      <c r="C591" s="9">
        <f t="shared" si="159"/>
        <v>256126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 x14ac:dyDescent="0.25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256463</v>
      </c>
      <c r="B592" s="9">
        <f t="shared" si="146"/>
        <v>256461</v>
      </c>
      <c r="C592" s="9">
        <f t="shared" si="159"/>
        <v>256491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 x14ac:dyDescent="0.25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256828</v>
      </c>
      <c r="B593" s="9">
        <f t="shared" si="146"/>
        <v>256826</v>
      </c>
      <c r="C593" s="9">
        <f t="shared" si="159"/>
        <v>256856</v>
      </c>
      <c r="D593" s="3">
        <f t="shared" si="160"/>
        <v>31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 x14ac:dyDescent="0.25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257194</v>
      </c>
      <c r="B594" s="9">
        <f t="shared" si="146"/>
        <v>257192</v>
      </c>
      <c r="C594" s="9">
        <f t="shared" si="159"/>
        <v>257222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 x14ac:dyDescent="0.25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257559</v>
      </c>
      <c r="B595" s="9">
        <f t="shared" si="146"/>
        <v>257557</v>
      </c>
      <c r="C595" s="9">
        <f t="shared" si="159"/>
        <v>257587</v>
      </c>
      <c r="D595" s="3">
        <f t="shared" si="160"/>
        <v>31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 x14ac:dyDescent="0.25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257924</v>
      </c>
      <c r="B596" s="9">
        <f t="shared" si="146"/>
        <v>257922</v>
      </c>
      <c r="C596" s="9">
        <f t="shared" si="159"/>
        <v>257952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 x14ac:dyDescent="0.25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258289</v>
      </c>
      <c r="B597" s="9">
        <f t="shared" si="146"/>
        <v>258287</v>
      </c>
      <c r="C597" s="9">
        <f t="shared" si="159"/>
        <v>258317</v>
      </c>
      <c r="D597" s="3">
        <f t="shared" si="160"/>
        <v>31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 x14ac:dyDescent="0.25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258655</v>
      </c>
      <c r="B598" s="9">
        <f t="shared" si="146"/>
        <v>258653</v>
      </c>
      <c r="C598" s="9">
        <f t="shared" si="159"/>
        <v>258683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 x14ac:dyDescent="0.25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259020</v>
      </c>
      <c r="B599" s="9">
        <f t="shared" si="146"/>
        <v>259018</v>
      </c>
      <c r="C599" s="9">
        <f t="shared" si="159"/>
        <v>259048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 x14ac:dyDescent="0.25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259385</v>
      </c>
      <c r="B600" s="9">
        <f t="shared" si="146"/>
        <v>259383</v>
      </c>
      <c r="C600" s="9">
        <f t="shared" si="159"/>
        <v>259413</v>
      </c>
      <c r="D600" s="3">
        <f t="shared" si="160"/>
        <v>31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 x14ac:dyDescent="0.25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259750</v>
      </c>
      <c r="B601" s="9">
        <f t="shared" si="146"/>
        <v>259748</v>
      </c>
      <c r="C601" s="9">
        <f t="shared" si="159"/>
        <v>259778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 x14ac:dyDescent="0.25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260116</v>
      </c>
      <c r="B602" s="9">
        <f t="shared" si="146"/>
        <v>260114</v>
      </c>
      <c r="C602" s="9">
        <f t="shared" si="159"/>
        <v>260144</v>
      </c>
      <c r="D602" s="3">
        <f t="shared" si="160"/>
        <v>31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 x14ac:dyDescent="0.25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260481</v>
      </c>
      <c r="B603" s="9">
        <f t="shared" si="146"/>
        <v>260479</v>
      </c>
      <c r="C603" s="9">
        <f t="shared" si="159"/>
        <v>260509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 x14ac:dyDescent="0.25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260846</v>
      </c>
      <c r="B604" s="9">
        <f t="shared" si="146"/>
        <v>260844</v>
      </c>
      <c r="C604" s="9">
        <f t="shared" si="159"/>
        <v>260874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 x14ac:dyDescent="0.25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261211</v>
      </c>
      <c r="B605" s="9">
        <f t="shared" si="146"/>
        <v>261209</v>
      </c>
      <c r="C605" s="9">
        <f t="shared" si="159"/>
        <v>261239</v>
      </c>
      <c r="D605" s="3">
        <f t="shared" si="160"/>
        <v>31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 x14ac:dyDescent="0.25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261577</v>
      </c>
      <c r="B606" s="9">
        <f t="shared" si="146"/>
        <v>261575</v>
      </c>
      <c r="C606" s="9">
        <f t="shared" si="159"/>
        <v>261605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 x14ac:dyDescent="0.25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261942</v>
      </c>
      <c r="B607" s="9">
        <f t="shared" si="146"/>
        <v>261940</v>
      </c>
      <c r="C607" s="9">
        <f t="shared" si="159"/>
        <v>261970</v>
      </c>
      <c r="D607" s="3">
        <f t="shared" si="160"/>
        <v>31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 x14ac:dyDescent="0.25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262307</v>
      </c>
      <c r="B608" s="9">
        <f t="shared" si="146"/>
        <v>262305</v>
      </c>
      <c r="C608" s="9">
        <f t="shared" si="159"/>
        <v>262335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 x14ac:dyDescent="0.25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262672</v>
      </c>
      <c r="B609" s="9">
        <f t="shared" si="146"/>
        <v>262670</v>
      </c>
      <c r="C609" s="9">
        <f t="shared" si="159"/>
        <v>262700</v>
      </c>
      <c r="D609" s="3">
        <f t="shared" si="160"/>
        <v>31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 x14ac:dyDescent="0.25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263038</v>
      </c>
      <c r="B610" s="9">
        <f t="shared" si="146"/>
        <v>263036</v>
      </c>
      <c r="C610" s="9">
        <f t="shared" si="159"/>
        <v>263066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 x14ac:dyDescent="0.25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263403</v>
      </c>
      <c r="B611" s="9">
        <f t="shared" si="146"/>
        <v>263401</v>
      </c>
      <c r="C611" s="9">
        <f t="shared" si="159"/>
        <v>263431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 x14ac:dyDescent="0.25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263768</v>
      </c>
      <c r="B612" s="9">
        <f t="shared" si="146"/>
        <v>263766</v>
      </c>
      <c r="C612" s="9">
        <f t="shared" si="159"/>
        <v>263796</v>
      </c>
      <c r="D612" s="3">
        <f t="shared" si="160"/>
        <v>31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 x14ac:dyDescent="0.25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264133</v>
      </c>
      <c r="B613" s="9">
        <f t="shared" si="146"/>
        <v>264131</v>
      </c>
      <c r="C613" s="9">
        <f t="shared" si="159"/>
        <v>264161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 x14ac:dyDescent="0.25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264499</v>
      </c>
      <c r="B614" s="9">
        <f t="shared" si="146"/>
        <v>264497</v>
      </c>
      <c r="C614" s="9">
        <f t="shared" si="159"/>
        <v>264527</v>
      </c>
      <c r="D614" s="3">
        <f t="shared" si="160"/>
        <v>31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 x14ac:dyDescent="0.25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264864</v>
      </c>
      <c r="B615" s="9">
        <f t="shared" si="146"/>
        <v>264862</v>
      </c>
      <c r="C615" s="9">
        <f t="shared" si="159"/>
        <v>264892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 x14ac:dyDescent="0.25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265229</v>
      </c>
      <c r="B616" s="9">
        <f t="shared" si="146"/>
        <v>265227</v>
      </c>
      <c r="C616" s="9">
        <f t="shared" si="159"/>
        <v>265257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 x14ac:dyDescent="0.25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265594</v>
      </c>
      <c r="B617" s="9">
        <f t="shared" si="146"/>
        <v>265592</v>
      </c>
      <c r="C617" s="9">
        <f t="shared" si="159"/>
        <v>265622</v>
      </c>
      <c r="D617" s="3">
        <f t="shared" si="160"/>
        <v>31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 x14ac:dyDescent="0.25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265960</v>
      </c>
      <c r="B618" s="9">
        <f t="shared" si="146"/>
        <v>265958</v>
      </c>
      <c r="C618" s="9">
        <f t="shared" si="159"/>
        <v>265988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 x14ac:dyDescent="0.25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266325</v>
      </c>
      <c r="B619" s="9">
        <f t="shared" si="146"/>
        <v>266323</v>
      </c>
      <c r="C619" s="9">
        <f t="shared" si="159"/>
        <v>266353</v>
      </c>
      <c r="D619" s="3">
        <f t="shared" si="160"/>
        <v>31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 x14ac:dyDescent="0.25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266690</v>
      </c>
      <c r="B620" s="9">
        <f t="shared" si="146"/>
        <v>266688</v>
      </c>
      <c r="C620" s="9">
        <f t="shared" si="159"/>
        <v>266718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 x14ac:dyDescent="0.25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267055</v>
      </c>
      <c r="B621" s="9">
        <f t="shared" si="146"/>
        <v>267053</v>
      </c>
      <c r="C621" s="9">
        <f t="shared" si="159"/>
        <v>267083</v>
      </c>
      <c r="D621" s="3">
        <f t="shared" si="160"/>
        <v>31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 x14ac:dyDescent="0.25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267421</v>
      </c>
      <c r="B622" s="9">
        <f t="shared" si="146"/>
        <v>267419</v>
      </c>
      <c r="C622" s="9">
        <f t="shared" si="159"/>
        <v>267449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 x14ac:dyDescent="0.25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267786</v>
      </c>
      <c r="B623" s="9">
        <f t="shared" si="146"/>
        <v>267784</v>
      </c>
      <c r="C623" s="9">
        <f t="shared" si="159"/>
        <v>267814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 x14ac:dyDescent="0.25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268151</v>
      </c>
      <c r="B624" s="9">
        <f t="shared" si="146"/>
        <v>268149</v>
      </c>
      <c r="C624" s="9">
        <f t="shared" si="159"/>
        <v>268179</v>
      </c>
      <c r="D624" s="3">
        <f t="shared" si="160"/>
        <v>31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 x14ac:dyDescent="0.25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268516</v>
      </c>
      <c r="B625" s="9">
        <f t="shared" si="146"/>
        <v>268514</v>
      </c>
      <c r="C625" s="9">
        <f t="shared" si="159"/>
        <v>268544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 x14ac:dyDescent="0.25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268882</v>
      </c>
      <c r="B626" s="9">
        <f t="shared" si="146"/>
        <v>268880</v>
      </c>
      <c r="C626" s="9">
        <f t="shared" si="159"/>
        <v>268910</v>
      </c>
      <c r="D626" s="3">
        <f t="shared" si="160"/>
        <v>31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 x14ac:dyDescent="0.25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269247</v>
      </c>
      <c r="B627" s="9">
        <f t="shared" si="146"/>
        <v>269245</v>
      </c>
      <c r="C627" s="9">
        <f t="shared" si="159"/>
        <v>269275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 x14ac:dyDescent="0.25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269612</v>
      </c>
      <c r="B628" s="9">
        <f t="shared" si="146"/>
        <v>269610</v>
      </c>
      <c r="C628" s="9">
        <f t="shared" si="159"/>
        <v>269640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 x14ac:dyDescent="0.25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269977</v>
      </c>
      <c r="B629" s="9">
        <f t="shared" si="146"/>
        <v>269975</v>
      </c>
      <c r="C629" s="9">
        <f t="shared" si="159"/>
        <v>270005</v>
      </c>
      <c r="D629" s="3">
        <f t="shared" si="160"/>
        <v>31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 x14ac:dyDescent="0.25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270343</v>
      </c>
      <c r="B630" s="9">
        <f t="shared" si="146"/>
        <v>270341</v>
      </c>
      <c r="C630" s="9">
        <f t="shared" si="159"/>
        <v>270371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 x14ac:dyDescent="0.25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270708</v>
      </c>
      <c r="B631" s="9">
        <f t="shared" si="146"/>
        <v>270706</v>
      </c>
      <c r="C631" s="9">
        <f t="shared" si="159"/>
        <v>270736</v>
      </c>
      <c r="D631" s="3">
        <f t="shared" si="160"/>
        <v>31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 x14ac:dyDescent="0.25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271073</v>
      </c>
      <c r="B632" s="9">
        <f t="shared" si="146"/>
        <v>271071</v>
      </c>
      <c r="C632" s="9">
        <f t="shared" si="159"/>
        <v>271101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 x14ac:dyDescent="0.25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271438</v>
      </c>
      <c r="B633" s="9">
        <f t="shared" si="146"/>
        <v>271436</v>
      </c>
      <c r="C633" s="9">
        <f t="shared" si="159"/>
        <v>271466</v>
      </c>
      <c r="D633" s="3">
        <f t="shared" si="160"/>
        <v>31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 x14ac:dyDescent="0.25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271804</v>
      </c>
      <c r="B634" s="9">
        <f t="shared" si="146"/>
        <v>271802</v>
      </c>
      <c r="C634" s="9">
        <f t="shared" si="159"/>
        <v>271832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 x14ac:dyDescent="0.25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272169</v>
      </c>
      <c r="B635" s="9">
        <f t="shared" si="146"/>
        <v>272167</v>
      </c>
      <c r="C635" s="9">
        <f t="shared" si="159"/>
        <v>272197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 x14ac:dyDescent="0.25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272534</v>
      </c>
      <c r="B636" s="9">
        <f t="shared" si="146"/>
        <v>272532</v>
      </c>
      <c r="C636" s="9">
        <f t="shared" si="159"/>
        <v>272562</v>
      </c>
      <c r="D636" s="3">
        <f t="shared" si="160"/>
        <v>31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 x14ac:dyDescent="0.25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272899</v>
      </c>
      <c r="B637" s="9">
        <f t="shared" si="146"/>
        <v>272897</v>
      </c>
      <c r="C637" s="9">
        <f t="shared" si="159"/>
        <v>272927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 x14ac:dyDescent="0.25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273265</v>
      </c>
      <c r="B638" s="9">
        <f t="shared" si="146"/>
        <v>273263</v>
      </c>
      <c r="C638" s="9">
        <f t="shared" si="159"/>
        <v>273293</v>
      </c>
      <c r="D638" s="3">
        <f t="shared" si="160"/>
        <v>31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 x14ac:dyDescent="0.25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273630</v>
      </c>
      <c r="B639" s="9">
        <f t="shared" si="146"/>
        <v>273628</v>
      </c>
      <c r="C639" s="9">
        <f t="shared" si="159"/>
        <v>273658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 x14ac:dyDescent="0.25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273995</v>
      </c>
      <c r="B640" s="9">
        <f t="shared" si="146"/>
        <v>273993</v>
      </c>
      <c r="C640" s="9">
        <f t="shared" si="159"/>
        <v>274023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 x14ac:dyDescent="0.25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274360</v>
      </c>
      <c r="B641" s="9">
        <f t="shared" si="146"/>
        <v>274358</v>
      </c>
      <c r="C641" s="9">
        <f t="shared" si="159"/>
        <v>274388</v>
      </c>
      <c r="D641" s="3">
        <f t="shared" si="160"/>
        <v>31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 x14ac:dyDescent="0.25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274726</v>
      </c>
      <c r="B642" s="9">
        <f t="shared" si="146"/>
        <v>274724</v>
      </c>
      <c r="C642" s="9">
        <f t="shared" si="159"/>
        <v>274754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 x14ac:dyDescent="0.25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275091</v>
      </c>
      <c r="B643" s="9">
        <f t="shared" si="146"/>
        <v>275089</v>
      </c>
      <c r="C643" s="9">
        <f t="shared" si="159"/>
        <v>275119</v>
      </c>
      <c r="D643" s="3">
        <f t="shared" si="160"/>
        <v>31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 x14ac:dyDescent="0.25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275456</v>
      </c>
      <c r="B644" s="9">
        <f t="shared" si="146"/>
        <v>275454</v>
      </c>
      <c r="C644" s="9">
        <f t="shared" si="159"/>
        <v>275484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 x14ac:dyDescent="0.25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275821</v>
      </c>
      <c r="B645" s="9">
        <f t="shared" si="146"/>
        <v>275819</v>
      </c>
      <c r="C645" s="9">
        <f t="shared" si="159"/>
        <v>275849</v>
      </c>
      <c r="D645" s="3">
        <f t="shared" si="160"/>
        <v>31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 x14ac:dyDescent="0.25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276187</v>
      </c>
      <c r="B646" s="9">
        <f t="shared" ref="B646:B709" si="162">EOMONTH(A646,-1)+1</f>
        <v>276185</v>
      </c>
      <c r="C646" s="9">
        <f t="shared" si="159"/>
        <v>276215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276552</v>
      </c>
      <c r="B647" s="9">
        <f t="shared" si="162"/>
        <v>276550</v>
      </c>
      <c r="C647" s="9">
        <f t="shared" ref="C647:C710" si="175">EOMONTH(A647,0)</f>
        <v>276580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 x14ac:dyDescent="0.25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276917</v>
      </c>
      <c r="B648" s="9">
        <f t="shared" si="162"/>
        <v>276915</v>
      </c>
      <c r="C648" s="9">
        <f t="shared" si="175"/>
        <v>276945</v>
      </c>
      <c r="D648" s="3">
        <f t="shared" si="176"/>
        <v>31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 x14ac:dyDescent="0.25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277282</v>
      </c>
      <c r="B649" s="9">
        <f t="shared" si="162"/>
        <v>277280</v>
      </c>
      <c r="C649" s="9">
        <f t="shared" si="175"/>
        <v>277310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 x14ac:dyDescent="0.25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277648</v>
      </c>
      <c r="B650" s="9">
        <f t="shared" si="162"/>
        <v>277646</v>
      </c>
      <c r="C650" s="9">
        <f t="shared" si="175"/>
        <v>277676</v>
      </c>
      <c r="D650" s="3">
        <f t="shared" si="176"/>
        <v>31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 x14ac:dyDescent="0.25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278013</v>
      </c>
      <c r="B651" s="9">
        <f t="shared" si="162"/>
        <v>278011</v>
      </c>
      <c r="C651" s="9">
        <f t="shared" si="175"/>
        <v>278041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 x14ac:dyDescent="0.25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278378</v>
      </c>
      <c r="B652" s="9">
        <f t="shared" si="162"/>
        <v>278376</v>
      </c>
      <c r="C652" s="9">
        <f t="shared" si="175"/>
        <v>278406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 x14ac:dyDescent="0.25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278743</v>
      </c>
      <c r="B653" s="9">
        <f t="shared" si="162"/>
        <v>278741</v>
      </c>
      <c r="C653" s="9">
        <f t="shared" si="175"/>
        <v>278771</v>
      </c>
      <c r="D653" s="3">
        <f t="shared" si="176"/>
        <v>31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 x14ac:dyDescent="0.25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279109</v>
      </c>
      <c r="B654" s="9">
        <f t="shared" si="162"/>
        <v>279107</v>
      </c>
      <c r="C654" s="9">
        <f t="shared" si="175"/>
        <v>279137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 x14ac:dyDescent="0.25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279474</v>
      </c>
      <c r="B655" s="9">
        <f t="shared" si="162"/>
        <v>279472</v>
      </c>
      <c r="C655" s="9">
        <f t="shared" si="175"/>
        <v>279502</v>
      </c>
      <c r="D655" s="3">
        <f t="shared" si="176"/>
        <v>31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 x14ac:dyDescent="0.25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279839</v>
      </c>
      <c r="B656" s="9">
        <f t="shared" si="162"/>
        <v>279837</v>
      </c>
      <c r="C656" s="9">
        <f t="shared" si="175"/>
        <v>279867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 x14ac:dyDescent="0.25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280204</v>
      </c>
      <c r="B657" s="9">
        <f t="shared" si="162"/>
        <v>280202</v>
      </c>
      <c r="C657" s="9">
        <f t="shared" si="175"/>
        <v>280232</v>
      </c>
      <c r="D657" s="3">
        <f t="shared" si="176"/>
        <v>31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 x14ac:dyDescent="0.25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280570</v>
      </c>
      <c r="B658" s="9">
        <f t="shared" si="162"/>
        <v>280568</v>
      </c>
      <c r="C658" s="9">
        <f t="shared" si="175"/>
        <v>280598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 x14ac:dyDescent="0.25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280935</v>
      </c>
      <c r="B659" s="9">
        <f t="shared" si="162"/>
        <v>280933</v>
      </c>
      <c r="C659" s="9">
        <f t="shared" si="175"/>
        <v>280963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 x14ac:dyDescent="0.25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281300</v>
      </c>
      <c r="B660" s="9">
        <f t="shared" si="162"/>
        <v>281298</v>
      </c>
      <c r="C660" s="9">
        <f t="shared" si="175"/>
        <v>281328</v>
      </c>
      <c r="D660" s="3">
        <f t="shared" si="176"/>
        <v>31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 x14ac:dyDescent="0.25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281665</v>
      </c>
      <c r="B661" s="9">
        <f t="shared" si="162"/>
        <v>281663</v>
      </c>
      <c r="C661" s="9">
        <f t="shared" si="175"/>
        <v>281693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 x14ac:dyDescent="0.25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282031</v>
      </c>
      <c r="B662" s="9">
        <f t="shared" si="162"/>
        <v>282029</v>
      </c>
      <c r="C662" s="9">
        <f t="shared" si="175"/>
        <v>282059</v>
      </c>
      <c r="D662" s="3">
        <f t="shared" si="176"/>
        <v>31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 x14ac:dyDescent="0.25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282396</v>
      </c>
      <c r="B663" s="9">
        <f t="shared" si="162"/>
        <v>282394</v>
      </c>
      <c r="C663" s="9">
        <f t="shared" si="175"/>
        <v>282424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 x14ac:dyDescent="0.25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282761</v>
      </c>
      <c r="B664" s="9">
        <f t="shared" si="162"/>
        <v>282759</v>
      </c>
      <c r="C664" s="9">
        <f t="shared" si="175"/>
        <v>282789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 x14ac:dyDescent="0.25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283126</v>
      </c>
      <c r="B665" s="9">
        <f t="shared" si="162"/>
        <v>283124</v>
      </c>
      <c r="C665" s="9">
        <f t="shared" si="175"/>
        <v>283154</v>
      </c>
      <c r="D665" s="3">
        <f t="shared" si="176"/>
        <v>31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 x14ac:dyDescent="0.25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283492</v>
      </c>
      <c r="B666" s="9">
        <f t="shared" si="162"/>
        <v>283490</v>
      </c>
      <c r="C666" s="9">
        <f t="shared" si="175"/>
        <v>283520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 x14ac:dyDescent="0.25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283857</v>
      </c>
      <c r="B667" s="9">
        <f t="shared" si="162"/>
        <v>283855</v>
      </c>
      <c r="C667" s="9">
        <f t="shared" si="175"/>
        <v>283885</v>
      </c>
      <c r="D667" s="3">
        <f t="shared" si="176"/>
        <v>31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 x14ac:dyDescent="0.25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284222</v>
      </c>
      <c r="B668" s="9">
        <f t="shared" si="162"/>
        <v>284220</v>
      </c>
      <c r="C668" s="9">
        <f t="shared" si="175"/>
        <v>284250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 x14ac:dyDescent="0.25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284587</v>
      </c>
      <c r="B669" s="9">
        <f t="shared" si="162"/>
        <v>284585</v>
      </c>
      <c r="C669" s="9">
        <f t="shared" si="175"/>
        <v>284615</v>
      </c>
      <c r="D669" s="3">
        <f t="shared" si="176"/>
        <v>31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 x14ac:dyDescent="0.25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284953</v>
      </c>
      <c r="B670" s="9">
        <f t="shared" si="162"/>
        <v>284951</v>
      </c>
      <c r="C670" s="9">
        <f t="shared" si="175"/>
        <v>284981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 x14ac:dyDescent="0.25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285318</v>
      </c>
      <c r="B671" s="9">
        <f t="shared" si="162"/>
        <v>285316</v>
      </c>
      <c r="C671" s="9">
        <f t="shared" si="175"/>
        <v>285346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 x14ac:dyDescent="0.25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285683</v>
      </c>
      <c r="B672" s="9">
        <f t="shared" si="162"/>
        <v>285681</v>
      </c>
      <c r="C672" s="9">
        <f t="shared" si="175"/>
        <v>285711</v>
      </c>
      <c r="D672" s="3">
        <f t="shared" si="176"/>
        <v>31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 x14ac:dyDescent="0.25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286048</v>
      </c>
      <c r="B673" s="9">
        <f t="shared" si="162"/>
        <v>286046</v>
      </c>
      <c r="C673" s="9">
        <f t="shared" si="175"/>
        <v>286076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 x14ac:dyDescent="0.25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286414</v>
      </c>
      <c r="B674" s="9">
        <f t="shared" si="162"/>
        <v>286412</v>
      </c>
      <c r="C674" s="9">
        <f t="shared" si="175"/>
        <v>286442</v>
      </c>
      <c r="D674" s="3">
        <f t="shared" si="176"/>
        <v>31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 x14ac:dyDescent="0.25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286779</v>
      </c>
      <c r="B675" s="9">
        <f t="shared" si="162"/>
        <v>286777</v>
      </c>
      <c r="C675" s="9">
        <f t="shared" si="175"/>
        <v>286807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 x14ac:dyDescent="0.25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287144</v>
      </c>
      <c r="B676" s="9">
        <f t="shared" si="162"/>
        <v>287142</v>
      </c>
      <c r="C676" s="9">
        <f t="shared" si="175"/>
        <v>287172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 x14ac:dyDescent="0.25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287509</v>
      </c>
      <c r="B677" s="9">
        <f t="shared" si="162"/>
        <v>287507</v>
      </c>
      <c r="C677" s="9">
        <f t="shared" si="175"/>
        <v>287537</v>
      </c>
      <c r="D677" s="3">
        <f t="shared" si="176"/>
        <v>31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 x14ac:dyDescent="0.25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287875</v>
      </c>
      <c r="B678" s="9">
        <f t="shared" si="162"/>
        <v>287873</v>
      </c>
      <c r="C678" s="9">
        <f t="shared" si="175"/>
        <v>287903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 x14ac:dyDescent="0.25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288240</v>
      </c>
      <c r="B679" s="9">
        <f t="shared" si="162"/>
        <v>288238</v>
      </c>
      <c r="C679" s="9">
        <f t="shared" si="175"/>
        <v>288268</v>
      </c>
      <c r="D679" s="3">
        <f t="shared" si="176"/>
        <v>31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 x14ac:dyDescent="0.25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288605</v>
      </c>
      <c r="B680" s="9">
        <f t="shared" si="162"/>
        <v>288603</v>
      </c>
      <c r="C680" s="9">
        <f t="shared" si="175"/>
        <v>288633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 x14ac:dyDescent="0.25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288970</v>
      </c>
      <c r="B681" s="9">
        <f t="shared" si="162"/>
        <v>288968</v>
      </c>
      <c r="C681" s="9">
        <f t="shared" si="175"/>
        <v>288998</v>
      </c>
      <c r="D681" s="3">
        <f t="shared" si="176"/>
        <v>31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 x14ac:dyDescent="0.25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289336</v>
      </c>
      <c r="B682" s="9">
        <f t="shared" si="162"/>
        <v>289334</v>
      </c>
      <c r="C682" s="9">
        <f t="shared" si="175"/>
        <v>289364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 x14ac:dyDescent="0.25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289701</v>
      </c>
      <c r="B683" s="9">
        <f t="shared" si="162"/>
        <v>289699</v>
      </c>
      <c r="C683" s="9">
        <f t="shared" si="175"/>
        <v>289729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 x14ac:dyDescent="0.25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290066</v>
      </c>
      <c r="B684" s="9">
        <f t="shared" si="162"/>
        <v>290064</v>
      </c>
      <c r="C684" s="9">
        <f t="shared" si="175"/>
        <v>290094</v>
      </c>
      <c r="D684" s="3">
        <f t="shared" si="176"/>
        <v>31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 x14ac:dyDescent="0.25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290431</v>
      </c>
      <c r="B685" s="9">
        <f t="shared" si="162"/>
        <v>290429</v>
      </c>
      <c r="C685" s="9">
        <f t="shared" si="175"/>
        <v>290459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 x14ac:dyDescent="0.25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290797</v>
      </c>
      <c r="B686" s="9">
        <f t="shared" si="162"/>
        <v>290795</v>
      </c>
      <c r="C686" s="9">
        <f t="shared" si="175"/>
        <v>290825</v>
      </c>
      <c r="D686" s="3">
        <f t="shared" si="176"/>
        <v>31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 x14ac:dyDescent="0.25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291162</v>
      </c>
      <c r="B687" s="9">
        <f t="shared" si="162"/>
        <v>291160</v>
      </c>
      <c r="C687" s="9">
        <f t="shared" si="175"/>
        <v>291190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 x14ac:dyDescent="0.25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291527</v>
      </c>
      <c r="B688" s="9">
        <f t="shared" si="162"/>
        <v>291525</v>
      </c>
      <c r="C688" s="9">
        <f t="shared" si="175"/>
        <v>291555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 x14ac:dyDescent="0.25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291892</v>
      </c>
      <c r="B689" s="9">
        <f t="shared" si="162"/>
        <v>291890</v>
      </c>
      <c r="C689" s="9">
        <f t="shared" si="175"/>
        <v>291920</v>
      </c>
      <c r="D689" s="3">
        <f t="shared" si="176"/>
        <v>31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 x14ac:dyDescent="0.25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292257</v>
      </c>
      <c r="B690" s="9">
        <f t="shared" si="162"/>
        <v>292255</v>
      </c>
      <c r="C690" s="9">
        <f t="shared" si="175"/>
        <v>292285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 x14ac:dyDescent="0.25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292622</v>
      </c>
      <c r="B691" s="9">
        <f t="shared" si="162"/>
        <v>292620</v>
      </c>
      <c r="C691" s="9">
        <f t="shared" si="175"/>
        <v>292650</v>
      </c>
      <c r="D691" s="3">
        <f t="shared" si="176"/>
        <v>31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 x14ac:dyDescent="0.25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292987</v>
      </c>
      <c r="B692" s="9">
        <f t="shared" si="162"/>
        <v>292985</v>
      </c>
      <c r="C692" s="9">
        <f t="shared" si="175"/>
        <v>293015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 x14ac:dyDescent="0.25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293352</v>
      </c>
      <c r="B693" s="9">
        <f t="shared" si="162"/>
        <v>293350</v>
      </c>
      <c r="C693" s="9">
        <f t="shared" si="175"/>
        <v>293380</v>
      </c>
      <c r="D693" s="3">
        <f t="shared" si="176"/>
        <v>31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 x14ac:dyDescent="0.25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293718</v>
      </c>
      <c r="B694" s="9">
        <f t="shared" si="162"/>
        <v>293716</v>
      </c>
      <c r="C694" s="9">
        <f t="shared" si="175"/>
        <v>293746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 x14ac:dyDescent="0.25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294083</v>
      </c>
      <c r="B695" s="9">
        <f t="shared" si="162"/>
        <v>294081</v>
      </c>
      <c r="C695" s="9">
        <f t="shared" si="175"/>
        <v>294111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 x14ac:dyDescent="0.25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294448</v>
      </c>
      <c r="B696" s="9">
        <f t="shared" si="162"/>
        <v>294446</v>
      </c>
      <c r="C696" s="9">
        <f t="shared" si="175"/>
        <v>294476</v>
      </c>
      <c r="D696" s="3">
        <f t="shared" si="176"/>
        <v>31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 x14ac:dyDescent="0.25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294813</v>
      </c>
      <c r="B697" s="9">
        <f t="shared" si="162"/>
        <v>294811</v>
      </c>
      <c r="C697" s="9">
        <f t="shared" si="175"/>
        <v>294841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 x14ac:dyDescent="0.25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295179</v>
      </c>
      <c r="B698" s="9">
        <f t="shared" si="162"/>
        <v>295177</v>
      </c>
      <c r="C698" s="9">
        <f t="shared" si="175"/>
        <v>295207</v>
      </c>
      <c r="D698" s="3">
        <f t="shared" si="176"/>
        <v>31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 x14ac:dyDescent="0.25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295544</v>
      </c>
      <c r="B699" s="9">
        <f t="shared" si="162"/>
        <v>295542</v>
      </c>
      <c r="C699" s="9">
        <f t="shared" si="175"/>
        <v>295572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 x14ac:dyDescent="0.25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295909</v>
      </c>
      <c r="B700" s="9">
        <f t="shared" si="162"/>
        <v>295907</v>
      </c>
      <c r="C700" s="9">
        <f t="shared" si="175"/>
        <v>295937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 x14ac:dyDescent="0.25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296274</v>
      </c>
      <c r="B701" s="9">
        <f t="shared" si="162"/>
        <v>296272</v>
      </c>
      <c r="C701" s="9">
        <f t="shared" si="175"/>
        <v>296302</v>
      </c>
      <c r="D701" s="3">
        <f t="shared" si="176"/>
        <v>31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 x14ac:dyDescent="0.25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296640</v>
      </c>
      <c r="B702" s="9">
        <f t="shared" si="162"/>
        <v>296638</v>
      </c>
      <c r="C702" s="9">
        <f t="shared" si="175"/>
        <v>296668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 x14ac:dyDescent="0.25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297005</v>
      </c>
      <c r="B703" s="9">
        <f t="shared" si="162"/>
        <v>297003</v>
      </c>
      <c r="C703" s="9">
        <f t="shared" si="175"/>
        <v>297033</v>
      </c>
      <c r="D703" s="3">
        <f t="shared" si="176"/>
        <v>31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 x14ac:dyDescent="0.25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297370</v>
      </c>
      <c r="B704" s="9">
        <f t="shared" si="162"/>
        <v>297368</v>
      </c>
      <c r="C704" s="9">
        <f t="shared" si="175"/>
        <v>297398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 x14ac:dyDescent="0.25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297735</v>
      </c>
      <c r="B705" s="9">
        <f t="shared" si="162"/>
        <v>297733</v>
      </c>
      <c r="C705" s="9">
        <f t="shared" si="175"/>
        <v>297763</v>
      </c>
      <c r="D705" s="3">
        <f t="shared" si="176"/>
        <v>31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 x14ac:dyDescent="0.25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298101</v>
      </c>
      <c r="B706" s="9">
        <f t="shared" si="162"/>
        <v>298099</v>
      </c>
      <c r="C706" s="9">
        <f t="shared" si="175"/>
        <v>298129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 x14ac:dyDescent="0.25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298466</v>
      </c>
      <c r="B707" s="9">
        <f t="shared" si="162"/>
        <v>298464</v>
      </c>
      <c r="C707" s="9">
        <f t="shared" si="175"/>
        <v>298494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 x14ac:dyDescent="0.25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298831</v>
      </c>
      <c r="B708" s="9">
        <f t="shared" si="162"/>
        <v>298829</v>
      </c>
      <c r="C708" s="9">
        <f t="shared" si="175"/>
        <v>298859</v>
      </c>
      <c r="D708" s="3">
        <f t="shared" si="176"/>
        <v>31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 x14ac:dyDescent="0.25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299196</v>
      </c>
      <c r="B709" s="9">
        <f t="shared" si="162"/>
        <v>299194</v>
      </c>
      <c r="C709" s="9">
        <f t="shared" si="175"/>
        <v>299224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 x14ac:dyDescent="0.25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299562</v>
      </c>
      <c r="B710" s="9">
        <f t="shared" ref="B710:B773" si="178">EOMONTH(A710,-1)+1</f>
        <v>299560</v>
      </c>
      <c r="C710" s="9">
        <f t="shared" si="175"/>
        <v>299590</v>
      </c>
      <c r="D710" s="3">
        <f t="shared" si="176"/>
        <v>31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299927</v>
      </c>
      <c r="B711" s="9">
        <f t="shared" si="178"/>
        <v>299925</v>
      </c>
      <c r="C711" s="9">
        <f t="shared" ref="C711:C774" si="191">EOMONTH(A711,0)</f>
        <v>299955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 x14ac:dyDescent="0.25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300292</v>
      </c>
      <c r="B712" s="9">
        <f t="shared" si="178"/>
        <v>300290</v>
      </c>
      <c r="C712" s="9">
        <f t="shared" si="191"/>
        <v>300320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 x14ac:dyDescent="0.25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300657</v>
      </c>
      <c r="B713" s="9">
        <f t="shared" si="178"/>
        <v>300655</v>
      </c>
      <c r="C713" s="9">
        <f t="shared" si="191"/>
        <v>300685</v>
      </c>
      <c r="D713" s="3">
        <f t="shared" si="192"/>
        <v>31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 x14ac:dyDescent="0.25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301023</v>
      </c>
      <c r="B714" s="9">
        <f t="shared" si="178"/>
        <v>301021</v>
      </c>
      <c r="C714" s="9">
        <f t="shared" si="191"/>
        <v>301051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 x14ac:dyDescent="0.25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301388</v>
      </c>
      <c r="B715" s="9">
        <f t="shared" si="178"/>
        <v>301386</v>
      </c>
      <c r="C715" s="9">
        <f t="shared" si="191"/>
        <v>301416</v>
      </c>
      <c r="D715" s="3">
        <f t="shared" si="192"/>
        <v>31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 x14ac:dyDescent="0.25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301753</v>
      </c>
      <c r="B716" s="9">
        <f t="shared" si="178"/>
        <v>301751</v>
      </c>
      <c r="C716" s="9">
        <f t="shared" si="191"/>
        <v>301781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 x14ac:dyDescent="0.25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302118</v>
      </c>
      <c r="B717" s="9">
        <f t="shared" si="178"/>
        <v>302116</v>
      </c>
      <c r="C717" s="9">
        <f t="shared" si="191"/>
        <v>302146</v>
      </c>
      <c r="D717" s="3">
        <f t="shared" si="192"/>
        <v>31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 x14ac:dyDescent="0.25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302484</v>
      </c>
      <c r="B718" s="9">
        <f t="shared" si="178"/>
        <v>302482</v>
      </c>
      <c r="C718" s="9">
        <f t="shared" si="191"/>
        <v>302512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 x14ac:dyDescent="0.25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302849</v>
      </c>
      <c r="B719" s="9">
        <f t="shared" si="178"/>
        <v>302847</v>
      </c>
      <c r="C719" s="9">
        <f t="shared" si="191"/>
        <v>302877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 x14ac:dyDescent="0.25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303214</v>
      </c>
      <c r="B720" s="9">
        <f t="shared" si="178"/>
        <v>303212</v>
      </c>
      <c r="C720" s="9">
        <f t="shared" si="191"/>
        <v>303242</v>
      </c>
      <c r="D720" s="3">
        <f t="shared" si="192"/>
        <v>31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 x14ac:dyDescent="0.25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303579</v>
      </c>
      <c r="B721" s="9">
        <f t="shared" si="178"/>
        <v>303577</v>
      </c>
      <c r="C721" s="9">
        <f t="shared" si="191"/>
        <v>303607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 x14ac:dyDescent="0.25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303945</v>
      </c>
      <c r="B722" s="9">
        <f t="shared" si="178"/>
        <v>303943</v>
      </c>
      <c r="C722" s="9">
        <f t="shared" si="191"/>
        <v>303973</v>
      </c>
      <c r="D722" s="3">
        <f t="shared" si="192"/>
        <v>31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 x14ac:dyDescent="0.25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304310</v>
      </c>
      <c r="B723" s="9">
        <f t="shared" si="178"/>
        <v>304308</v>
      </c>
      <c r="C723" s="9">
        <f t="shared" si="191"/>
        <v>304338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 x14ac:dyDescent="0.25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304675</v>
      </c>
      <c r="B724" s="9">
        <f t="shared" si="178"/>
        <v>304673</v>
      </c>
      <c r="C724" s="9">
        <f t="shared" si="191"/>
        <v>304703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 x14ac:dyDescent="0.25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305040</v>
      </c>
      <c r="B725" s="9">
        <f t="shared" si="178"/>
        <v>305038</v>
      </c>
      <c r="C725" s="9">
        <f t="shared" si="191"/>
        <v>305068</v>
      </c>
      <c r="D725" s="3">
        <f t="shared" si="192"/>
        <v>31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 x14ac:dyDescent="0.25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305406</v>
      </c>
      <c r="B726" s="9">
        <f t="shared" si="178"/>
        <v>305404</v>
      </c>
      <c r="C726" s="9">
        <f t="shared" si="191"/>
        <v>305434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 x14ac:dyDescent="0.25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305771</v>
      </c>
      <c r="B727" s="9">
        <f t="shared" si="178"/>
        <v>305769</v>
      </c>
      <c r="C727" s="9">
        <f t="shared" si="191"/>
        <v>305799</v>
      </c>
      <c r="D727" s="3">
        <f t="shared" si="192"/>
        <v>31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 x14ac:dyDescent="0.25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306136</v>
      </c>
      <c r="B728" s="9">
        <f t="shared" si="178"/>
        <v>306134</v>
      </c>
      <c r="C728" s="9">
        <f t="shared" si="191"/>
        <v>306164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 x14ac:dyDescent="0.25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306501</v>
      </c>
      <c r="B729" s="9">
        <f t="shared" si="178"/>
        <v>306499</v>
      </c>
      <c r="C729" s="9">
        <f t="shared" si="191"/>
        <v>306529</v>
      </c>
      <c r="D729" s="3">
        <f t="shared" si="192"/>
        <v>31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 x14ac:dyDescent="0.25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306867</v>
      </c>
      <c r="B730" s="9">
        <f t="shared" si="178"/>
        <v>306865</v>
      </c>
      <c r="C730" s="9">
        <f t="shared" si="191"/>
        <v>306895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 x14ac:dyDescent="0.25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307232</v>
      </c>
      <c r="B731" s="9">
        <f t="shared" si="178"/>
        <v>307230</v>
      </c>
      <c r="C731" s="9">
        <f t="shared" si="191"/>
        <v>307260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 x14ac:dyDescent="0.25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307597</v>
      </c>
      <c r="B732" s="9">
        <f t="shared" si="178"/>
        <v>307595</v>
      </c>
      <c r="C732" s="9">
        <f t="shared" si="191"/>
        <v>307625</v>
      </c>
      <c r="D732" s="3">
        <f t="shared" si="192"/>
        <v>31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 x14ac:dyDescent="0.25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307962</v>
      </c>
      <c r="B733" s="9">
        <f t="shared" si="178"/>
        <v>307960</v>
      </c>
      <c r="C733" s="9">
        <f t="shared" si="191"/>
        <v>307990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 x14ac:dyDescent="0.25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308328</v>
      </c>
      <c r="B734" s="9">
        <f t="shared" si="178"/>
        <v>308326</v>
      </c>
      <c r="C734" s="9">
        <f t="shared" si="191"/>
        <v>308356</v>
      </c>
      <c r="D734" s="3">
        <f t="shared" si="192"/>
        <v>31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 x14ac:dyDescent="0.25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308693</v>
      </c>
      <c r="B735" s="9">
        <f t="shared" si="178"/>
        <v>308691</v>
      </c>
      <c r="C735" s="9">
        <f t="shared" si="191"/>
        <v>308721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 x14ac:dyDescent="0.25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309058</v>
      </c>
      <c r="B736" s="9">
        <f t="shared" si="178"/>
        <v>309056</v>
      </c>
      <c r="C736" s="9">
        <f t="shared" si="191"/>
        <v>309086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 x14ac:dyDescent="0.25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309423</v>
      </c>
      <c r="B737" s="9">
        <f t="shared" si="178"/>
        <v>309421</v>
      </c>
      <c r="C737" s="9">
        <f t="shared" si="191"/>
        <v>309451</v>
      </c>
      <c r="D737" s="3">
        <f t="shared" si="192"/>
        <v>31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 x14ac:dyDescent="0.25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309789</v>
      </c>
      <c r="B738" s="9">
        <f t="shared" si="178"/>
        <v>309787</v>
      </c>
      <c r="C738" s="9">
        <f t="shared" si="191"/>
        <v>309817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 x14ac:dyDescent="0.25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310154</v>
      </c>
      <c r="B739" s="9">
        <f t="shared" si="178"/>
        <v>310152</v>
      </c>
      <c r="C739" s="9">
        <f t="shared" si="191"/>
        <v>310182</v>
      </c>
      <c r="D739" s="3">
        <f t="shared" si="192"/>
        <v>31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 x14ac:dyDescent="0.25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310519</v>
      </c>
      <c r="B740" s="9">
        <f t="shared" si="178"/>
        <v>310517</v>
      </c>
      <c r="C740" s="9">
        <f t="shared" si="191"/>
        <v>310547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 x14ac:dyDescent="0.25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310884</v>
      </c>
      <c r="B741" s="9">
        <f t="shared" si="178"/>
        <v>310882</v>
      </c>
      <c r="C741" s="9">
        <f t="shared" si="191"/>
        <v>310912</v>
      </c>
      <c r="D741" s="3">
        <f t="shared" si="192"/>
        <v>31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 x14ac:dyDescent="0.25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311250</v>
      </c>
      <c r="B742" s="9">
        <f t="shared" si="178"/>
        <v>311248</v>
      </c>
      <c r="C742" s="9">
        <f t="shared" si="191"/>
        <v>311278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 x14ac:dyDescent="0.25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311615</v>
      </c>
      <c r="B743" s="9">
        <f t="shared" si="178"/>
        <v>311613</v>
      </c>
      <c r="C743" s="9">
        <f t="shared" si="191"/>
        <v>311643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 x14ac:dyDescent="0.25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311980</v>
      </c>
      <c r="B744" s="9">
        <f t="shared" si="178"/>
        <v>311978</v>
      </c>
      <c r="C744" s="9">
        <f t="shared" si="191"/>
        <v>312008</v>
      </c>
      <c r="D744" s="3">
        <f t="shared" si="192"/>
        <v>31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 x14ac:dyDescent="0.25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312345</v>
      </c>
      <c r="B745" s="9">
        <f t="shared" si="178"/>
        <v>312343</v>
      </c>
      <c r="C745" s="9">
        <f t="shared" si="191"/>
        <v>312373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 x14ac:dyDescent="0.25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312711</v>
      </c>
      <c r="B746" s="9">
        <f t="shared" si="178"/>
        <v>312709</v>
      </c>
      <c r="C746" s="9">
        <f t="shared" si="191"/>
        <v>312739</v>
      </c>
      <c r="D746" s="3">
        <f t="shared" si="192"/>
        <v>31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 x14ac:dyDescent="0.25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313076</v>
      </c>
      <c r="B747" s="9">
        <f t="shared" si="178"/>
        <v>313074</v>
      </c>
      <c r="C747" s="9">
        <f t="shared" si="191"/>
        <v>313104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 x14ac:dyDescent="0.25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313441</v>
      </c>
      <c r="B748" s="9">
        <f t="shared" si="178"/>
        <v>313439</v>
      </c>
      <c r="C748" s="9">
        <f t="shared" si="191"/>
        <v>313469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 x14ac:dyDescent="0.25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313806</v>
      </c>
      <c r="B749" s="9">
        <f t="shared" si="178"/>
        <v>313804</v>
      </c>
      <c r="C749" s="9">
        <f t="shared" si="191"/>
        <v>313834</v>
      </c>
      <c r="D749" s="3">
        <f t="shared" si="192"/>
        <v>31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 x14ac:dyDescent="0.25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314172</v>
      </c>
      <c r="B750" s="9">
        <f t="shared" si="178"/>
        <v>314170</v>
      </c>
      <c r="C750" s="9">
        <f t="shared" si="191"/>
        <v>314200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 x14ac:dyDescent="0.25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314537</v>
      </c>
      <c r="B751" s="9">
        <f t="shared" si="178"/>
        <v>314535</v>
      </c>
      <c r="C751" s="9">
        <f t="shared" si="191"/>
        <v>314565</v>
      </c>
      <c r="D751" s="3">
        <f t="shared" si="192"/>
        <v>31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 x14ac:dyDescent="0.25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314902</v>
      </c>
      <c r="B752" s="9">
        <f t="shared" si="178"/>
        <v>314900</v>
      </c>
      <c r="C752" s="9">
        <f t="shared" si="191"/>
        <v>314930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 x14ac:dyDescent="0.25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315267</v>
      </c>
      <c r="B753" s="9">
        <f t="shared" si="178"/>
        <v>315265</v>
      </c>
      <c r="C753" s="9">
        <f t="shared" si="191"/>
        <v>315295</v>
      </c>
      <c r="D753" s="3">
        <f t="shared" si="192"/>
        <v>31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 x14ac:dyDescent="0.25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315633</v>
      </c>
      <c r="B754" s="9">
        <f t="shared" si="178"/>
        <v>315631</v>
      </c>
      <c r="C754" s="9">
        <f t="shared" si="191"/>
        <v>315661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 x14ac:dyDescent="0.25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315998</v>
      </c>
      <c r="B755" s="9">
        <f t="shared" si="178"/>
        <v>315996</v>
      </c>
      <c r="C755" s="9">
        <f t="shared" si="191"/>
        <v>316026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 x14ac:dyDescent="0.25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316363</v>
      </c>
      <c r="B756" s="9">
        <f t="shared" si="178"/>
        <v>316361</v>
      </c>
      <c r="C756" s="9">
        <f t="shared" si="191"/>
        <v>316391</v>
      </c>
      <c r="D756" s="3">
        <f t="shared" si="192"/>
        <v>31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 x14ac:dyDescent="0.25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316728</v>
      </c>
      <c r="B757" s="9">
        <f t="shared" si="178"/>
        <v>316726</v>
      </c>
      <c r="C757" s="9">
        <f t="shared" si="191"/>
        <v>316756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 x14ac:dyDescent="0.25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317094</v>
      </c>
      <c r="B758" s="9">
        <f t="shared" si="178"/>
        <v>317092</v>
      </c>
      <c r="C758" s="9">
        <f t="shared" si="191"/>
        <v>317122</v>
      </c>
      <c r="D758" s="3">
        <f t="shared" si="192"/>
        <v>31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 x14ac:dyDescent="0.25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317459</v>
      </c>
      <c r="B759" s="9">
        <f t="shared" si="178"/>
        <v>317457</v>
      </c>
      <c r="C759" s="9">
        <f t="shared" si="191"/>
        <v>317487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 x14ac:dyDescent="0.25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317824</v>
      </c>
      <c r="B760" s="9">
        <f t="shared" si="178"/>
        <v>317822</v>
      </c>
      <c r="C760" s="9">
        <f t="shared" si="191"/>
        <v>317852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 x14ac:dyDescent="0.25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318189</v>
      </c>
      <c r="B761" s="9">
        <f t="shared" si="178"/>
        <v>318187</v>
      </c>
      <c r="C761" s="9">
        <f t="shared" si="191"/>
        <v>318217</v>
      </c>
      <c r="D761" s="3">
        <f t="shared" si="192"/>
        <v>31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 x14ac:dyDescent="0.25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318555</v>
      </c>
      <c r="B762" s="9">
        <f t="shared" si="178"/>
        <v>318553</v>
      </c>
      <c r="C762" s="9">
        <f t="shared" si="191"/>
        <v>318583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 x14ac:dyDescent="0.25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318920</v>
      </c>
      <c r="B763" s="9">
        <f t="shared" si="178"/>
        <v>318918</v>
      </c>
      <c r="C763" s="9">
        <f t="shared" si="191"/>
        <v>318948</v>
      </c>
      <c r="D763" s="3">
        <f t="shared" si="192"/>
        <v>31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 x14ac:dyDescent="0.25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319285</v>
      </c>
      <c r="B764" s="9">
        <f t="shared" si="178"/>
        <v>319283</v>
      </c>
      <c r="C764" s="9">
        <f t="shared" si="191"/>
        <v>319313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 x14ac:dyDescent="0.25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319650</v>
      </c>
      <c r="B765" s="9">
        <f t="shared" si="178"/>
        <v>319648</v>
      </c>
      <c r="C765" s="9">
        <f t="shared" si="191"/>
        <v>319678</v>
      </c>
      <c r="D765" s="3">
        <f t="shared" si="192"/>
        <v>31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 x14ac:dyDescent="0.25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320016</v>
      </c>
      <c r="B766" s="9">
        <f t="shared" si="178"/>
        <v>320014</v>
      </c>
      <c r="C766" s="9">
        <f t="shared" si="191"/>
        <v>320044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 x14ac:dyDescent="0.25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320381</v>
      </c>
      <c r="B767" s="9">
        <f t="shared" si="178"/>
        <v>320379</v>
      </c>
      <c r="C767" s="9">
        <f t="shared" si="191"/>
        <v>320409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 x14ac:dyDescent="0.25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320746</v>
      </c>
      <c r="B768" s="9">
        <f t="shared" si="178"/>
        <v>320744</v>
      </c>
      <c r="C768" s="9">
        <f t="shared" si="191"/>
        <v>320774</v>
      </c>
      <c r="D768" s="3">
        <f t="shared" si="192"/>
        <v>31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 x14ac:dyDescent="0.25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321111</v>
      </c>
      <c r="B769" s="9">
        <f t="shared" si="178"/>
        <v>321109</v>
      </c>
      <c r="C769" s="9">
        <f t="shared" si="191"/>
        <v>321139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 x14ac:dyDescent="0.25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321477</v>
      </c>
      <c r="B770" s="9">
        <f t="shared" si="178"/>
        <v>321475</v>
      </c>
      <c r="C770" s="9">
        <f t="shared" si="191"/>
        <v>321505</v>
      </c>
      <c r="D770" s="3">
        <f t="shared" si="192"/>
        <v>31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 x14ac:dyDescent="0.25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321842</v>
      </c>
      <c r="B771" s="9">
        <f t="shared" si="178"/>
        <v>321840</v>
      </c>
      <c r="C771" s="9">
        <f t="shared" si="191"/>
        <v>321870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 x14ac:dyDescent="0.25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322207</v>
      </c>
      <c r="B772" s="9">
        <f t="shared" si="178"/>
        <v>322205</v>
      </c>
      <c r="C772" s="9">
        <f t="shared" si="191"/>
        <v>322235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 x14ac:dyDescent="0.25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322572</v>
      </c>
      <c r="B773" s="9">
        <f t="shared" si="178"/>
        <v>322570</v>
      </c>
      <c r="C773" s="9">
        <f t="shared" si="191"/>
        <v>322600</v>
      </c>
      <c r="D773" s="3">
        <f t="shared" si="192"/>
        <v>31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 x14ac:dyDescent="0.25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322938</v>
      </c>
      <c r="B774" s="9">
        <f t="shared" ref="B774:B837" si="194">EOMONTH(A774,-1)+1</f>
        <v>322936</v>
      </c>
      <c r="C774" s="9">
        <f t="shared" si="191"/>
        <v>322966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323303</v>
      </c>
      <c r="B775" s="9">
        <f t="shared" si="194"/>
        <v>323301</v>
      </c>
      <c r="C775" s="9">
        <f t="shared" ref="C775:C838" si="207">EOMONTH(A775,0)</f>
        <v>323331</v>
      </c>
      <c r="D775" s="3">
        <f t="shared" ref="D775:D838" si="208">C775-B775+1</f>
        <v>31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 x14ac:dyDescent="0.25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323668</v>
      </c>
      <c r="B776" s="9">
        <f t="shared" si="194"/>
        <v>323666</v>
      </c>
      <c r="C776" s="9">
        <f t="shared" si="207"/>
        <v>323696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 x14ac:dyDescent="0.25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324033</v>
      </c>
      <c r="B777" s="9">
        <f t="shared" si="194"/>
        <v>324031</v>
      </c>
      <c r="C777" s="9">
        <f t="shared" si="207"/>
        <v>324061</v>
      </c>
      <c r="D777" s="3">
        <f t="shared" si="208"/>
        <v>31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 x14ac:dyDescent="0.25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324399</v>
      </c>
      <c r="B778" s="9">
        <f t="shared" si="194"/>
        <v>324397</v>
      </c>
      <c r="C778" s="9">
        <f t="shared" si="207"/>
        <v>324427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 x14ac:dyDescent="0.25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324764</v>
      </c>
      <c r="B779" s="9">
        <f t="shared" si="194"/>
        <v>324762</v>
      </c>
      <c r="C779" s="9">
        <f t="shared" si="207"/>
        <v>324792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 x14ac:dyDescent="0.25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325129</v>
      </c>
      <c r="B780" s="9">
        <f t="shared" si="194"/>
        <v>325127</v>
      </c>
      <c r="C780" s="9">
        <f t="shared" si="207"/>
        <v>325157</v>
      </c>
      <c r="D780" s="3">
        <f t="shared" si="208"/>
        <v>31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 x14ac:dyDescent="0.25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325494</v>
      </c>
      <c r="B781" s="9">
        <f t="shared" si="194"/>
        <v>325492</v>
      </c>
      <c r="C781" s="9">
        <f t="shared" si="207"/>
        <v>325522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 x14ac:dyDescent="0.25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325860</v>
      </c>
      <c r="B782" s="9">
        <f t="shared" si="194"/>
        <v>325858</v>
      </c>
      <c r="C782" s="9">
        <f t="shared" si="207"/>
        <v>325888</v>
      </c>
      <c r="D782" s="3">
        <f t="shared" si="208"/>
        <v>31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 x14ac:dyDescent="0.25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326225</v>
      </c>
      <c r="B783" s="9">
        <f t="shared" si="194"/>
        <v>326223</v>
      </c>
      <c r="C783" s="9">
        <f t="shared" si="207"/>
        <v>326253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 x14ac:dyDescent="0.25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326590</v>
      </c>
      <c r="B784" s="9">
        <f t="shared" si="194"/>
        <v>326588</v>
      </c>
      <c r="C784" s="9">
        <f t="shared" si="207"/>
        <v>326618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 x14ac:dyDescent="0.25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326955</v>
      </c>
      <c r="B785" s="9">
        <f t="shared" si="194"/>
        <v>326953</v>
      </c>
      <c r="C785" s="9">
        <f t="shared" si="207"/>
        <v>326983</v>
      </c>
      <c r="D785" s="3">
        <f t="shared" si="208"/>
        <v>31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 x14ac:dyDescent="0.25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327321</v>
      </c>
      <c r="B786" s="9">
        <f t="shared" si="194"/>
        <v>327319</v>
      </c>
      <c r="C786" s="9">
        <f t="shared" si="207"/>
        <v>327349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 x14ac:dyDescent="0.25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327686</v>
      </c>
      <c r="B787" s="9">
        <f t="shared" si="194"/>
        <v>327684</v>
      </c>
      <c r="C787" s="9">
        <f t="shared" si="207"/>
        <v>327714</v>
      </c>
      <c r="D787" s="3">
        <f t="shared" si="208"/>
        <v>31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 x14ac:dyDescent="0.25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328051</v>
      </c>
      <c r="B788" s="9">
        <f t="shared" si="194"/>
        <v>328049</v>
      </c>
      <c r="C788" s="9">
        <f t="shared" si="207"/>
        <v>328079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 x14ac:dyDescent="0.25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328416</v>
      </c>
      <c r="B789" s="9">
        <f t="shared" si="194"/>
        <v>328414</v>
      </c>
      <c r="C789" s="9">
        <f t="shared" si="207"/>
        <v>328444</v>
      </c>
      <c r="D789" s="3">
        <f t="shared" si="208"/>
        <v>31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 x14ac:dyDescent="0.25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328782</v>
      </c>
      <c r="B790" s="9">
        <f t="shared" si="194"/>
        <v>328780</v>
      </c>
      <c r="C790" s="9">
        <f t="shared" si="207"/>
        <v>328810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 x14ac:dyDescent="0.25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329147</v>
      </c>
      <c r="B791" s="9">
        <f t="shared" si="194"/>
        <v>329145</v>
      </c>
      <c r="C791" s="9">
        <f t="shared" si="207"/>
        <v>329175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 x14ac:dyDescent="0.25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329512</v>
      </c>
      <c r="B792" s="9">
        <f t="shared" si="194"/>
        <v>329510</v>
      </c>
      <c r="C792" s="9">
        <f t="shared" si="207"/>
        <v>329540</v>
      </c>
      <c r="D792" s="3">
        <f t="shared" si="208"/>
        <v>31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 x14ac:dyDescent="0.25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329877</v>
      </c>
      <c r="B793" s="9">
        <f t="shared" si="194"/>
        <v>329875</v>
      </c>
      <c r="C793" s="9">
        <f t="shared" si="207"/>
        <v>329905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 x14ac:dyDescent="0.25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330243</v>
      </c>
      <c r="B794" s="9">
        <f t="shared" si="194"/>
        <v>330241</v>
      </c>
      <c r="C794" s="9">
        <f t="shared" si="207"/>
        <v>330271</v>
      </c>
      <c r="D794" s="3">
        <f t="shared" si="208"/>
        <v>31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 x14ac:dyDescent="0.25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330608</v>
      </c>
      <c r="B795" s="9">
        <f t="shared" si="194"/>
        <v>330606</v>
      </c>
      <c r="C795" s="9">
        <f t="shared" si="207"/>
        <v>330636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 x14ac:dyDescent="0.25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330973</v>
      </c>
      <c r="B796" s="9">
        <f t="shared" si="194"/>
        <v>330971</v>
      </c>
      <c r="C796" s="9">
        <f t="shared" si="207"/>
        <v>331001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 x14ac:dyDescent="0.25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331338</v>
      </c>
      <c r="B797" s="9">
        <f t="shared" si="194"/>
        <v>331336</v>
      </c>
      <c r="C797" s="9">
        <f t="shared" si="207"/>
        <v>331366</v>
      </c>
      <c r="D797" s="3">
        <f t="shared" si="208"/>
        <v>31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 x14ac:dyDescent="0.25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331704</v>
      </c>
      <c r="B798" s="9">
        <f t="shared" si="194"/>
        <v>331702</v>
      </c>
      <c r="C798" s="9">
        <f t="shared" si="207"/>
        <v>331732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 x14ac:dyDescent="0.25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332069</v>
      </c>
      <c r="B799" s="9">
        <f t="shared" si="194"/>
        <v>332067</v>
      </c>
      <c r="C799" s="9">
        <f t="shared" si="207"/>
        <v>332097</v>
      </c>
      <c r="D799" s="3">
        <f t="shared" si="208"/>
        <v>31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 x14ac:dyDescent="0.25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332434</v>
      </c>
      <c r="B800" s="9">
        <f t="shared" si="194"/>
        <v>332432</v>
      </c>
      <c r="C800" s="9">
        <f t="shared" si="207"/>
        <v>332462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 x14ac:dyDescent="0.25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332799</v>
      </c>
      <c r="B801" s="9">
        <f t="shared" si="194"/>
        <v>332797</v>
      </c>
      <c r="C801" s="9">
        <f t="shared" si="207"/>
        <v>332827</v>
      </c>
      <c r="D801" s="3">
        <f t="shared" si="208"/>
        <v>31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 x14ac:dyDescent="0.25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333165</v>
      </c>
      <c r="B802" s="9">
        <f t="shared" si="194"/>
        <v>333163</v>
      </c>
      <c r="C802" s="9">
        <f t="shared" si="207"/>
        <v>333193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 x14ac:dyDescent="0.25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333530</v>
      </c>
      <c r="B803" s="9">
        <f t="shared" si="194"/>
        <v>333528</v>
      </c>
      <c r="C803" s="9">
        <f t="shared" si="207"/>
        <v>333558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 x14ac:dyDescent="0.25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333895</v>
      </c>
      <c r="B804" s="9">
        <f t="shared" si="194"/>
        <v>333893</v>
      </c>
      <c r="C804" s="9">
        <f t="shared" si="207"/>
        <v>333923</v>
      </c>
      <c r="D804" s="3">
        <f t="shared" si="208"/>
        <v>31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 x14ac:dyDescent="0.25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334260</v>
      </c>
      <c r="B805" s="9">
        <f t="shared" si="194"/>
        <v>334258</v>
      </c>
      <c r="C805" s="9">
        <f t="shared" si="207"/>
        <v>334288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 x14ac:dyDescent="0.25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334626</v>
      </c>
      <c r="B806" s="9">
        <f t="shared" si="194"/>
        <v>334624</v>
      </c>
      <c r="C806" s="9">
        <f t="shared" si="207"/>
        <v>334654</v>
      </c>
      <c r="D806" s="3">
        <f t="shared" si="208"/>
        <v>31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 x14ac:dyDescent="0.25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334991</v>
      </c>
      <c r="B807" s="9">
        <f t="shared" si="194"/>
        <v>334989</v>
      </c>
      <c r="C807" s="9">
        <f t="shared" si="207"/>
        <v>335019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 x14ac:dyDescent="0.25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335356</v>
      </c>
      <c r="B808" s="9">
        <f t="shared" si="194"/>
        <v>335354</v>
      </c>
      <c r="C808" s="9">
        <f t="shared" si="207"/>
        <v>335384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 x14ac:dyDescent="0.25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335721</v>
      </c>
      <c r="B809" s="9">
        <f t="shared" si="194"/>
        <v>335719</v>
      </c>
      <c r="C809" s="9">
        <f t="shared" si="207"/>
        <v>335749</v>
      </c>
      <c r="D809" s="3">
        <f t="shared" si="208"/>
        <v>31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 x14ac:dyDescent="0.25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336087</v>
      </c>
      <c r="B810" s="9">
        <f t="shared" si="194"/>
        <v>336085</v>
      </c>
      <c r="C810" s="9">
        <f t="shared" si="207"/>
        <v>336115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 x14ac:dyDescent="0.25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336452</v>
      </c>
      <c r="B811" s="9">
        <f t="shared" si="194"/>
        <v>336450</v>
      </c>
      <c r="C811" s="9">
        <f t="shared" si="207"/>
        <v>336480</v>
      </c>
      <c r="D811" s="3">
        <f t="shared" si="208"/>
        <v>31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 x14ac:dyDescent="0.25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336817</v>
      </c>
      <c r="B812" s="9">
        <f t="shared" si="194"/>
        <v>336815</v>
      </c>
      <c r="C812" s="9">
        <f t="shared" si="207"/>
        <v>336845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 x14ac:dyDescent="0.25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337182</v>
      </c>
      <c r="B813" s="9">
        <f t="shared" si="194"/>
        <v>337180</v>
      </c>
      <c r="C813" s="9">
        <f t="shared" si="207"/>
        <v>337210</v>
      </c>
      <c r="D813" s="3">
        <f t="shared" si="208"/>
        <v>31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 x14ac:dyDescent="0.25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337548</v>
      </c>
      <c r="B814" s="9">
        <f t="shared" si="194"/>
        <v>337546</v>
      </c>
      <c r="C814" s="9">
        <f t="shared" si="207"/>
        <v>337576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 x14ac:dyDescent="0.25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337913</v>
      </c>
      <c r="B815" s="9">
        <f t="shared" si="194"/>
        <v>337911</v>
      </c>
      <c r="C815" s="9">
        <f t="shared" si="207"/>
        <v>337941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 x14ac:dyDescent="0.25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338278</v>
      </c>
      <c r="B816" s="9">
        <f t="shared" si="194"/>
        <v>338276</v>
      </c>
      <c r="C816" s="9">
        <f t="shared" si="207"/>
        <v>338306</v>
      </c>
      <c r="D816" s="3">
        <f t="shared" si="208"/>
        <v>31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 x14ac:dyDescent="0.25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338643</v>
      </c>
      <c r="B817" s="9">
        <f t="shared" si="194"/>
        <v>338641</v>
      </c>
      <c r="C817" s="9">
        <f t="shared" si="207"/>
        <v>338671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 x14ac:dyDescent="0.25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339009</v>
      </c>
      <c r="B818" s="9">
        <f t="shared" si="194"/>
        <v>339007</v>
      </c>
      <c r="C818" s="9">
        <f t="shared" si="207"/>
        <v>339037</v>
      </c>
      <c r="D818" s="3">
        <f t="shared" si="208"/>
        <v>31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 x14ac:dyDescent="0.25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339374</v>
      </c>
      <c r="B819" s="9">
        <f t="shared" si="194"/>
        <v>339372</v>
      </c>
      <c r="C819" s="9">
        <f t="shared" si="207"/>
        <v>339402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 x14ac:dyDescent="0.25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339739</v>
      </c>
      <c r="B820" s="9">
        <f t="shared" si="194"/>
        <v>339737</v>
      </c>
      <c r="C820" s="9">
        <f t="shared" si="207"/>
        <v>339767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 x14ac:dyDescent="0.25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340104</v>
      </c>
      <c r="B821" s="9">
        <f t="shared" si="194"/>
        <v>340102</v>
      </c>
      <c r="C821" s="9">
        <f t="shared" si="207"/>
        <v>340132</v>
      </c>
      <c r="D821" s="3">
        <f t="shared" si="208"/>
        <v>31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 x14ac:dyDescent="0.25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340470</v>
      </c>
      <c r="B822" s="9">
        <f t="shared" si="194"/>
        <v>340468</v>
      </c>
      <c r="C822" s="9">
        <f t="shared" si="207"/>
        <v>340498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 x14ac:dyDescent="0.25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340835</v>
      </c>
      <c r="B823" s="9">
        <f t="shared" si="194"/>
        <v>340833</v>
      </c>
      <c r="C823" s="9">
        <f t="shared" si="207"/>
        <v>340863</v>
      </c>
      <c r="D823" s="3">
        <f t="shared" si="208"/>
        <v>31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 x14ac:dyDescent="0.25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341200</v>
      </c>
      <c r="B824" s="9">
        <f t="shared" si="194"/>
        <v>341198</v>
      </c>
      <c r="C824" s="9">
        <f t="shared" si="207"/>
        <v>341228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 x14ac:dyDescent="0.25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341565</v>
      </c>
      <c r="B825" s="9">
        <f t="shared" si="194"/>
        <v>341563</v>
      </c>
      <c r="C825" s="9">
        <f t="shared" si="207"/>
        <v>341593</v>
      </c>
      <c r="D825" s="3">
        <f t="shared" si="208"/>
        <v>31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 x14ac:dyDescent="0.25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341931</v>
      </c>
      <c r="B826" s="9">
        <f t="shared" si="194"/>
        <v>341929</v>
      </c>
      <c r="C826" s="9">
        <f t="shared" si="207"/>
        <v>341959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 x14ac:dyDescent="0.25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342296</v>
      </c>
      <c r="B827" s="9">
        <f t="shared" si="194"/>
        <v>342294</v>
      </c>
      <c r="C827" s="9">
        <f t="shared" si="207"/>
        <v>342324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 x14ac:dyDescent="0.25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342661</v>
      </c>
      <c r="B828" s="9">
        <f t="shared" si="194"/>
        <v>342659</v>
      </c>
      <c r="C828" s="9">
        <f t="shared" si="207"/>
        <v>342689</v>
      </c>
      <c r="D828" s="3">
        <f t="shared" si="208"/>
        <v>31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 x14ac:dyDescent="0.25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343026</v>
      </c>
      <c r="B829" s="9">
        <f t="shared" si="194"/>
        <v>343024</v>
      </c>
      <c r="C829" s="9">
        <f t="shared" si="207"/>
        <v>343054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 x14ac:dyDescent="0.25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343392</v>
      </c>
      <c r="B830" s="9">
        <f t="shared" si="194"/>
        <v>343390</v>
      </c>
      <c r="C830" s="9">
        <f t="shared" si="207"/>
        <v>343420</v>
      </c>
      <c r="D830" s="3">
        <f t="shared" si="208"/>
        <v>31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 x14ac:dyDescent="0.25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343757</v>
      </c>
      <c r="B831" s="9">
        <f t="shared" si="194"/>
        <v>343755</v>
      </c>
      <c r="C831" s="9">
        <f t="shared" si="207"/>
        <v>343785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 x14ac:dyDescent="0.25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344122</v>
      </c>
      <c r="B832" s="9">
        <f t="shared" si="194"/>
        <v>344120</v>
      </c>
      <c r="C832" s="9">
        <f t="shared" si="207"/>
        <v>344150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 x14ac:dyDescent="0.25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344487</v>
      </c>
      <c r="B833" s="9">
        <f t="shared" si="194"/>
        <v>344485</v>
      </c>
      <c r="C833" s="9">
        <f t="shared" si="207"/>
        <v>344515</v>
      </c>
      <c r="D833" s="3">
        <f t="shared" si="208"/>
        <v>31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 x14ac:dyDescent="0.25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344853</v>
      </c>
      <c r="B834" s="9">
        <f t="shared" si="194"/>
        <v>344851</v>
      </c>
      <c r="C834" s="9">
        <f t="shared" si="207"/>
        <v>344881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 x14ac:dyDescent="0.25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345218</v>
      </c>
      <c r="B835" s="9">
        <f t="shared" si="194"/>
        <v>345216</v>
      </c>
      <c r="C835" s="9">
        <f t="shared" si="207"/>
        <v>345246</v>
      </c>
      <c r="D835" s="3">
        <f t="shared" si="208"/>
        <v>31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 x14ac:dyDescent="0.25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345583</v>
      </c>
      <c r="B836" s="9">
        <f t="shared" si="194"/>
        <v>345581</v>
      </c>
      <c r="C836" s="9">
        <f t="shared" si="207"/>
        <v>345611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 x14ac:dyDescent="0.25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345948</v>
      </c>
      <c r="B837" s="9">
        <f t="shared" si="194"/>
        <v>345946</v>
      </c>
      <c r="C837" s="9">
        <f t="shared" si="207"/>
        <v>345976</v>
      </c>
      <c r="D837" s="3">
        <f t="shared" si="208"/>
        <v>31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 x14ac:dyDescent="0.25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346314</v>
      </c>
      <c r="B838" s="9">
        <f t="shared" ref="B838:B901" si="210">EOMONTH(A838,-1)+1</f>
        <v>346312</v>
      </c>
      <c r="C838" s="9">
        <f t="shared" si="207"/>
        <v>346342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346679</v>
      </c>
      <c r="B839" s="9">
        <f t="shared" si="210"/>
        <v>346677</v>
      </c>
      <c r="C839" s="9">
        <f t="shared" ref="C839:C902" si="223">EOMONTH(A839,0)</f>
        <v>346707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 x14ac:dyDescent="0.25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347044</v>
      </c>
      <c r="B840" s="9">
        <f t="shared" si="210"/>
        <v>347042</v>
      </c>
      <c r="C840" s="9">
        <f t="shared" si="223"/>
        <v>347072</v>
      </c>
      <c r="D840" s="3">
        <f t="shared" si="224"/>
        <v>31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 x14ac:dyDescent="0.25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347409</v>
      </c>
      <c r="B841" s="9">
        <f t="shared" si="210"/>
        <v>347407</v>
      </c>
      <c r="C841" s="9">
        <f t="shared" si="223"/>
        <v>347437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 x14ac:dyDescent="0.25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347775</v>
      </c>
      <c r="B842" s="9">
        <f t="shared" si="210"/>
        <v>347773</v>
      </c>
      <c r="C842" s="9">
        <f t="shared" si="223"/>
        <v>347803</v>
      </c>
      <c r="D842" s="3">
        <f t="shared" si="224"/>
        <v>31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 x14ac:dyDescent="0.25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348140</v>
      </c>
      <c r="B843" s="9">
        <f t="shared" si="210"/>
        <v>348138</v>
      </c>
      <c r="C843" s="9">
        <f t="shared" si="223"/>
        <v>348168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 x14ac:dyDescent="0.25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348505</v>
      </c>
      <c r="B844" s="9">
        <f t="shared" si="210"/>
        <v>348503</v>
      </c>
      <c r="C844" s="9">
        <f t="shared" si="223"/>
        <v>348533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 x14ac:dyDescent="0.25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348870</v>
      </c>
      <c r="B845" s="9">
        <f t="shared" si="210"/>
        <v>348868</v>
      </c>
      <c r="C845" s="9">
        <f t="shared" si="223"/>
        <v>348898</v>
      </c>
      <c r="D845" s="3">
        <f t="shared" si="224"/>
        <v>31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 x14ac:dyDescent="0.25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349236</v>
      </c>
      <c r="B846" s="9">
        <f t="shared" si="210"/>
        <v>349234</v>
      </c>
      <c r="C846" s="9">
        <f t="shared" si="223"/>
        <v>349264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 x14ac:dyDescent="0.25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349601</v>
      </c>
      <c r="B847" s="9">
        <f t="shared" si="210"/>
        <v>349599</v>
      </c>
      <c r="C847" s="9">
        <f t="shared" si="223"/>
        <v>349629</v>
      </c>
      <c r="D847" s="3">
        <f t="shared" si="224"/>
        <v>31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 x14ac:dyDescent="0.25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349966</v>
      </c>
      <c r="B848" s="9">
        <f t="shared" si="210"/>
        <v>349964</v>
      </c>
      <c r="C848" s="9">
        <f t="shared" si="223"/>
        <v>349994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 x14ac:dyDescent="0.25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350331</v>
      </c>
      <c r="B849" s="9">
        <f t="shared" si="210"/>
        <v>350329</v>
      </c>
      <c r="C849" s="9">
        <f t="shared" si="223"/>
        <v>350359</v>
      </c>
      <c r="D849" s="3">
        <f t="shared" si="224"/>
        <v>31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 x14ac:dyDescent="0.25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350697</v>
      </c>
      <c r="B850" s="9">
        <f t="shared" si="210"/>
        <v>350695</v>
      </c>
      <c r="C850" s="9">
        <f t="shared" si="223"/>
        <v>350725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 x14ac:dyDescent="0.25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351062</v>
      </c>
      <c r="B851" s="9">
        <f t="shared" si="210"/>
        <v>351060</v>
      </c>
      <c r="C851" s="9">
        <f t="shared" si="223"/>
        <v>351090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 x14ac:dyDescent="0.25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351427</v>
      </c>
      <c r="B852" s="9">
        <f t="shared" si="210"/>
        <v>351425</v>
      </c>
      <c r="C852" s="9">
        <f t="shared" si="223"/>
        <v>351455</v>
      </c>
      <c r="D852" s="3">
        <f t="shared" si="224"/>
        <v>31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 x14ac:dyDescent="0.25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351792</v>
      </c>
      <c r="B853" s="9">
        <f t="shared" si="210"/>
        <v>351790</v>
      </c>
      <c r="C853" s="9">
        <f t="shared" si="223"/>
        <v>351820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 x14ac:dyDescent="0.25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352158</v>
      </c>
      <c r="B854" s="9">
        <f t="shared" si="210"/>
        <v>352156</v>
      </c>
      <c r="C854" s="9">
        <f t="shared" si="223"/>
        <v>352186</v>
      </c>
      <c r="D854" s="3">
        <f t="shared" si="224"/>
        <v>31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 x14ac:dyDescent="0.25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352523</v>
      </c>
      <c r="B855" s="9">
        <f t="shared" si="210"/>
        <v>352521</v>
      </c>
      <c r="C855" s="9">
        <f t="shared" si="223"/>
        <v>352551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 x14ac:dyDescent="0.25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352888</v>
      </c>
      <c r="B856" s="9">
        <f t="shared" si="210"/>
        <v>352886</v>
      </c>
      <c r="C856" s="9">
        <f t="shared" si="223"/>
        <v>352916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 x14ac:dyDescent="0.25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353253</v>
      </c>
      <c r="B857" s="9">
        <f t="shared" si="210"/>
        <v>353251</v>
      </c>
      <c r="C857" s="9">
        <f t="shared" si="223"/>
        <v>353281</v>
      </c>
      <c r="D857" s="3">
        <f t="shared" si="224"/>
        <v>31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 x14ac:dyDescent="0.25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353619</v>
      </c>
      <c r="B858" s="9">
        <f t="shared" si="210"/>
        <v>353617</v>
      </c>
      <c r="C858" s="9">
        <f t="shared" si="223"/>
        <v>353647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 x14ac:dyDescent="0.25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353984</v>
      </c>
      <c r="B859" s="9">
        <f t="shared" si="210"/>
        <v>353982</v>
      </c>
      <c r="C859" s="9">
        <f t="shared" si="223"/>
        <v>354012</v>
      </c>
      <c r="D859" s="3">
        <f t="shared" si="224"/>
        <v>31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 x14ac:dyDescent="0.25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354349</v>
      </c>
      <c r="B860" s="9">
        <f t="shared" si="210"/>
        <v>354347</v>
      </c>
      <c r="C860" s="9">
        <f t="shared" si="223"/>
        <v>354377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 x14ac:dyDescent="0.25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354714</v>
      </c>
      <c r="B861" s="9">
        <f t="shared" si="210"/>
        <v>354712</v>
      </c>
      <c r="C861" s="9">
        <f t="shared" si="223"/>
        <v>354742</v>
      </c>
      <c r="D861" s="3">
        <f t="shared" si="224"/>
        <v>31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 x14ac:dyDescent="0.25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355080</v>
      </c>
      <c r="B862" s="9">
        <f t="shared" si="210"/>
        <v>355078</v>
      </c>
      <c r="C862" s="9">
        <f t="shared" si="223"/>
        <v>355108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 x14ac:dyDescent="0.25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355445</v>
      </c>
      <c r="B863" s="9">
        <f t="shared" si="210"/>
        <v>355443</v>
      </c>
      <c r="C863" s="9">
        <f t="shared" si="223"/>
        <v>355473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 x14ac:dyDescent="0.25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355810</v>
      </c>
      <c r="B864" s="9">
        <f t="shared" si="210"/>
        <v>355808</v>
      </c>
      <c r="C864" s="9">
        <f t="shared" si="223"/>
        <v>355838</v>
      </c>
      <c r="D864" s="3">
        <f t="shared" si="224"/>
        <v>31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 x14ac:dyDescent="0.25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356175</v>
      </c>
      <c r="B865" s="9">
        <f t="shared" si="210"/>
        <v>356173</v>
      </c>
      <c r="C865" s="9">
        <f t="shared" si="223"/>
        <v>356203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 x14ac:dyDescent="0.25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356541</v>
      </c>
      <c r="B866" s="9">
        <f t="shared" si="210"/>
        <v>356539</v>
      </c>
      <c r="C866" s="9">
        <f t="shared" si="223"/>
        <v>356569</v>
      </c>
      <c r="D866" s="3">
        <f t="shared" si="224"/>
        <v>31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 x14ac:dyDescent="0.25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356906</v>
      </c>
      <c r="B867" s="9">
        <f t="shared" si="210"/>
        <v>356904</v>
      </c>
      <c r="C867" s="9">
        <f t="shared" si="223"/>
        <v>356934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 x14ac:dyDescent="0.25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357271</v>
      </c>
      <c r="B868" s="9">
        <f t="shared" si="210"/>
        <v>357269</v>
      </c>
      <c r="C868" s="9">
        <f t="shared" si="223"/>
        <v>357299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 x14ac:dyDescent="0.25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357636</v>
      </c>
      <c r="B869" s="9">
        <f t="shared" si="210"/>
        <v>357634</v>
      </c>
      <c r="C869" s="9">
        <f t="shared" si="223"/>
        <v>357664</v>
      </c>
      <c r="D869" s="3">
        <f t="shared" si="224"/>
        <v>31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 x14ac:dyDescent="0.25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358002</v>
      </c>
      <c r="B870" s="9">
        <f t="shared" si="210"/>
        <v>358000</v>
      </c>
      <c r="C870" s="9">
        <f t="shared" si="223"/>
        <v>358030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 x14ac:dyDescent="0.25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358367</v>
      </c>
      <c r="B871" s="9">
        <f t="shared" si="210"/>
        <v>358365</v>
      </c>
      <c r="C871" s="9">
        <f t="shared" si="223"/>
        <v>358395</v>
      </c>
      <c r="D871" s="3">
        <f t="shared" si="224"/>
        <v>31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 x14ac:dyDescent="0.25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358732</v>
      </c>
      <c r="B872" s="9">
        <f t="shared" si="210"/>
        <v>358730</v>
      </c>
      <c r="C872" s="9">
        <f t="shared" si="223"/>
        <v>358760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 x14ac:dyDescent="0.25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359097</v>
      </c>
      <c r="B873" s="9">
        <f t="shared" si="210"/>
        <v>359095</v>
      </c>
      <c r="C873" s="9">
        <f t="shared" si="223"/>
        <v>359125</v>
      </c>
      <c r="D873" s="3">
        <f t="shared" si="224"/>
        <v>31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 x14ac:dyDescent="0.25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359463</v>
      </c>
      <c r="B874" s="9">
        <f t="shared" si="210"/>
        <v>359461</v>
      </c>
      <c r="C874" s="9">
        <f t="shared" si="223"/>
        <v>359491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 x14ac:dyDescent="0.25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359828</v>
      </c>
      <c r="B875" s="9">
        <f t="shared" si="210"/>
        <v>359826</v>
      </c>
      <c r="C875" s="9">
        <f t="shared" si="223"/>
        <v>359856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 x14ac:dyDescent="0.25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360193</v>
      </c>
      <c r="B876" s="9">
        <f t="shared" si="210"/>
        <v>360191</v>
      </c>
      <c r="C876" s="9">
        <f t="shared" si="223"/>
        <v>360221</v>
      </c>
      <c r="D876" s="3">
        <f t="shared" si="224"/>
        <v>31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 x14ac:dyDescent="0.25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360558</v>
      </c>
      <c r="B877" s="9">
        <f t="shared" si="210"/>
        <v>360556</v>
      </c>
      <c r="C877" s="9">
        <f t="shared" si="223"/>
        <v>360586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 x14ac:dyDescent="0.25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360924</v>
      </c>
      <c r="B878" s="9">
        <f t="shared" si="210"/>
        <v>360922</v>
      </c>
      <c r="C878" s="9">
        <f t="shared" si="223"/>
        <v>360952</v>
      </c>
      <c r="D878" s="3">
        <f t="shared" si="224"/>
        <v>31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 x14ac:dyDescent="0.25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361289</v>
      </c>
      <c r="B879" s="9">
        <f t="shared" si="210"/>
        <v>361287</v>
      </c>
      <c r="C879" s="9">
        <f t="shared" si="223"/>
        <v>361317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 x14ac:dyDescent="0.25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361654</v>
      </c>
      <c r="B880" s="9">
        <f t="shared" si="210"/>
        <v>361652</v>
      </c>
      <c r="C880" s="9">
        <f t="shared" si="223"/>
        <v>361682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 x14ac:dyDescent="0.25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362019</v>
      </c>
      <c r="B881" s="9">
        <f t="shared" si="210"/>
        <v>362017</v>
      </c>
      <c r="C881" s="9">
        <f t="shared" si="223"/>
        <v>362047</v>
      </c>
      <c r="D881" s="3">
        <f t="shared" si="224"/>
        <v>31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 x14ac:dyDescent="0.25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362385</v>
      </c>
      <c r="B882" s="9">
        <f t="shared" si="210"/>
        <v>362383</v>
      </c>
      <c r="C882" s="9">
        <f t="shared" si="223"/>
        <v>362413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 x14ac:dyDescent="0.25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362750</v>
      </c>
      <c r="B883" s="9">
        <f t="shared" si="210"/>
        <v>362748</v>
      </c>
      <c r="C883" s="9">
        <f t="shared" si="223"/>
        <v>362778</v>
      </c>
      <c r="D883" s="3">
        <f t="shared" si="224"/>
        <v>31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 x14ac:dyDescent="0.25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363115</v>
      </c>
      <c r="B884" s="9">
        <f t="shared" si="210"/>
        <v>363113</v>
      </c>
      <c r="C884" s="9">
        <f t="shared" si="223"/>
        <v>363143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 x14ac:dyDescent="0.25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363480</v>
      </c>
      <c r="B885" s="9">
        <f t="shared" si="210"/>
        <v>363478</v>
      </c>
      <c r="C885" s="9">
        <f t="shared" si="223"/>
        <v>363508</v>
      </c>
      <c r="D885" s="3">
        <f t="shared" si="224"/>
        <v>31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 x14ac:dyDescent="0.25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363846</v>
      </c>
      <c r="B886" s="9">
        <f t="shared" si="210"/>
        <v>363844</v>
      </c>
      <c r="C886" s="9">
        <f t="shared" si="223"/>
        <v>363874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 x14ac:dyDescent="0.25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364211</v>
      </c>
      <c r="B887" s="9">
        <f t="shared" si="210"/>
        <v>364209</v>
      </c>
      <c r="C887" s="9">
        <f t="shared" si="223"/>
        <v>364239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 x14ac:dyDescent="0.25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364576</v>
      </c>
      <c r="B888" s="9">
        <f t="shared" si="210"/>
        <v>364574</v>
      </c>
      <c r="C888" s="9">
        <f t="shared" si="223"/>
        <v>364604</v>
      </c>
      <c r="D888" s="3">
        <f t="shared" si="224"/>
        <v>31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 x14ac:dyDescent="0.25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364941</v>
      </c>
      <c r="B889" s="9">
        <f t="shared" si="210"/>
        <v>364939</v>
      </c>
      <c r="C889" s="9">
        <f t="shared" si="223"/>
        <v>364969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 x14ac:dyDescent="0.25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365306</v>
      </c>
      <c r="B890" s="9">
        <f t="shared" si="210"/>
        <v>365304</v>
      </c>
      <c r="C890" s="9">
        <f t="shared" si="223"/>
        <v>365334</v>
      </c>
      <c r="D890" s="3">
        <f t="shared" si="224"/>
        <v>31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 x14ac:dyDescent="0.25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365671</v>
      </c>
      <c r="B891" s="9">
        <f t="shared" si="210"/>
        <v>365669</v>
      </c>
      <c r="C891" s="9">
        <f t="shared" si="223"/>
        <v>365699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 x14ac:dyDescent="0.25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366036</v>
      </c>
      <c r="B892" s="9">
        <f t="shared" si="210"/>
        <v>366034</v>
      </c>
      <c r="C892" s="9">
        <f t="shared" si="223"/>
        <v>366064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 x14ac:dyDescent="0.25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366401</v>
      </c>
      <c r="B893" s="9">
        <f t="shared" si="210"/>
        <v>366399</v>
      </c>
      <c r="C893" s="9">
        <f t="shared" si="223"/>
        <v>366429</v>
      </c>
      <c r="D893" s="3">
        <f t="shared" si="224"/>
        <v>31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 x14ac:dyDescent="0.25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366767</v>
      </c>
      <c r="B894" s="9">
        <f t="shared" si="210"/>
        <v>366765</v>
      </c>
      <c r="C894" s="9">
        <f t="shared" si="223"/>
        <v>366795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 x14ac:dyDescent="0.25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367132</v>
      </c>
      <c r="B895" s="9">
        <f t="shared" si="210"/>
        <v>367130</v>
      </c>
      <c r="C895" s="9">
        <f t="shared" si="223"/>
        <v>367160</v>
      </c>
      <c r="D895" s="3">
        <f t="shared" si="224"/>
        <v>31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 x14ac:dyDescent="0.25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367497</v>
      </c>
      <c r="B896" s="9">
        <f t="shared" si="210"/>
        <v>367495</v>
      </c>
      <c r="C896" s="9">
        <f t="shared" si="223"/>
        <v>367525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 x14ac:dyDescent="0.25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367862</v>
      </c>
      <c r="B897" s="9">
        <f t="shared" si="210"/>
        <v>367860</v>
      </c>
      <c r="C897" s="9">
        <f t="shared" si="223"/>
        <v>367890</v>
      </c>
      <c r="D897" s="3">
        <f t="shared" si="224"/>
        <v>31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 x14ac:dyDescent="0.25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368228</v>
      </c>
      <c r="B898" s="9">
        <f t="shared" si="210"/>
        <v>368226</v>
      </c>
      <c r="C898" s="9">
        <f t="shared" si="223"/>
        <v>368256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 x14ac:dyDescent="0.25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368593</v>
      </c>
      <c r="B899" s="9">
        <f t="shared" si="210"/>
        <v>368591</v>
      </c>
      <c r="C899" s="9">
        <f t="shared" si="223"/>
        <v>368621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 x14ac:dyDescent="0.25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368958</v>
      </c>
      <c r="B900" s="9">
        <f t="shared" si="210"/>
        <v>368956</v>
      </c>
      <c r="C900" s="9">
        <f t="shared" si="223"/>
        <v>368986</v>
      </c>
      <c r="D900" s="3">
        <f t="shared" si="224"/>
        <v>31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 x14ac:dyDescent="0.25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369323</v>
      </c>
      <c r="B901" s="9">
        <f t="shared" si="210"/>
        <v>369321</v>
      </c>
      <c r="C901" s="9">
        <f t="shared" si="223"/>
        <v>369351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 x14ac:dyDescent="0.25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369689</v>
      </c>
      <c r="B902" s="9">
        <f t="shared" ref="B902:B965" si="226">EOMONTH(A902,-1)+1</f>
        <v>369687</v>
      </c>
      <c r="C902" s="9">
        <f t="shared" si="223"/>
        <v>369717</v>
      </c>
      <c r="D902" s="3">
        <f t="shared" si="224"/>
        <v>31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370054</v>
      </c>
      <c r="B903" s="9">
        <f t="shared" si="226"/>
        <v>370052</v>
      </c>
      <c r="C903" s="9">
        <f t="shared" ref="C903:C966" si="239">EOMONTH(A903,0)</f>
        <v>370082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 x14ac:dyDescent="0.25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370419</v>
      </c>
      <c r="B904" s="9">
        <f t="shared" si="226"/>
        <v>370417</v>
      </c>
      <c r="C904" s="9">
        <f t="shared" si="239"/>
        <v>370447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 x14ac:dyDescent="0.25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370784</v>
      </c>
      <c r="B905" s="9">
        <f t="shared" si="226"/>
        <v>370782</v>
      </c>
      <c r="C905" s="9">
        <f t="shared" si="239"/>
        <v>370812</v>
      </c>
      <c r="D905" s="3">
        <f t="shared" si="240"/>
        <v>31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 x14ac:dyDescent="0.25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371150</v>
      </c>
      <c r="B906" s="9">
        <f t="shared" si="226"/>
        <v>371148</v>
      </c>
      <c r="C906" s="9">
        <f t="shared" si="239"/>
        <v>371178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 x14ac:dyDescent="0.25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371515</v>
      </c>
      <c r="B907" s="9">
        <f t="shared" si="226"/>
        <v>371513</v>
      </c>
      <c r="C907" s="9">
        <f t="shared" si="239"/>
        <v>371543</v>
      </c>
      <c r="D907" s="3">
        <f t="shared" si="240"/>
        <v>31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 x14ac:dyDescent="0.25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371880</v>
      </c>
      <c r="B908" s="9">
        <f t="shared" si="226"/>
        <v>371878</v>
      </c>
      <c r="C908" s="9">
        <f t="shared" si="239"/>
        <v>371908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 x14ac:dyDescent="0.25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372245</v>
      </c>
      <c r="B909" s="9">
        <f t="shared" si="226"/>
        <v>372243</v>
      </c>
      <c r="C909" s="9">
        <f t="shared" si="239"/>
        <v>372273</v>
      </c>
      <c r="D909" s="3">
        <f t="shared" si="240"/>
        <v>31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 x14ac:dyDescent="0.25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372611</v>
      </c>
      <c r="B910" s="9">
        <f t="shared" si="226"/>
        <v>372609</v>
      </c>
      <c r="C910" s="9">
        <f t="shared" si="239"/>
        <v>372639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 x14ac:dyDescent="0.25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372976</v>
      </c>
      <c r="B911" s="9">
        <f t="shared" si="226"/>
        <v>372974</v>
      </c>
      <c r="C911" s="9">
        <f t="shared" si="239"/>
        <v>373004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 x14ac:dyDescent="0.25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373341</v>
      </c>
      <c r="B912" s="9">
        <f t="shared" si="226"/>
        <v>373339</v>
      </c>
      <c r="C912" s="9">
        <f t="shared" si="239"/>
        <v>373369</v>
      </c>
      <c r="D912" s="3">
        <f t="shared" si="240"/>
        <v>31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 x14ac:dyDescent="0.25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373706</v>
      </c>
      <c r="B913" s="9">
        <f t="shared" si="226"/>
        <v>373704</v>
      </c>
      <c r="C913" s="9">
        <f t="shared" si="239"/>
        <v>373734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 x14ac:dyDescent="0.25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374072</v>
      </c>
      <c r="B914" s="9">
        <f t="shared" si="226"/>
        <v>374070</v>
      </c>
      <c r="C914" s="9">
        <f t="shared" si="239"/>
        <v>374100</v>
      </c>
      <c r="D914" s="3">
        <f t="shared" si="240"/>
        <v>31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 x14ac:dyDescent="0.25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374437</v>
      </c>
      <c r="B915" s="9">
        <f t="shared" si="226"/>
        <v>374435</v>
      </c>
      <c r="C915" s="9">
        <f t="shared" si="239"/>
        <v>374465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 x14ac:dyDescent="0.25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374802</v>
      </c>
      <c r="B916" s="9">
        <f t="shared" si="226"/>
        <v>374800</v>
      </c>
      <c r="C916" s="9">
        <f t="shared" si="239"/>
        <v>374830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 x14ac:dyDescent="0.25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375167</v>
      </c>
      <c r="B917" s="9">
        <f t="shared" si="226"/>
        <v>375165</v>
      </c>
      <c r="C917" s="9">
        <f t="shared" si="239"/>
        <v>375195</v>
      </c>
      <c r="D917" s="3">
        <f t="shared" si="240"/>
        <v>31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 x14ac:dyDescent="0.25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375533</v>
      </c>
      <c r="B918" s="9">
        <f t="shared" si="226"/>
        <v>375531</v>
      </c>
      <c r="C918" s="9">
        <f t="shared" si="239"/>
        <v>375561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 x14ac:dyDescent="0.25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375898</v>
      </c>
      <c r="B919" s="9">
        <f t="shared" si="226"/>
        <v>375896</v>
      </c>
      <c r="C919" s="9">
        <f t="shared" si="239"/>
        <v>375926</v>
      </c>
      <c r="D919" s="3">
        <f t="shared" si="240"/>
        <v>31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 x14ac:dyDescent="0.25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376263</v>
      </c>
      <c r="B920" s="9">
        <f t="shared" si="226"/>
        <v>376261</v>
      </c>
      <c r="C920" s="9">
        <f t="shared" si="239"/>
        <v>376291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 x14ac:dyDescent="0.25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376628</v>
      </c>
      <c r="B921" s="9">
        <f t="shared" si="226"/>
        <v>376626</v>
      </c>
      <c r="C921" s="9">
        <f t="shared" si="239"/>
        <v>376656</v>
      </c>
      <c r="D921" s="3">
        <f t="shared" si="240"/>
        <v>31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 x14ac:dyDescent="0.25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376994</v>
      </c>
      <c r="B922" s="9">
        <f t="shared" si="226"/>
        <v>376992</v>
      </c>
      <c r="C922" s="9">
        <f t="shared" si="239"/>
        <v>377022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 x14ac:dyDescent="0.25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377359</v>
      </c>
      <c r="B923" s="9">
        <f t="shared" si="226"/>
        <v>377357</v>
      </c>
      <c r="C923" s="9">
        <f t="shared" si="239"/>
        <v>377387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 x14ac:dyDescent="0.25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377724</v>
      </c>
      <c r="B924" s="9">
        <f t="shared" si="226"/>
        <v>377722</v>
      </c>
      <c r="C924" s="9">
        <f t="shared" si="239"/>
        <v>377752</v>
      </c>
      <c r="D924" s="3">
        <f t="shared" si="240"/>
        <v>31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 x14ac:dyDescent="0.25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378089</v>
      </c>
      <c r="B925" s="9">
        <f t="shared" si="226"/>
        <v>378087</v>
      </c>
      <c r="C925" s="9">
        <f t="shared" si="239"/>
        <v>378117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 x14ac:dyDescent="0.25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378455</v>
      </c>
      <c r="B926" s="9">
        <f t="shared" si="226"/>
        <v>378453</v>
      </c>
      <c r="C926" s="9">
        <f t="shared" si="239"/>
        <v>378483</v>
      </c>
      <c r="D926" s="3">
        <f t="shared" si="240"/>
        <v>31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 x14ac:dyDescent="0.25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378820</v>
      </c>
      <c r="B927" s="9">
        <f t="shared" si="226"/>
        <v>378818</v>
      </c>
      <c r="C927" s="9">
        <f t="shared" si="239"/>
        <v>378848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 x14ac:dyDescent="0.25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379185</v>
      </c>
      <c r="B928" s="9">
        <f t="shared" si="226"/>
        <v>379183</v>
      </c>
      <c r="C928" s="9">
        <f t="shared" si="239"/>
        <v>379213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 x14ac:dyDescent="0.25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379550</v>
      </c>
      <c r="B929" s="9">
        <f t="shared" si="226"/>
        <v>379548</v>
      </c>
      <c r="C929" s="9">
        <f t="shared" si="239"/>
        <v>379578</v>
      </c>
      <c r="D929" s="3">
        <f t="shared" si="240"/>
        <v>31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 x14ac:dyDescent="0.25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379916</v>
      </c>
      <c r="B930" s="9">
        <f t="shared" si="226"/>
        <v>379914</v>
      </c>
      <c r="C930" s="9">
        <f t="shared" si="239"/>
        <v>379944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 x14ac:dyDescent="0.25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380281</v>
      </c>
      <c r="B931" s="9">
        <f t="shared" si="226"/>
        <v>380279</v>
      </c>
      <c r="C931" s="9">
        <f t="shared" si="239"/>
        <v>380309</v>
      </c>
      <c r="D931" s="3">
        <f t="shared" si="240"/>
        <v>31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 x14ac:dyDescent="0.25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380646</v>
      </c>
      <c r="B932" s="9">
        <f t="shared" si="226"/>
        <v>380644</v>
      </c>
      <c r="C932" s="9">
        <f t="shared" si="239"/>
        <v>380674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 x14ac:dyDescent="0.25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381011</v>
      </c>
      <c r="B933" s="9">
        <f t="shared" si="226"/>
        <v>381009</v>
      </c>
      <c r="C933" s="9">
        <f t="shared" si="239"/>
        <v>381039</v>
      </c>
      <c r="D933" s="3">
        <f t="shared" si="240"/>
        <v>31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 x14ac:dyDescent="0.25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381377</v>
      </c>
      <c r="B934" s="9">
        <f t="shared" si="226"/>
        <v>381375</v>
      </c>
      <c r="C934" s="9">
        <f t="shared" si="239"/>
        <v>381405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 x14ac:dyDescent="0.25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381742</v>
      </c>
      <c r="B935" s="9">
        <f t="shared" si="226"/>
        <v>381740</v>
      </c>
      <c r="C935" s="9">
        <f t="shared" si="239"/>
        <v>381770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 x14ac:dyDescent="0.25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382107</v>
      </c>
      <c r="B936" s="9">
        <f t="shared" si="226"/>
        <v>382105</v>
      </c>
      <c r="C936" s="9">
        <f t="shared" si="239"/>
        <v>382135</v>
      </c>
      <c r="D936" s="3">
        <f t="shared" si="240"/>
        <v>31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 x14ac:dyDescent="0.25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382472</v>
      </c>
      <c r="B937" s="9">
        <f t="shared" si="226"/>
        <v>382470</v>
      </c>
      <c r="C937" s="9">
        <f t="shared" si="239"/>
        <v>382500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 x14ac:dyDescent="0.25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382838</v>
      </c>
      <c r="B938" s="9">
        <f t="shared" si="226"/>
        <v>382836</v>
      </c>
      <c r="C938" s="9">
        <f t="shared" si="239"/>
        <v>382866</v>
      </c>
      <c r="D938" s="3">
        <f t="shared" si="240"/>
        <v>31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 x14ac:dyDescent="0.25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383203</v>
      </c>
      <c r="B939" s="9">
        <f t="shared" si="226"/>
        <v>383201</v>
      </c>
      <c r="C939" s="9">
        <f t="shared" si="239"/>
        <v>383231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 x14ac:dyDescent="0.25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383568</v>
      </c>
      <c r="B940" s="9">
        <f t="shared" si="226"/>
        <v>383566</v>
      </c>
      <c r="C940" s="9">
        <f t="shared" si="239"/>
        <v>383596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 x14ac:dyDescent="0.25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383933</v>
      </c>
      <c r="B941" s="9">
        <f t="shared" si="226"/>
        <v>383931</v>
      </c>
      <c r="C941" s="9">
        <f t="shared" si="239"/>
        <v>383961</v>
      </c>
      <c r="D941" s="3">
        <f t="shared" si="240"/>
        <v>31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 x14ac:dyDescent="0.25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384299</v>
      </c>
      <c r="B942" s="9">
        <f t="shared" si="226"/>
        <v>384297</v>
      </c>
      <c r="C942" s="9">
        <f t="shared" si="239"/>
        <v>384327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 x14ac:dyDescent="0.25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384664</v>
      </c>
      <c r="B943" s="9">
        <f t="shared" si="226"/>
        <v>384662</v>
      </c>
      <c r="C943" s="9">
        <f t="shared" si="239"/>
        <v>384692</v>
      </c>
      <c r="D943" s="3">
        <f t="shared" si="240"/>
        <v>31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 x14ac:dyDescent="0.25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385029</v>
      </c>
      <c r="B944" s="9">
        <f t="shared" si="226"/>
        <v>385027</v>
      </c>
      <c r="C944" s="9">
        <f t="shared" si="239"/>
        <v>385057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 x14ac:dyDescent="0.25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385394</v>
      </c>
      <c r="B945" s="9">
        <f t="shared" si="226"/>
        <v>385392</v>
      </c>
      <c r="C945" s="9">
        <f t="shared" si="239"/>
        <v>385422</v>
      </c>
      <c r="D945" s="3">
        <f t="shared" si="240"/>
        <v>31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 x14ac:dyDescent="0.25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385760</v>
      </c>
      <c r="B946" s="9">
        <f t="shared" si="226"/>
        <v>385758</v>
      </c>
      <c r="C946" s="9">
        <f t="shared" si="239"/>
        <v>385788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 x14ac:dyDescent="0.25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386125</v>
      </c>
      <c r="B947" s="9">
        <f t="shared" si="226"/>
        <v>386123</v>
      </c>
      <c r="C947" s="9">
        <f t="shared" si="239"/>
        <v>386153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 x14ac:dyDescent="0.25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386490</v>
      </c>
      <c r="B948" s="9">
        <f t="shared" si="226"/>
        <v>386488</v>
      </c>
      <c r="C948" s="9">
        <f t="shared" si="239"/>
        <v>386518</v>
      </c>
      <c r="D948" s="3">
        <f t="shared" si="240"/>
        <v>31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 x14ac:dyDescent="0.25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386855</v>
      </c>
      <c r="B949" s="9">
        <f t="shared" si="226"/>
        <v>386853</v>
      </c>
      <c r="C949" s="9">
        <f t="shared" si="239"/>
        <v>386883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 x14ac:dyDescent="0.25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387221</v>
      </c>
      <c r="B950" s="9">
        <f t="shared" si="226"/>
        <v>387219</v>
      </c>
      <c r="C950" s="9">
        <f t="shared" si="239"/>
        <v>387249</v>
      </c>
      <c r="D950" s="3">
        <f t="shared" si="240"/>
        <v>31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 x14ac:dyDescent="0.25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387586</v>
      </c>
      <c r="B951" s="9">
        <f t="shared" si="226"/>
        <v>387584</v>
      </c>
      <c r="C951" s="9">
        <f t="shared" si="239"/>
        <v>387614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 x14ac:dyDescent="0.25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387951</v>
      </c>
      <c r="B952" s="9">
        <f t="shared" si="226"/>
        <v>387949</v>
      </c>
      <c r="C952" s="9">
        <f t="shared" si="239"/>
        <v>387979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 x14ac:dyDescent="0.25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388316</v>
      </c>
      <c r="B953" s="9">
        <f t="shared" si="226"/>
        <v>388314</v>
      </c>
      <c r="C953" s="9">
        <f t="shared" si="239"/>
        <v>388344</v>
      </c>
      <c r="D953" s="3">
        <f t="shared" si="240"/>
        <v>31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 x14ac:dyDescent="0.25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388682</v>
      </c>
      <c r="B954" s="9">
        <f t="shared" si="226"/>
        <v>388680</v>
      </c>
      <c r="C954" s="9">
        <f t="shared" si="239"/>
        <v>388710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 x14ac:dyDescent="0.25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389047</v>
      </c>
      <c r="B955" s="9">
        <f t="shared" si="226"/>
        <v>389045</v>
      </c>
      <c r="C955" s="9">
        <f t="shared" si="239"/>
        <v>389075</v>
      </c>
      <c r="D955" s="3">
        <f t="shared" si="240"/>
        <v>31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 x14ac:dyDescent="0.25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389412</v>
      </c>
      <c r="B956" s="9">
        <f t="shared" si="226"/>
        <v>389410</v>
      </c>
      <c r="C956" s="9">
        <f t="shared" si="239"/>
        <v>389440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 x14ac:dyDescent="0.25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389777</v>
      </c>
      <c r="B957" s="9">
        <f t="shared" si="226"/>
        <v>389775</v>
      </c>
      <c r="C957" s="9">
        <f t="shared" si="239"/>
        <v>389805</v>
      </c>
      <c r="D957" s="3">
        <f t="shared" si="240"/>
        <v>31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 x14ac:dyDescent="0.25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390143</v>
      </c>
      <c r="B958" s="9">
        <f t="shared" si="226"/>
        <v>390141</v>
      </c>
      <c r="C958" s="9">
        <f t="shared" si="239"/>
        <v>390171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 x14ac:dyDescent="0.25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390508</v>
      </c>
      <c r="B959" s="9">
        <f t="shared" si="226"/>
        <v>390506</v>
      </c>
      <c r="C959" s="9">
        <f t="shared" si="239"/>
        <v>390536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 x14ac:dyDescent="0.25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390873</v>
      </c>
      <c r="B960" s="9">
        <f t="shared" si="226"/>
        <v>390871</v>
      </c>
      <c r="C960" s="9">
        <f t="shared" si="239"/>
        <v>390901</v>
      </c>
      <c r="D960" s="3">
        <f t="shared" si="240"/>
        <v>31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 x14ac:dyDescent="0.25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391238</v>
      </c>
      <c r="B961" s="9">
        <f t="shared" si="226"/>
        <v>391236</v>
      </c>
      <c r="C961" s="9">
        <f t="shared" si="239"/>
        <v>391266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 x14ac:dyDescent="0.25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391604</v>
      </c>
      <c r="B962" s="9">
        <f t="shared" si="226"/>
        <v>391602</v>
      </c>
      <c r="C962" s="9">
        <f t="shared" si="239"/>
        <v>391632</v>
      </c>
      <c r="D962" s="3">
        <f t="shared" si="240"/>
        <v>31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 x14ac:dyDescent="0.25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391969</v>
      </c>
      <c r="B963" s="9">
        <f t="shared" si="226"/>
        <v>391967</v>
      </c>
      <c r="C963" s="9">
        <f t="shared" si="239"/>
        <v>391997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 x14ac:dyDescent="0.25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392334</v>
      </c>
      <c r="B964" s="9">
        <f t="shared" si="226"/>
        <v>392332</v>
      </c>
      <c r="C964" s="9">
        <f t="shared" si="239"/>
        <v>392362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 x14ac:dyDescent="0.25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392699</v>
      </c>
      <c r="B965" s="9">
        <f t="shared" si="226"/>
        <v>392697</v>
      </c>
      <c r="C965" s="9">
        <f t="shared" si="239"/>
        <v>392727</v>
      </c>
      <c r="D965" s="3">
        <f t="shared" si="240"/>
        <v>31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 x14ac:dyDescent="0.25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393065</v>
      </c>
      <c r="B966" s="9">
        <f t="shared" ref="B966:B1029" si="242">EOMONTH(A966,-1)+1</f>
        <v>393063</v>
      </c>
      <c r="C966" s="9">
        <f t="shared" si="239"/>
        <v>393093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393430</v>
      </c>
      <c r="B967" s="9">
        <f t="shared" si="242"/>
        <v>393428</v>
      </c>
      <c r="C967" s="9">
        <f t="shared" ref="C967:C1030" si="255">EOMONTH(A967,0)</f>
        <v>393458</v>
      </c>
      <c r="D967" s="3">
        <f t="shared" ref="D967:D1030" si="256">C967-B967+1</f>
        <v>31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 x14ac:dyDescent="0.25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393795</v>
      </c>
      <c r="B968" s="9">
        <f t="shared" si="242"/>
        <v>393793</v>
      </c>
      <c r="C968" s="9">
        <f t="shared" si="255"/>
        <v>393823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 x14ac:dyDescent="0.25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394160</v>
      </c>
      <c r="B969" s="9">
        <f t="shared" si="242"/>
        <v>394158</v>
      </c>
      <c r="C969" s="9">
        <f t="shared" si="255"/>
        <v>394188</v>
      </c>
      <c r="D969" s="3">
        <f t="shared" si="256"/>
        <v>31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 x14ac:dyDescent="0.25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394526</v>
      </c>
      <c r="B970" s="9">
        <f t="shared" si="242"/>
        <v>394524</v>
      </c>
      <c r="C970" s="9">
        <f t="shared" si="255"/>
        <v>394554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 x14ac:dyDescent="0.25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394891</v>
      </c>
      <c r="B971" s="9">
        <f t="shared" si="242"/>
        <v>394889</v>
      </c>
      <c r="C971" s="9">
        <f t="shared" si="255"/>
        <v>394919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 x14ac:dyDescent="0.25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395256</v>
      </c>
      <c r="B972" s="9">
        <f t="shared" si="242"/>
        <v>395254</v>
      </c>
      <c r="C972" s="9">
        <f t="shared" si="255"/>
        <v>395284</v>
      </c>
      <c r="D972" s="3">
        <f t="shared" si="256"/>
        <v>31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 x14ac:dyDescent="0.25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395621</v>
      </c>
      <c r="B973" s="9">
        <f t="shared" si="242"/>
        <v>395619</v>
      </c>
      <c r="C973" s="9">
        <f t="shared" si="255"/>
        <v>395649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 x14ac:dyDescent="0.25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395987</v>
      </c>
      <c r="B974" s="9">
        <f t="shared" si="242"/>
        <v>395985</v>
      </c>
      <c r="C974" s="9">
        <f t="shared" si="255"/>
        <v>396015</v>
      </c>
      <c r="D974" s="3">
        <f t="shared" si="256"/>
        <v>31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 x14ac:dyDescent="0.25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396352</v>
      </c>
      <c r="B975" s="9">
        <f t="shared" si="242"/>
        <v>396350</v>
      </c>
      <c r="C975" s="9">
        <f t="shared" si="255"/>
        <v>396380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 x14ac:dyDescent="0.25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396717</v>
      </c>
      <c r="B976" s="9">
        <f t="shared" si="242"/>
        <v>396715</v>
      </c>
      <c r="C976" s="9">
        <f t="shared" si="255"/>
        <v>396745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 x14ac:dyDescent="0.25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397082</v>
      </c>
      <c r="B977" s="9">
        <f t="shared" si="242"/>
        <v>397080</v>
      </c>
      <c r="C977" s="9">
        <f t="shared" si="255"/>
        <v>397110</v>
      </c>
      <c r="D977" s="3">
        <f t="shared" si="256"/>
        <v>31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 x14ac:dyDescent="0.25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397448</v>
      </c>
      <c r="B978" s="9">
        <f t="shared" si="242"/>
        <v>397446</v>
      </c>
      <c r="C978" s="9">
        <f t="shared" si="255"/>
        <v>397476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 x14ac:dyDescent="0.25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397813</v>
      </c>
      <c r="B979" s="9">
        <f t="shared" si="242"/>
        <v>397811</v>
      </c>
      <c r="C979" s="9">
        <f t="shared" si="255"/>
        <v>397841</v>
      </c>
      <c r="D979" s="3">
        <f t="shared" si="256"/>
        <v>31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 x14ac:dyDescent="0.25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398178</v>
      </c>
      <c r="B980" s="9">
        <f t="shared" si="242"/>
        <v>398176</v>
      </c>
      <c r="C980" s="9">
        <f t="shared" si="255"/>
        <v>398206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 x14ac:dyDescent="0.25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398543</v>
      </c>
      <c r="B981" s="9">
        <f t="shared" si="242"/>
        <v>398541</v>
      </c>
      <c r="C981" s="9">
        <f t="shared" si="255"/>
        <v>398571</v>
      </c>
      <c r="D981" s="3">
        <f t="shared" si="256"/>
        <v>31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 x14ac:dyDescent="0.25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398909</v>
      </c>
      <c r="B982" s="9">
        <f t="shared" si="242"/>
        <v>398907</v>
      </c>
      <c r="C982" s="9">
        <f t="shared" si="255"/>
        <v>398937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 x14ac:dyDescent="0.25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399274</v>
      </c>
      <c r="B983" s="9">
        <f t="shared" si="242"/>
        <v>399272</v>
      </c>
      <c r="C983" s="9">
        <f t="shared" si="255"/>
        <v>399302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 x14ac:dyDescent="0.25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399639</v>
      </c>
      <c r="B984" s="9">
        <f t="shared" si="242"/>
        <v>399637</v>
      </c>
      <c r="C984" s="9">
        <f t="shared" si="255"/>
        <v>399667</v>
      </c>
      <c r="D984" s="3">
        <f t="shared" si="256"/>
        <v>31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 x14ac:dyDescent="0.25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400004</v>
      </c>
      <c r="B985" s="9">
        <f t="shared" si="242"/>
        <v>400002</v>
      </c>
      <c r="C985" s="9">
        <f t="shared" si="255"/>
        <v>400032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 x14ac:dyDescent="0.25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400370</v>
      </c>
      <c r="B986" s="9">
        <f t="shared" si="242"/>
        <v>400368</v>
      </c>
      <c r="C986" s="9">
        <f t="shared" si="255"/>
        <v>400398</v>
      </c>
      <c r="D986" s="3">
        <f t="shared" si="256"/>
        <v>31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 x14ac:dyDescent="0.25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400735</v>
      </c>
      <c r="B987" s="9">
        <f t="shared" si="242"/>
        <v>400733</v>
      </c>
      <c r="C987" s="9">
        <f t="shared" si="255"/>
        <v>400763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 x14ac:dyDescent="0.25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401100</v>
      </c>
      <c r="B988" s="9">
        <f t="shared" si="242"/>
        <v>401098</v>
      </c>
      <c r="C988" s="9">
        <f t="shared" si="255"/>
        <v>401128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 x14ac:dyDescent="0.25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401465</v>
      </c>
      <c r="B989" s="9">
        <f t="shared" si="242"/>
        <v>401463</v>
      </c>
      <c r="C989" s="9">
        <f t="shared" si="255"/>
        <v>401493</v>
      </c>
      <c r="D989" s="3">
        <f t="shared" si="256"/>
        <v>31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 x14ac:dyDescent="0.25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401830</v>
      </c>
      <c r="B990" s="9">
        <f t="shared" si="242"/>
        <v>401828</v>
      </c>
      <c r="C990" s="9">
        <f t="shared" si="255"/>
        <v>401858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 x14ac:dyDescent="0.25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402195</v>
      </c>
      <c r="B991" s="9">
        <f t="shared" si="242"/>
        <v>402193</v>
      </c>
      <c r="C991" s="9">
        <f t="shared" si="255"/>
        <v>402223</v>
      </c>
      <c r="D991" s="3">
        <f t="shared" si="256"/>
        <v>31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 x14ac:dyDescent="0.25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402560</v>
      </c>
      <c r="B992" s="9">
        <f t="shared" si="242"/>
        <v>402558</v>
      </c>
      <c r="C992" s="9">
        <f t="shared" si="255"/>
        <v>402588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 x14ac:dyDescent="0.25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402925</v>
      </c>
      <c r="B993" s="9">
        <f t="shared" si="242"/>
        <v>402923</v>
      </c>
      <c r="C993" s="9">
        <f t="shared" si="255"/>
        <v>402953</v>
      </c>
      <c r="D993" s="3">
        <f t="shared" si="256"/>
        <v>31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 x14ac:dyDescent="0.25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403291</v>
      </c>
      <c r="B994" s="9">
        <f t="shared" si="242"/>
        <v>403289</v>
      </c>
      <c r="C994" s="9">
        <f t="shared" si="255"/>
        <v>403319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 x14ac:dyDescent="0.25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403656</v>
      </c>
      <c r="B995" s="9">
        <f t="shared" si="242"/>
        <v>403654</v>
      </c>
      <c r="C995" s="9">
        <f t="shared" si="255"/>
        <v>403684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 x14ac:dyDescent="0.25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404021</v>
      </c>
      <c r="B996" s="9">
        <f t="shared" si="242"/>
        <v>404019</v>
      </c>
      <c r="C996" s="9">
        <f t="shared" si="255"/>
        <v>404049</v>
      </c>
      <c r="D996" s="3">
        <f t="shared" si="256"/>
        <v>31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 x14ac:dyDescent="0.25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404386</v>
      </c>
      <c r="B997" s="9">
        <f t="shared" si="242"/>
        <v>404384</v>
      </c>
      <c r="C997" s="9">
        <f t="shared" si="255"/>
        <v>404414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 x14ac:dyDescent="0.25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404752</v>
      </c>
      <c r="B998" s="9">
        <f t="shared" si="242"/>
        <v>404750</v>
      </c>
      <c r="C998" s="9">
        <f t="shared" si="255"/>
        <v>404780</v>
      </c>
      <c r="D998" s="3">
        <f t="shared" si="256"/>
        <v>31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 x14ac:dyDescent="0.25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405117</v>
      </c>
      <c r="B999" s="9">
        <f t="shared" si="242"/>
        <v>405115</v>
      </c>
      <c r="C999" s="9">
        <f t="shared" si="255"/>
        <v>405145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 x14ac:dyDescent="0.25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405482</v>
      </c>
      <c r="B1000" s="9">
        <f t="shared" si="242"/>
        <v>405480</v>
      </c>
      <c r="C1000" s="9">
        <f t="shared" si="255"/>
        <v>405510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 x14ac:dyDescent="0.25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405847</v>
      </c>
      <c r="B1001" s="9">
        <f t="shared" si="242"/>
        <v>405845</v>
      </c>
      <c r="C1001" s="9">
        <f t="shared" si="255"/>
        <v>405875</v>
      </c>
      <c r="D1001" s="3">
        <f t="shared" si="256"/>
        <v>31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 x14ac:dyDescent="0.25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406213</v>
      </c>
      <c r="B1002" s="9">
        <f t="shared" si="242"/>
        <v>406211</v>
      </c>
      <c r="C1002" s="9">
        <f t="shared" si="255"/>
        <v>406241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 x14ac:dyDescent="0.25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406578</v>
      </c>
      <c r="B1003" s="9">
        <f t="shared" si="242"/>
        <v>406576</v>
      </c>
      <c r="C1003" s="9">
        <f t="shared" si="255"/>
        <v>406606</v>
      </c>
      <c r="D1003" s="3">
        <f t="shared" si="256"/>
        <v>31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 x14ac:dyDescent="0.25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406943</v>
      </c>
      <c r="B1004" s="9">
        <f t="shared" si="242"/>
        <v>406941</v>
      </c>
      <c r="C1004" s="9">
        <f t="shared" si="255"/>
        <v>406971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 x14ac:dyDescent="0.25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407308</v>
      </c>
      <c r="B1005" s="9">
        <f t="shared" si="242"/>
        <v>407306</v>
      </c>
      <c r="C1005" s="9">
        <f t="shared" si="255"/>
        <v>407336</v>
      </c>
      <c r="D1005" s="3">
        <f t="shared" si="256"/>
        <v>31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 x14ac:dyDescent="0.25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407674</v>
      </c>
      <c r="B1006" s="9">
        <f t="shared" si="242"/>
        <v>407672</v>
      </c>
      <c r="C1006" s="9">
        <f t="shared" si="255"/>
        <v>407702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 x14ac:dyDescent="0.25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408039</v>
      </c>
      <c r="B1007" s="9">
        <f t="shared" si="242"/>
        <v>408037</v>
      </c>
      <c r="C1007" s="9">
        <f t="shared" si="255"/>
        <v>408067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 x14ac:dyDescent="0.25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408404</v>
      </c>
      <c r="B1008" s="9">
        <f t="shared" si="242"/>
        <v>408402</v>
      </c>
      <c r="C1008" s="9">
        <f t="shared" si="255"/>
        <v>408432</v>
      </c>
      <c r="D1008" s="3">
        <f t="shared" si="256"/>
        <v>31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 x14ac:dyDescent="0.25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408769</v>
      </c>
      <c r="B1009" s="9">
        <f t="shared" si="242"/>
        <v>408767</v>
      </c>
      <c r="C1009" s="9">
        <f t="shared" si="255"/>
        <v>408797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 x14ac:dyDescent="0.25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409135</v>
      </c>
      <c r="B1010" s="9">
        <f t="shared" si="242"/>
        <v>409133</v>
      </c>
      <c r="C1010" s="9">
        <f t="shared" si="255"/>
        <v>409163</v>
      </c>
      <c r="D1010" s="3">
        <f t="shared" si="256"/>
        <v>31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 x14ac:dyDescent="0.25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409500</v>
      </c>
      <c r="B1011" s="9">
        <f t="shared" si="242"/>
        <v>409498</v>
      </c>
      <c r="C1011" s="9">
        <f t="shared" si="255"/>
        <v>409528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 x14ac:dyDescent="0.25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409865</v>
      </c>
      <c r="B1012" s="9">
        <f t="shared" si="242"/>
        <v>409863</v>
      </c>
      <c r="C1012" s="9">
        <f t="shared" si="255"/>
        <v>409893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 x14ac:dyDescent="0.25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410230</v>
      </c>
      <c r="B1013" s="9">
        <f t="shared" si="242"/>
        <v>410228</v>
      </c>
      <c r="C1013" s="9">
        <f t="shared" si="255"/>
        <v>410258</v>
      </c>
      <c r="D1013" s="3">
        <f t="shared" si="256"/>
        <v>31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 x14ac:dyDescent="0.25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410596</v>
      </c>
      <c r="B1014" s="9">
        <f t="shared" si="242"/>
        <v>410594</v>
      </c>
      <c r="C1014" s="9">
        <f t="shared" si="255"/>
        <v>410624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 x14ac:dyDescent="0.25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410961</v>
      </c>
      <c r="B1015" s="9">
        <f t="shared" si="242"/>
        <v>410959</v>
      </c>
      <c r="C1015" s="9">
        <f t="shared" si="255"/>
        <v>410989</v>
      </c>
      <c r="D1015" s="3">
        <f t="shared" si="256"/>
        <v>31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 x14ac:dyDescent="0.25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411326</v>
      </c>
      <c r="B1016" s="9">
        <f t="shared" si="242"/>
        <v>411324</v>
      </c>
      <c r="C1016" s="9">
        <f t="shared" si="255"/>
        <v>411354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 x14ac:dyDescent="0.25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411691</v>
      </c>
      <c r="B1017" s="9">
        <f t="shared" si="242"/>
        <v>411689</v>
      </c>
      <c r="C1017" s="9">
        <f t="shared" si="255"/>
        <v>411719</v>
      </c>
      <c r="D1017" s="3">
        <f t="shared" si="256"/>
        <v>31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 x14ac:dyDescent="0.25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412057</v>
      </c>
      <c r="B1018" s="9">
        <f t="shared" si="242"/>
        <v>412055</v>
      </c>
      <c r="C1018" s="9">
        <f t="shared" si="255"/>
        <v>412085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 x14ac:dyDescent="0.25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412422</v>
      </c>
      <c r="B1019" s="9">
        <f t="shared" si="242"/>
        <v>412420</v>
      </c>
      <c r="C1019" s="9">
        <f t="shared" si="255"/>
        <v>412450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 x14ac:dyDescent="0.25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412787</v>
      </c>
      <c r="B1020" s="9">
        <f t="shared" si="242"/>
        <v>412785</v>
      </c>
      <c r="C1020" s="9">
        <f t="shared" si="255"/>
        <v>412815</v>
      </c>
      <c r="D1020" s="3">
        <f t="shared" si="256"/>
        <v>31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 x14ac:dyDescent="0.25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413152</v>
      </c>
      <c r="B1021" s="9">
        <f t="shared" si="242"/>
        <v>413150</v>
      </c>
      <c r="C1021" s="9">
        <f t="shared" si="255"/>
        <v>413180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 x14ac:dyDescent="0.25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413518</v>
      </c>
      <c r="B1022" s="9">
        <f t="shared" si="242"/>
        <v>413516</v>
      </c>
      <c r="C1022" s="9">
        <f t="shared" si="255"/>
        <v>413546</v>
      </c>
      <c r="D1022" s="3">
        <f t="shared" si="256"/>
        <v>31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 x14ac:dyDescent="0.25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413883</v>
      </c>
      <c r="B1023" s="9">
        <f t="shared" si="242"/>
        <v>413881</v>
      </c>
      <c r="C1023" s="9">
        <f t="shared" si="255"/>
        <v>413911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 x14ac:dyDescent="0.25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414248</v>
      </c>
      <c r="B1024" s="9">
        <f t="shared" si="242"/>
        <v>414246</v>
      </c>
      <c r="C1024" s="9">
        <f t="shared" si="255"/>
        <v>414276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 x14ac:dyDescent="0.25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414613</v>
      </c>
      <c r="B1025" s="9">
        <f t="shared" si="242"/>
        <v>414611</v>
      </c>
      <c r="C1025" s="9">
        <f t="shared" si="255"/>
        <v>414641</v>
      </c>
      <c r="D1025" s="3">
        <f t="shared" si="256"/>
        <v>31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 x14ac:dyDescent="0.25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414979</v>
      </c>
      <c r="B1026" s="9">
        <f t="shared" si="242"/>
        <v>414977</v>
      </c>
      <c r="C1026" s="9">
        <f t="shared" si="255"/>
        <v>415007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 x14ac:dyDescent="0.25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415344</v>
      </c>
      <c r="B1027" s="9">
        <f t="shared" si="242"/>
        <v>415342</v>
      </c>
      <c r="C1027" s="9">
        <f t="shared" si="255"/>
        <v>415372</v>
      </c>
      <c r="D1027" s="3">
        <f t="shared" si="256"/>
        <v>31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 x14ac:dyDescent="0.25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415709</v>
      </c>
      <c r="B1028" s="9">
        <f t="shared" si="242"/>
        <v>415707</v>
      </c>
      <c r="C1028" s="9">
        <f t="shared" si="255"/>
        <v>415737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 x14ac:dyDescent="0.25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416074</v>
      </c>
      <c r="B1029" s="9">
        <f t="shared" si="242"/>
        <v>416072</v>
      </c>
      <c r="C1029" s="9">
        <f t="shared" si="255"/>
        <v>416102</v>
      </c>
      <c r="D1029" s="3">
        <f t="shared" si="256"/>
        <v>31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 x14ac:dyDescent="0.25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416440</v>
      </c>
      <c r="B1030" s="9">
        <f t="shared" ref="B1030:B1093" si="258">EOMONTH(A1030,-1)+1</f>
        <v>416438</v>
      </c>
      <c r="C1030" s="9">
        <f t="shared" si="255"/>
        <v>416468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416805</v>
      </c>
      <c r="B1031" s="9">
        <f t="shared" si="258"/>
        <v>416803</v>
      </c>
      <c r="C1031" s="9">
        <f t="shared" ref="C1031:C1094" si="271">EOMONTH(A1031,0)</f>
        <v>416833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 x14ac:dyDescent="0.25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417170</v>
      </c>
      <c r="B1032" s="9">
        <f t="shared" si="258"/>
        <v>417168</v>
      </c>
      <c r="C1032" s="9">
        <f t="shared" si="271"/>
        <v>417198</v>
      </c>
      <c r="D1032" s="3">
        <f t="shared" si="272"/>
        <v>31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 x14ac:dyDescent="0.25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417535</v>
      </c>
      <c r="B1033" s="9">
        <f t="shared" si="258"/>
        <v>417533</v>
      </c>
      <c r="C1033" s="9">
        <f t="shared" si="271"/>
        <v>417563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 x14ac:dyDescent="0.25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417901</v>
      </c>
      <c r="B1034" s="9">
        <f t="shared" si="258"/>
        <v>417899</v>
      </c>
      <c r="C1034" s="9">
        <f t="shared" si="271"/>
        <v>417929</v>
      </c>
      <c r="D1034" s="3">
        <f t="shared" si="272"/>
        <v>31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 x14ac:dyDescent="0.25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418266</v>
      </c>
      <c r="B1035" s="9">
        <f t="shared" si="258"/>
        <v>418264</v>
      </c>
      <c r="C1035" s="9">
        <f t="shared" si="271"/>
        <v>418294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 x14ac:dyDescent="0.25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418631</v>
      </c>
      <c r="B1036" s="9">
        <f t="shared" si="258"/>
        <v>418629</v>
      </c>
      <c r="C1036" s="9">
        <f t="shared" si="271"/>
        <v>418659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 x14ac:dyDescent="0.25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418996</v>
      </c>
      <c r="B1037" s="9">
        <f t="shared" si="258"/>
        <v>418994</v>
      </c>
      <c r="C1037" s="9">
        <f t="shared" si="271"/>
        <v>419024</v>
      </c>
      <c r="D1037" s="3">
        <f t="shared" si="272"/>
        <v>31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 x14ac:dyDescent="0.25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419362</v>
      </c>
      <c r="B1038" s="9">
        <f t="shared" si="258"/>
        <v>419360</v>
      </c>
      <c r="C1038" s="9">
        <f t="shared" si="271"/>
        <v>419390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 x14ac:dyDescent="0.25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419727</v>
      </c>
      <c r="B1039" s="9">
        <f t="shared" si="258"/>
        <v>419725</v>
      </c>
      <c r="C1039" s="9">
        <f t="shared" si="271"/>
        <v>419755</v>
      </c>
      <c r="D1039" s="3">
        <f t="shared" si="272"/>
        <v>31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 x14ac:dyDescent="0.25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420092</v>
      </c>
      <c r="B1040" s="9">
        <f t="shared" si="258"/>
        <v>420090</v>
      </c>
      <c r="C1040" s="9">
        <f t="shared" si="271"/>
        <v>420120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 x14ac:dyDescent="0.25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420457</v>
      </c>
      <c r="B1041" s="9">
        <f t="shared" si="258"/>
        <v>420455</v>
      </c>
      <c r="C1041" s="9">
        <f t="shared" si="271"/>
        <v>420485</v>
      </c>
      <c r="D1041" s="3">
        <f t="shared" si="272"/>
        <v>31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 x14ac:dyDescent="0.25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420823</v>
      </c>
      <c r="B1042" s="9">
        <f t="shared" si="258"/>
        <v>420821</v>
      </c>
      <c r="C1042" s="9">
        <f t="shared" si="271"/>
        <v>420851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 x14ac:dyDescent="0.25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421188</v>
      </c>
      <c r="B1043" s="9">
        <f t="shared" si="258"/>
        <v>421186</v>
      </c>
      <c r="C1043" s="9">
        <f t="shared" si="271"/>
        <v>421216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 x14ac:dyDescent="0.25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421553</v>
      </c>
      <c r="B1044" s="9">
        <f t="shared" si="258"/>
        <v>421551</v>
      </c>
      <c r="C1044" s="9">
        <f t="shared" si="271"/>
        <v>421581</v>
      </c>
      <c r="D1044" s="3">
        <f t="shared" si="272"/>
        <v>31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 x14ac:dyDescent="0.25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421918</v>
      </c>
      <c r="B1045" s="9">
        <f t="shared" si="258"/>
        <v>421916</v>
      </c>
      <c r="C1045" s="9">
        <f t="shared" si="271"/>
        <v>421946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 x14ac:dyDescent="0.25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422284</v>
      </c>
      <c r="B1046" s="9">
        <f t="shared" si="258"/>
        <v>422282</v>
      </c>
      <c r="C1046" s="9">
        <f t="shared" si="271"/>
        <v>422312</v>
      </c>
      <c r="D1046" s="3">
        <f t="shared" si="272"/>
        <v>31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 x14ac:dyDescent="0.25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422649</v>
      </c>
      <c r="B1047" s="9">
        <f t="shared" si="258"/>
        <v>422647</v>
      </c>
      <c r="C1047" s="9">
        <f t="shared" si="271"/>
        <v>422677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 x14ac:dyDescent="0.25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423014</v>
      </c>
      <c r="B1048" s="9">
        <f t="shared" si="258"/>
        <v>423012</v>
      </c>
      <c r="C1048" s="9">
        <f t="shared" si="271"/>
        <v>423042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 x14ac:dyDescent="0.25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423379</v>
      </c>
      <c r="B1049" s="9">
        <f t="shared" si="258"/>
        <v>423377</v>
      </c>
      <c r="C1049" s="9">
        <f t="shared" si="271"/>
        <v>423407</v>
      </c>
      <c r="D1049" s="3">
        <f t="shared" si="272"/>
        <v>31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 x14ac:dyDescent="0.25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423745</v>
      </c>
      <c r="B1050" s="9">
        <f t="shared" si="258"/>
        <v>423743</v>
      </c>
      <c r="C1050" s="9">
        <f t="shared" si="271"/>
        <v>423773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 x14ac:dyDescent="0.25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424110</v>
      </c>
      <c r="B1051" s="9">
        <f t="shared" si="258"/>
        <v>424108</v>
      </c>
      <c r="C1051" s="9">
        <f t="shared" si="271"/>
        <v>424138</v>
      </c>
      <c r="D1051" s="3">
        <f t="shared" si="272"/>
        <v>31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 x14ac:dyDescent="0.25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424475</v>
      </c>
      <c r="B1052" s="9">
        <f t="shared" si="258"/>
        <v>424473</v>
      </c>
      <c r="C1052" s="9">
        <f t="shared" si="271"/>
        <v>424503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 x14ac:dyDescent="0.25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424840</v>
      </c>
      <c r="B1053" s="9">
        <f t="shared" si="258"/>
        <v>424838</v>
      </c>
      <c r="C1053" s="9">
        <f t="shared" si="271"/>
        <v>424868</v>
      </c>
      <c r="D1053" s="3">
        <f t="shared" si="272"/>
        <v>31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 x14ac:dyDescent="0.25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425206</v>
      </c>
      <c r="B1054" s="9">
        <f t="shared" si="258"/>
        <v>425204</v>
      </c>
      <c r="C1054" s="9">
        <f t="shared" si="271"/>
        <v>425234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 x14ac:dyDescent="0.25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425571</v>
      </c>
      <c r="B1055" s="9">
        <f t="shared" si="258"/>
        <v>425569</v>
      </c>
      <c r="C1055" s="9">
        <f t="shared" si="271"/>
        <v>425599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 x14ac:dyDescent="0.25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425936</v>
      </c>
      <c r="B1056" s="9">
        <f t="shared" si="258"/>
        <v>425934</v>
      </c>
      <c r="C1056" s="9">
        <f t="shared" si="271"/>
        <v>425964</v>
      </c>
      <c r="D1056" s="3">
        <f t="shared" si="272"/>
        <v>31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 x14ac:dyDescent="0.25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426301</v>
      </c>
      <c r="B1057" s="9">
        <f t="shared" si="258"/>
        <v>426299</v>
      </c>
      <c r="C1057" s="9">
        <f t="shared" si="271"/>
        <v>426329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 x14ac:dyDescent="0.25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426667</v>
      </c>
      <c r="B1058" s="9">
        <f t="shared" si="258"/>
        <v>426665</v>
      </c>
      <c r="C1058" s="9">
        <f t="shared" si="271"/>
        <v>426695</v>
      </c>
      <c r="D1058" s="3">
        <f t="shared" si="272"/>
        <v>31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 x14ac:dyDescent="0.25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427032</v>
      </c>
      <c r="B1059" s="9">
        <f t="shared" si="258"/>
        <v>427030</v>
      </c>
      <c r="C1059" s="9">
        <f t="shared" si="271"/>
        <v>427060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 x14ac:dyDescent="0.25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427397</v>
      </c>
      <c r="B1060" s="9">
        <f t="shared" si="258"/>
        <v>427395</v>
      </c>
      <c r="C1060" s="9">
        <f t="shared" si="271"/>
        <v>427425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 x14ac:dyDescent="0.25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427762</v>
      </c>
      <c r="B1061" s="9">
        <f t="shared" si="258"/>
        <v>427760</v>
      </c>
      <c r="C1061" s="9">
        <f t="shared" si="271"/>
        <v>427790</v>
      </c>
      <c r="D1061" s="3">
        <f t="shared" si="272"/>
        <v>31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 x14ac:dyDescent="0.25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428128</v>
      </c>
      <c r="B1062" s="9">
        <f t="shared" si="258"/>
        <v>428126</v>
      </c>
      <c r="C1062" s="9">
        <f t="shared" si="271"/>
        <v>428156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 x14ac:dyDescent="0.25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428493</v>
      </c>
      <c r="B1063" s="9">
        <f t="shared" si="258"/>
        <v>428491</v>
      </c>
      <c r="C1063" s="9">
        <f t="shared" si="271"/>
        <v>428521</v>
      </c>
      <c r="D1063" s="3">
        <f t="shared" si="272"/>
        <v>31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 x14ac:dyDescent="0.25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428858</v>
      </c>
      <c r="B1064" s="9">
        <f t="shared" si="258"/>
        <v>428856</v>
      </c>
      <c r="C1064" s="9">
        <f t="shared" si="271"/>
        <v>428886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 x14ac:dyDescent="0.25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429223</v>
      </c>
      <c r="B1065" s="9">
        <f t="shared" si="258"/>
        <v>429221</v>
      </c>
      <c r="C1065" s="9">
        <f t="shared" si="271"/>
        <v>429251</v>
      </c>
      <c r="D1065" s="3">
        <f t="shared" si="272"/>
        <v>31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 x14ac:dyDescent="0.25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429589</v>
      </c>
      <c r="B1066" s="9">
        <f t="shared" si="258"/>
        <v>429587</v>
      </c>
      <c r="C1066" s="9">
        <f t="shared" si="271"/>
        <v>429617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 x14ac:dyDescent="0.25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429954</v>
      </c>
      <c r="B1067" s="9">
        <f t="shared" si="258"/>
        <v>429952</v>
      </c>
      <c r="C1067" s="9">
        <f t="shared" si="271"/>
        <v>429982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 x14ac:dyDescent="0.25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430319</v>
      </c>
      <c r="B1068" s="9">
        <f t="shared" si="258"/>
        <v>430317</v>
      </c>
      <c r="C1068" s="9">
        <f t="shared" si="271"/>
        <v>430347</v>
      </c>
      <c r="D1068" s="3">
        <f t="shared" si="272"/>
        <v>31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 x14ac:dyDescent="0.25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430684</v>
      </c>
      <c r="B1069" s="9">
        <f t="shared" si="258"/>
        <v>430682</v>
      </c>
      <c r="C1069" s="9">
        <f t="shared" si="271"/>
        <v>430712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 x14ac:dyDescent="0.25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431050</v>
      </c>
      <c r="B1070" s="9">
        <f t="shared" si="258"/>
        <v>431048</v>
      </c>
      <c r="C1070" s="9">
        <f t="shared" si="271"/>
        <v>431078</v>
      </c>
      <c r="D1070" s="3">
        <f t="shared" si="272"/>
        <v>31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 x14ac:dyDescent="0.25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431415</v>
      </c>
      <c r="B1071" s="9">
        <f t="shared" si="258"/>
        <v>431413</v>
      </c>
      <c r="C1071" s="9">
        <f t="shared" si="271"/>
        <v>431443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 x14ac:dyDescent="0.25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431780</v>
      </c>
      <c r="B1072" s="9">
        <f t="shared" si="258"/>
        <v>431778</v>
      </c>
      <c r="C1072" s="9">
        <f t="shared" si="271"/>
        <v>431808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 x14ac:dyDescent="0.25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432145</v>
      </c>
      <c r="B1073" s="9">
        <f t="shared" si="258"/>
        <v>432143</v>
      </c>
      <c r="C1073" s="9">
        <f t="shared" si="271"/>
        <v>432173</v>
      </c>
      <c r="D1073" s="3">
        <f t="shared" si="272"/>
        <v>31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 x14ac:dyDescent="0.25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432511</v>
      </c>
      <c r="B1074" s="9">
        <f t="shared" si="258"/>
        <v>432509</v>
      </c>
      <c r="C1074" s="9">
        <f t="shared" si="271"/>
        <v>432539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 x14ac:dyDescent="0.25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432876</v>
      </c>
      <c r="B1075" s="9">
        <f t="shared" si="258"/>
        <v>432874</v>
      </c>
      <c r="C1075" s="9">
        <f t="shared" si="271"/>
        <v>432904</v>
      </c>
      <c r="D1075" s="3">
        <f t="shared" si="272"/>
        <v>31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 x14ac:dyDescent="0.25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433241</v>
      </c>
      <c r="B1076" s="9">
        <f t="shared" si="258"/>
        <v>433239</v>
      </c>
      <c r="C1076" s="9">
        <f t="shared" si="271"/>
        <v>433269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 x14ac:dyDescent="0.25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433606</v>
      </c>
      <c r="B1077" s="9">
        <f t="shared" si="258"/>
        <v>433604</v>
      </c>
      <c r="C1077" s="9">
        <f t="shared" si="271"/>
        <v>433634</v>
      </c>
      <c r="D1077" s="3">
        <f t="shared" si="272"/>
        <v>31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 x14ac:dyDescent="0.25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433972</v>
      </c>
      <c r="B1078" s="9">
        <f t="shared" si="258"/>
        <v>433970</v>
      </c>
      <c r="C1078" s="9">
        <f t="shared" si="271"/>
        <v>434000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 x14ac:dyDescent="0.25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434337</v>
      </c>
      <c r="B1079" s="9">
        <f t="shared" si="258"/>
        <v>434335</v>
      </c>
      <c r="C1079" s="9">
        <f t="shared" si="271"/>
        <v>434365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 x14ac:dyDescent="0.25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434702</v>
      </c>
      <c r="B1080" s="9">
        <f t="shared" si="258"/>
        <v>434700</v>
      </c>
      <c r="C1080" s="9">
        <f t="shared" si="271"/>
        <v>434730</v>
      </c>
      <c r="D1080" s="3">
        <f t="shared" si="272"/>
        <v>31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 x14ac:dyDescent="0.25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435067</v>
      </c>
      <c r="B1081" s="9">
        <f t="shared" si="258"/>
        <v>435065</v>
      </c>
      <c r="C1081" s="9">
        <f t="shared" si="271"/>
        <v>435095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 x14ac:dyDescent="0.25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435433</v>
      </c>
      <c r="B1082" s="9">
        <f t="shared" si="258"/>
        <v>435431</v>
      </c>
      <c r="C1082" s="9">
        <f t="shared" si="271"/>
        <v>435461</v>
      </c>
      <c r="D1082" s="3">
        <f t="shared" si="272"/>
        <v>31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 x14ac:dyDescent="0.25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435798</v>
      </c>
      <c r="B1083" s="9">
        <f t="shared" si="258"/>
        <v>435796</v>
      </c>
      <c r="C1083" s="9">
        <f t="shared" si="271"/>
        <v>435826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 x14ac:dyDescent="0.25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436163</v>
      </c>
      <c r="B1084" s="9">
        <f t="shared" si="258"/>
        <v>436161</v>
      </c>
      <c r="C1084" s="9">
        <f t="shared" si="271"/>
        <v>436191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 x14ac:dyDescent="0.25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436528</v>
      </c>
      <c r="B1085" s="9">
        <f t="shared" si="258"/>
        <v>436526</v>
      </c>
      <c r="C1085" s="9">
        <f t="shared" si="271"/>
        <v>436556</v>
      </c>
      <c r="D1085" s="3">
        <f t="shared" si="272"/>
        <v>31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 x14ac:dyDescent="0.25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436894</v>
      </c>
      <c r="B1086" s="9">
        <f t="shared" si="258"/>
        <v>436892</v>
      </c>
      <c r="C1086" s="9">
        <f t="shared" si="271"/>
        <v>436922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 x14ac:dyDescent="0.25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437259</v>
      </c>
      <c r="B1087" s="9">
        <f t="shared" si="258"/>
        <v>437257</v>
      </c>
      <c r="C1087" s="9">
        <f t="shared" si="271"/>
        <v>437287</v>
      </c>
      <c r="D1087" s="3">
        <f t="shared" si="272"/>
        <v>31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 x14ac:dyDescent="0.25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437624</v>
      </c>
      <c r="B1088" s="9">
        <f t="shared" si="258"/>
        <v>437622</v>
      </c>
      <c r="C1088" s="9">
        <f t="shared" si="271"/>
        <v>437652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 x14ac:dyDescent="0.25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437989</v>
      </c>
      <c r="B1089" s="9">
        <f t="shared" si="258"/>
        <v>437987</v>
      </c>
      <c r="C1089" s="9">
        <f t="shared" si="271"/>
        <v>438017</v>
      </c>
      <c r="D1089" s="3">
        <f t="shared" si="272"/>
        <v>31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 x14ac:dyDescent="0.25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438354</v>
      </c>
      <c r="B1090" s="9">
        <f t="shared" si="258"/>
        <v>438352</v>
      </c>
      <c r="C1090" s="9">
        <f t="shared" si="271"/>
        <v>438382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 x14ac:dyDescent="0.25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438719</v>
      </c>
      <c r="B1091" s="9">
        <f t="shared" si="258"/>
        <v>438717</v>
      </c>
      <c r="C1091" s="9">
        <f t="shared" si="271"/>
        <v>438747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 x14ac:dyDescent="0.25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439084</v>
      </c>
      <c r="B1092" s="9">
        <f t="shared" si="258"/>
        <v>439082</v>
      </c>
      <c r="C1092" s="9">
        <f t="shared" si="271"/>
        <v>439112</v>
      </c>
      <c r="D1092" s="3">
        <f t="shared" si="272"/>
        <v>31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 x14ac:dyDescent="0.25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439449</v>
      </c>
      <c r="B1093" s="9">
        <f t="shared" si="258"/>
        <v>439447</v>
      </c>
      <c r="C1093" s="9">
        <f t="shared" si="271"/>
        <v>439477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 x14ac:dyDescent="0.25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439815</v>
      </c>
      <c r="B1094" s="9">
        <f t="shared" ref="B1094:B1157" si="274">EOMONTH(A1094,-1)+1</f>
        <v>439813</v>
      </c>
      <c r="C1094" s="9">
        <f t="shared" si="271"/>
        <v>439843</v>
      </c>
      <c r="D1094" s="3">
        <f t="shared" si="272"/>
        <v>31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440180</v>
      </c>
      <c r="B1095" s="9">
        <f t="shared" si="274"/>
        <v>440178</v>
      </c>
      <c r="C1095" s="9">
        <f t="shared" ref="C1095:C1158" si="287">EOMONTH(A1095,0)</f>
        <v>440208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 x14ac:dyDescent="0.25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440545</v>
      </c>
      <c r="B1096" s="9">
        <f t="shared" si="274"/>
        <v>440543</v>
      </c>
      <c r="C1096" s="9">
        <f t="shared" si="287"/>
        <v>440573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 x14ac:dyDescent="0.25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440910</v>
      </c>
      <c r="B1097" s="9">
        <f t="shared" si="274"/>
        <v>440908</v>
      </c>
      <c r="C1097" s="9">
        <f t="shared" si="287"/>
        <v>440938</v>
      </c>
      <c r="D1097" s="3">
        <f t="shared" si="288"/>
        <v>31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 x14ac:dyDescent="0.25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441276</v>
      </c>
      <c r="B1098" s="9">
        <f t="shared" si="274"/>
        <v>441274</v>
      </c>
      <c r="C1098" s="9">
        <f t="shared" si="287"/>
        <v>441304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 x14ac:dyDescent="0.25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441641</v>
      </c>
      <c r="B1099" s="9">
        <f t="shared" si="274"/>
        <v>441639</v>
      </c>
      <c r="C1099" s="9">
        <f t="shared" si="287"/>
        <v>441669</v>
      </c>
      <c r="D1099" s="3">
        <f t="shared" si="288"/>
        <v>31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 x14ac:dyDescent="0.25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442006</v>
      </c>
      <c r="B1100" s="9">
        <f t="shared" si="274"/>
        <v>442004</v>
      </c>
      <c r="C1100" s="9">
        <f t="shared" si="287"/>
        <v>442034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 x14ac:dyDescent="0.25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442371</v>
      </c>
      <c r="B1101" s="9">
        <f t="shared" si="274"/>
        <v>442369</v>
      </c>
      <c r="C1101" s="9">
        <f t="shared" si="287"/>
        <v>442399</v>
      </c>
      <c r="D1101" s="3">
        <f t="shared" si="288"/>
        <v>31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 x14ac:dyDescent="0.25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442737</v>
      </c>
      <c r="B1102" s="9">
        <f t="shared" si="274"/>
        <v>442735</v>
      </c>
      <c r="C1102" s="9">
        <f t="shared" si="287"/>
        <v>442765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 x14ac:dyDescent="0.25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443102</v>
      </c>
      <c r="B1103" s="9">
        <f t="shared" si="274"/>
        <v>443100</v>
      </c>
      <c r="C1103" s="9">
        <f t="shared" si="287"/>
        <v>443130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 x14ac:dyDescent="0.25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443467</v>
      </c>
      <c r="B1104" s="9">
        <f t="shared" si="274"/>
        <v>443465</v>
      </c>
      <c r="C1104" s="9">
        <f t="shared" si="287"/>
        <v>443495</v>
      </c>
      <c r="D1104" s="3">
        <f t="shared" si="288"/>
        <v>31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 x14ac:dyDescent="0.25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443832</v>
      </c>
      <c r="B1105" s="9">
        <f t="shared" si="274"/>
        <v>443830</v>
      </c>
      <c r="C1105" s="9">
        <f t="shared" si="287"/>
        <v>443860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 x14ac:dyDescent="0.25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444198</v>
      </c>
      <c r="B1106" s="9">
        <f t="shared" si="274"/>
        <v>444196</v>
      </c>
      <c r="C1106" s="9">
        <f t="shared" si="287"/>
        <v>444226</v>
      </c>
      <c r="D1106" s="3">
        <f t="shared" si="288"/>
        <v>31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 x14ac:dyDescent="0.25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444563</v>
      </c>
      <c r="B1107" s="9">
        <f t="shared" si="274"/>
        <v>444561</v>
      </c>
      <c r="C1107" s="9">
        <f t="shared" si="287"/>
        <v>444591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 x14ac:dyDescent="0.25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444928</v>
      </c>
      <c r="B1108" s="9">
        <f t="shared" si="274"/>
        <v>444926</v>
      </c>
      <c r="C1108" s="9">
        <f t="shared" si="287"/>
        <v>444956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 x14ac:dyDescent="0.25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445293</v>
      </c>
      <c r="B1109" s="9">
        <f t="shared" si="274"/>
        <v>445291</v>
      </c>
      <c r="C1109" s="9">
        <f t="shared" si="287"/>
        <v>445321</v>
      </c>
      <c r="D1109" s="3">
        <f t="shared" si="288"/>
        <v>31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 x14ac:dyDescent="0.25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445659</v>
      </c>
      <c r="B1110" s="9">
        <f t="shared" si="274"/>
        <v>445657</v>
      </c>
      <c r="C1110" s="9">
        <f t="shared" si="287"/>
        <v>445687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 x14ac:dyDescent="0.25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446024</v>
      </c>
      <c r="B1111" s="9">
        <f t="shared" si="274"/>
        <v>446022</v>
      </c>
      <c r="C1111" s="9">
        <f t="shared" si="287"/>
        <v>446052</v>
      </c>
      <c r="D1111" s="3">
        <f t="shared" si="288"/>
        <v>31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 x14ac:dyDescent="0.25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446389</v>
      </c>
      <c r="B1112" s="9">
        <f t="shared" si="274"/>
        <v>446387</v>
      </c>
      <c r="C1112" s="9">
        <f t="shared" si="287"/>
        <v>446417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 x14ac:dyDescent="0.25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446754</v>
      </c>
      <c r="B1113" s="9">
        <f t="shared" si="274"/>
        <v>446752</v>
      </c>
      <c r="C1113" s="9">
        <f t="shared" si="287"/>
        <v>446782</v>
      </c>
      <c r="D1113" s="3">
        <f t="shared" si="288"/>
        <v>31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 x14ac:dyDescent="0.25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447120</v>
      </c>
      <c r="B1114" s="9">
        <f t="shared" si="274"/>
        <v>447118</v>
      </c>
      <c r="C1114" s="9">
        <f t="shared" si="287"/>
        <v>447148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 x14ac:dyDescent="0.25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447485</v>
      </c>
      <c r="B1115" s="9">
        <f t="shared" si="274"/>
        <v>447483</v>
      </c>
      <c r="C1115" s="9">
        <f t="shared" si="287"/>
        <v>447513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 x14ac:dyDescent="0.25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447850</v>
      </c>
      <c r="B1116" s="9">
        <f t="shared" si="274"/>
        <v>447848</v>
      </c>
      <c r="C1116" s="9">
        <f t="shared" si="287"/>
        <v>447878</v>
      </c>
      <c r="D1116" s="3">
        <f t="shared" si="288"/>
        <v>31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 x14ac:dyDescent="0.25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448215</v>
      </c>
      <c r="B1117" s="9">
        <f t="shared" si="274"/>
        <v>448213</v>
      </c>
      <c r="C1117" s="9">
        <f t="shared" si="287"/>
        <v>448243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 x14ac:dyDescent="0.25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448581</v>
      </c>
      <c r="B1118" s="9">
        <f t="shared" si="274"/>
        <v>448579</v>
      </c>
      <c r="C1118" s="9">
        <f t="shared" si="287"/>
        <v>448609</v>
      </c>
      <c r="D1118" s="3">
        <f t="shared" si="288"/>
        <v>31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 x14ac:dyDescent="0.25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448946</v>
      </c>
      <c r="B1119" s="9">
        <f t="shared" si="274"/>
        <v>448944</v>
      </c>
      <c r="C1119" s="9">
        <f t="shared" si="287"/>
        <v>448974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 x14ac:dyDescent="0.25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449311</v>
      </c>
      <c r="B1120" s="9">
        <f t="shared" si="274"/>
        <v>449309</v>
      </c>
      <c r="C1120" s="9">
        <f t="shared" si="287"/>
        <v>449339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 x14ac:dyDescent="0.25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449676</v>
      </c>
      <c r="B1121" s="9">
        <f t="shared" si="274"/>
        <v>449674</v>
      </c>
      <c r="C1121" s="9">
        <f t="shared" si="287"/>
        <v>449704</v>
      </c>
      <c r="D1121" s="3">
        <f t="shared" si="288"/>
        <v>31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 x14ac:dyDescent="0.25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450042</v>
      </c>
      <c r="B1122" s="9">
        <f t="shared" si="274"/>
        <v>450040</v>
      </c>
      <c r="C1122" s="9">
        <f t="shared" si="287"/>
        <v>450070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 x14ac:dyDescent="0.25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450407</v>
      </c>
      <c r="B1123" s="9">
        <f t="shared" si="274"/>
        <v>450405</v>
      </c>
      <c r="C1123" s="9">
        <f t="shared" si="287"/>
        <v>450435</v>
      </c>
      <c r="D1123" s="3">
        <f t="shared" si="288"/>
        <v>31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 x14ac:dyDescent="0.25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450772</v>
      </c>
      <c r="B1124" s="9">
        <f t="shared" si="274"/>
        <v>450770</v>
      </c>
      <c r="C1124" s="9">
        <f t="shared" si="287"/>
        <v>450800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 x14ac:dyDescent="0.25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451137</v>
      </c>
      <c r="B1125" s="9">
        <f t="shared" si="274"/>
        <v>451135</v>
      </c>
      <c r="C1125" s="9">
        <f t="shared" si="287"/>
        <v>451165</v>
      </c>
      <c r="D1125" s="3">
        <f t="shared" si="288"/>
        <v>31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 x14ac:dyDescent="0.25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451503</v>
      </c>
      <c r="B1126" s="9">
        <f t="shared" si="274"/>
        <v>451501</v>
      </c>
      <c r="C1126" s="9">
        <f t="shared" si="287"/>
        <v>451531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 x14ac:dyDescent="0.25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451868</v>
      </c>
      <c r="B1127" s="9">
        <f t="shared" si="274"/>
        <v>451866</v>
      </c>
      <c r="C1127" s="9">
        <f t="shared" si="287"/>
        <v>451896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 x14ac:dyDescent="0.25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452233</v>
      </c>
      <c r="B1128" s="9">
        <f t="shared" si="274"/>
        <v>452231</v>
      </c>
      <c r="C1128" s="9">
        <f t="shared" si="287"/>
        <v>452261</v>
      </c>
      <c r="D1128" s="3">
        <f t="shared" si="288"/>
        <v>31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 x14ac:dyDescent="0.25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452598</v>
      </c>
      <c r="B1129" s="9">
        <f t="shared" si="274"/>
        <v>452596</v>
      </c>
      <c r="C1129" s="9">
        <f t="shared" si="287"/>
        <v>452626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 x14ac:dyDescent="0.25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452964</v>
      </c>
      <c r="B1130" s="9">
        <f t="shared" si="274"/>
        <v>452962</v>
      </c>
      <c r="C1130" s="9">
        <f t="shared" si="287"/>
        <v>452992</v>
      </c>
      <c r="D1130" s="3">
        <f t="shared" si="288"/>
        <v>31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 x14ac:dyDescent="0.25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453329</v>
      </c>
      <c r="B1131" s="9">
        <f t="shared" si="274"/>
        <v>453327</v>
      </c>
      <c r="C1131" s="9">
        <f t="shared" si="287"/>
        <v>453357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 x14ac:dyDescent="0.25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453694</v>
      </c>
      <c r="B1132" s="9">
        <f t="shared" si="274"/>
        <v>453692</v>
      </c>
      <c r="C1132" s="9">
        <f t="shared" si="287"/>
        <v>453722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 x14ac:dyDescent="0.25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454059</v>
      </c>
      <c r="B1133" s="9">
        <f t="shared" si="274"/>
        <v>454057</v>
      </c>
      <c r="C1133" s="9">
        <f t="shared" si="287"/>
        <v>454087</v>
      </c>
      <c r="D1133" s="3">
        <f t="shared" si="288"/>
        <v>31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 x14ac:dyDescent="0.25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454425</v>
      </c>
      <c r="B1134" s="9">
        <f t="shared" si="274"/>
        <v>454423</v>
      </c>
      <c r="C1134" s="9">
        <f t="shared" si="287"/>
        <v>454453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 x14ac:dyDescent="0.25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454790</v>
      </c>
      <c r="B1135" s="9">
        <f t="shared" si="274"/>
        <v>454788</v>
      </c>
      <c r="C1135" s="9">
        <f t="shared" si="287"/>
        <v>454818</v>
      </c>
      <c r="D1135" s="3">
        <f t="shared" si="288"/>
        <v>31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 x14ac:dyDescent="0.25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455155</v>
      </c>
      <c r="B1136" s="9">
        <f t="shared" si="274"/>
        <v>455153</v>
      </c>
      <c r="C1136" s="9">
        <f t="shared" si="287"/>
        <v>455183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 x14ac:dyDescent="0.25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455520</v>
      </c>
      <c r="B1137" s="9">
        <f t="shared" si="274"/>
        <v>455518</v>
      </c>
      <c r="C1137" s="9">
        <f t="shared" si="287"/>
        <v>455548</v>
      </c>
      <c r="D1137" s="3">
        <f t="shared" si="288"/>
        <v>31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 x14ac:dyDescent="0.25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455886</v>
      </c>
      <c r="B1138" s="9">
        <f t="shared" si="274"/>
        <v>455884</v>
      </c>
      <c r="C1138" s="9">
        <f t="shared" si="287"/>
        <v>455914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 x14ac:dyDescent="0.25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456251</v>
      </c>
      <c r="B1139" s="9">
        <f t="shared" si="274"/>
        <v>456249</v>
      </c>
      <c r="C1139" s="9">
        <f t="shared" si="287"/>
        <v>456279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 x14ac:dyDescent="0.25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456616</v>
      </c>
      <c r="B1140" s="9">
        <f t="shared" si="274"/>
        <v>456614</v>
      </c>
      <c r="C1140" s="9">
        <f t="shared" si="287"/>
        <v>456644</v>
      </c>
      <c r="D1140" s="3">
        <f t="shared" si="288"/>
        <v>31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 x14ac:dyDescent="0.25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456981</v>
      </c>
      <c r="B1141" s="9">
        <f t="shared" si="274"/>
        <v>456979</v>
      </c>
      <c r="C1141" s="9">
        <f t="shared" si="287"/>
        <v>457009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 x14ac:dyDescent="0.25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457347</v>
      </c>
      <c r="B1142" s="9">
        <f t="shared" si="274"/>
        <v>457345</v>
      </c>
      <c r="C1142" s="9">
        <f t="shared" si="287"/>
        <v>457375</v>
      </c>
      <c r="D1142" s="3">
        <f t="shared" si="288"/>
        <v>31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 x14ac:dyDescent="0.25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457712</v>
      </c>
      <c r="B1143" s="9">
        <f t="shared" si="274"/>
        <v>457710</v>
      </c>
      <c r="C1143" s="9">
        <f t="shared" si="287"/>
        <v>457740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 x14ac:dyDescent="0.25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458077</v>
      </c>
      <c r="B1144" s="9">
        <f t="shared" si="274"/>
        <v>458075</v>
      </c>
      <c r="C1144" s="9">
        <f t="shared" si="287"/>
        <v>458105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 x14ac:dyDescent="0.25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458442</v>
      </c>
      <c r="B1145" s="9">
        <f t="shared" si="274"/>
        <v>458440</v>
      </c>
      <c r="C1145" s="9">
        <f t="shared" si="287"/>
        <v>458470</v>
      </c>
      <c r="D1145" s="3">
        <f t="shared" si="288"/>
        <v>31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 x14ac:dyDescent="0.25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458808</v>
      </c>
      <c r="B1146" s="9">
        <f t="shared" si="274"/>
        <v>458806</v>
      </c>
      <c r="C1146" s="9">
        <f t="shared" si="287"/>
        <v>458836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 x14ac:dyDescent="0.25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459173</v>
      </c>
      <c r="B1147" s="9">
        <f t="shared" si="274"/>
        <v>459171</v>
      </c>
      <c r="C1147" s="9">
        <f t="shared" si="287"/>
        <v>459201</v>
      </c>
      <c r="D1147" s="3">
        <f t="shared" si="288"/>
        <v>31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 x14ac:dyDescent="0.25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459538</v>
      </c>
      <c r="B1148" s="9">
        <f t="shared" si="274"/>
        <v>459536</v>
      </c>
      <c r="C1148" s="9">
        <f t="shared" si="287"/>
        <v>459566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 x14ac:dyDescent="0.25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459903</v>
      </c>
      <c r="B1149" s="9">
        <f t="shared" si="274"/>
        <v>459901</v>
      </c>
      <c r="C1149" s="9">
        <f t="shared" si="287"/>
        <v>459931</v>
      </c>
      <c r="D1149" s="3">
        <f t="shared" si="288"/>
        <v>31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 x14ac:dyDescent="0.25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460269</v>
      </c>
      <c r="B1150" s="9">
        <f t="shared" si="274"/>
        <v>460267</v>
      </c>
      <c r="C1150" s="9">
        <f t="shared" si="287"/>
        <v>460297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 x14ac:dyDescent="0.25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460634</v>
      </c>
      <c r="B1151" s="9">
        <f t="shared" si="274"/>
        <v>460632</v>
      </c>
      <c r="C1151" s="9">
        <f t="shared" si="287"/>
        <v>460662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 x14ac:dyDescent="0.25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460999</v>
      </c>
      <c r="B1152" s="9">
        <f t="shared" si="274"/>
        <v>460997</v>
      </c>
      <c r="C1152" s="9">
        <f t="shared" si="287"/>
        <v>461027</v>
      </c>
      <c r="D1152" s="3">
        <f t="shared" si="288"/>
        <v>31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 x14ac:dyDescent="0.25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461364</v>
      </c>
      <c r="B1153" s="9">
        <f t="shared" si="274"/>
        <v>461362</v>
      </c>
      <c r="C1153" s="9">
        <f t="shared" si="287"/>
        <v>461392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 x14ac:dyDescent="0.25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461730</v>
      </c>
      <c r="B1154" s="9">
        <f t="shared" si="274"/>
        <v>461728</v>
      </c>
      <c r="C1154" s="9">
        <f t="shared" si="287"/>
        <v>461758</v>
      </c>
      <c r="D1154" s="3">
        <f t="shared" si="288"/>
        <v>31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 x14ac:dyDescent="0.25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462095</v>
      </c>
      <c r="B1155" s="9">
        <f t="shared" si="274"/>
        <v>462093</v>
      </c>
      <c r="C1155" s="9">
        <f t="shared" si="287"/>
        <v>462123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 x14ac:dyDescent="0.25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462460</v>
      </c>
      <c r="B1156" s="9">
        <f t="shared" si="274"/>
        <v>462458</v>
      </c>
      <c r="C1156" s="9">
        <f t="shared" si="287"/>
        <v>462488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 x14ac:dyDescent="0.25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462825</v>
      </c>
      <c r="B1157" s="9">
        <f t="shared" si="274"/>
        <v>462823</v>
      </c>
      <c r="C1157" s="9">
        <f t="shared" si="287"/>
        <v>462853</v>
      </c>
      <c r="D1157" s="3">
        <f t="shared" si="288"/>
        <v>31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 x14ac:dyDescent="0.25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463191</v>
      </c>
      <c r="B1158" s="9">
        <f t="shared" ref="B1158:B1205" si="290">EOMONTH(A1158,-1)+1</f>
        <v>463189</v>
      </c>
      <c r="C1158" s="9">
        <f t="shared" si="287"/>
        <v>463219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463556</v>
      </c>
      <c r="B1159" s="9">
        <f t="shared" si="290"/>
        <v>463554</v>
      </c>
      <c r="C1159" s="9">
        <f t="shared" ref="C1159:C1205" si="303">EOMONTH(A1159,0)</f>
        <v>463584</v>
      </c>
      <c r="D1159" s="3">
        <f t="shared" ref="D1159:D1205" si="304">C1159-B1159+1</f>
        <v>31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 x14ac:dyDescent="0.25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463921</v>
      </c>
      <c r="B1160" s="9">
        <f t="shared" si="290"/>
        <v>463919</v>
      </c>
      <c r="C1160" s="9">
        <f t="shared" si="303"/>
        <v>463949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 x14ac:dyDescent="0.25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464286</v>
      </c>
      <c r="B1161" s="9">
        <f t="shared" si="290"/>
        <v>464284</v>
      </c>
      <c r="C1161" s="9">
        <f t="shared" si="303"/>
        <v>464314</v>
      </c>
      <c r="D1161" s="3">
        <f t="shared" si="304"/>
        <v>31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 x14ac:dyDescent="0.25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464652</v>
      </c>
      <c r="B1162" s="9">
        <f t="shared" si="290"/>
        <v>464650</v>
      </c>
      <c r="C1162" s="9">
        <f t="shared" si="303"/>
        <v>464680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 x14ac:dyDescent="0.25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465017</v>
      </c>
      <c r="B1163" s="9">
        <f t="shared" si="290"/>
        <v>465015</v>
      </c>
      <c r="C1163" s="9">
        <f t="shared" si="303"/>
        <v>465045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 x14ac:dyDescent="0.25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465382</v>
      </c>
      <c r="B1164" s="9">
        <f t="shared" si="290"/>
        <v>465380</v>
      </c>
      <c r="C1164" s="9">
        <f t="shared" si="303"/>
        <v>465410</v>
      </c>
      <c r="D1164" s="3">
        <f t="shared" si="304"/>
        <v>31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 x14ac:dyDescent="0.25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465747</v>
      </c>
      <c r="B1165" s="9">
        <f t="shared" si="290"/>
        <v>465745</v>
      </c>
      <c r="C1165" s="9">
        <f t="shared" si="303"/>
        <v>465775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 x14ac:dyDescent="0.25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466113</v>
      </c>
      <c r="B1166" s="9">
        <f t="shared" si="290"/>
        <v>466111</v>
      </c>
      <c r="C1166" s="9">
        <f t="shared" si="303"/>
        <v>466141</v>
      </c>
      <c r="D1166" s="3">
        <f t="shared" si="304"/>
        <v>31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 x14ac:dyDescent="0.25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466478</v>
      </c>
      <c r="B1167" s="9">
        <f t="shared" si="290"/>
        <v>466476</v>
      </c>
      <c r="C1167" s="9">
        <f t="shared" si="303"/>
        <v>466506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 x14ac:dyDescent="0.25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466843</v>
      </c>
      <c r="B1168" s="9">
        <f t="shared" si="290"/>
        <v>466841</v>
      </c>
      <c r="C1168" s="9">
        <f t="shared" si="303"/>
        <v>466871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 x14ac:dyDescent="0.25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467208</v>
      </c>
      <c r="B1169" s="9">
        <f t="shared" si="290"/>
        <v>467206</v>
      </c>
      <c r="C1169" s="9">
        <f t="shared" si="303"/>
        <v>467236</v>
      </c>
      <c r="D1169" s="3">
        <f t="shared" si="304"/>
        <v>31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 x14ac:dyDescent="0.25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467574</v>
      </c>
      <c r="B1170" s="9">
        <f t="shared" si="290"/>
        <v>467572</v>
      </c>
      <c r="C1170" s="9">
        <f t="shared" si="303"/>
        <v>467602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 x14ac:dyDescent="0.25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467939</v>
      </c>
      <c r="B1171" s="9">
        <f t="shared" si="290"/>
        <v>467937</v>
      </c>
      <c r="C1171" s="9">
        <f t="shared" si="303"/>
        <v>467967</v>
      </c>
      <c r="D1171" s="3">
        <f t="shared" si="304"/>
        <v>31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 x14ac:dyDescent="0.25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468304</v>
      </c>
      <c r="B1172" s="9">
        <f t="shared" si="290"/>
        <v>468302</v>
      </c>
      <c r="C1172" s="9">
        <f t="shared" si="303"/>
        <v>468332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 x14ac:dyDescent="0.25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468669</v>
      </c>
      <c r="B1173" s="9">
        <f t="shared" si="290"/>
        <v>468667</v>
      </c>
      <c r="C1173" s="9">
        <f t="shared" si="303"/>
        <v>468697</v>
      </c>
      <c r="D1173" s="3">
        <f t="shared" si="304"/>
        <v>31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 x14ac:dyDescent="0.25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469035</v>
      </c>
      <c r="B1174" s="9">
        <f t="shared" si="290"/>
        <v>469033</v>
      </c>
      <c r="C1174" s="9">
        <f t="shared" si="303"/>
        <v>469063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 x14ac:dyDescent="0.25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469400</v>
      </c>
      <c r="B1175" s="9">
        <f t="shared" si="290"/>
        <v>469398</v>
      </c>
      <c r="C1175" s="9">
        <f t="shared" si="303"/>
        <v>469428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 x14ac:dyDescent="0.25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469765</v>
      </c>
      <c r="B1176" s="9">
        <f t="shared" si="290"/>
        <v>469763</v>
      </c>
      <c r="C1176" s="9">
        <f t="shared" si="303"/>
        <v>469793</v>
      </c>
      <c r="D1176" s="3">
        <f t="shared" si="304"/>
        <v>31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 x14ac:dyDescent="0.25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470130</v>
      </c>
      <c r="B1177" s="9">
        <f t="shared" si="290"/>
        <v>470128</v>
      </c>
      <c r="C1177" s="9">
        <f t="shared" si="303"/>
        <v>470158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 x14ac:dyDescent="0.25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470496</v>
      </c>
      <c r="B1178" s="9">
        <f t="shared" si="290"/>
        <v>470494</v>
      </c>
      <c r="C1178" s="9">
        <f t="shared" si="303"/>
        <v>470524</v>
      </c>
      <c r="D1178" s="3">
        <f t="shared" si="304"/>
        <v>31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 x14ac:dyDescent="0.25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470861</v>
      </c>
      <c r="B1179" s="9">
        <f t="shared" si="290"/>
        <v>470859</v>
      </c>
      <c r="C1179" s="9">
        <f t="shared" si="303"/>
        <v>470889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 x14ac:dyDescent="0.25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471226</v>
      </c>
      <c r="B1180" s="9">
        <f t="shared" si="290"/>
        <v>471224</v>
      </c>
      <c r="C1180" s="9">
        <f t="shared" si="303"/>
        <v>471254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 x14ac:dyDescent="0.25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471591</v>
      </c>
      <c r="B1181" s="9">
        <f t="shared" si="290"/>
        <v>471589</v>
      </c>
      <c r="C1181" s="9">
        <f t="shared" si="303"/>
        <v>471619</v>
      </c>
      <c r="D1181" s="3">
        <f t="shared" si="304"/>
        <v>31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 x14ac:dyDescent="0.25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471957</v>
      </c>
      <c r="B1182" s="9">
        <f t="shared" si="290"/>
        <v>471955</v>
      </c>
      <c r="C1182" s="9">
        <f t="shared" si="303"/>
        <v>471985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 x14ac:dyDescent="0.25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472322</v>
      </c>
      <c r="B1183" s="9">
        <f t="shared" si="290"/>
        <v>472320</v>
      </c>
      <c r="C1183" s="9">
        <f t="shared" si="303"/>
        <v>472350</v>
      </c>
      <c r="D1183" s="3">
        <f t="shared" si="304"/>
        <v>31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 x14ac:dyDescent="0.25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472687</v>
      </c>
      <c r="B1184" s="9">
        <f t="shared" si="290"/>
        <v>472685</v>
      </c>
      <c r="C1184" s="9">
        <f t="shared" si="303"/>
        <v>472715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 x14ac:dyDescent="0.25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473052</v>
      </c>
      <c r="B1185" s="9">
        <f t="shared" si="290"/>
        <v>473050</v>
      </c>
      <c r="C1185" s="9">
        <f t="shared" si="303"/>
        <v>473080</v>
      </c>
      <c r="D1185" s="3">
        <f t="shared" si="304"/>
        <v>31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 x14ac:dyDescent="0.25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473418</v>
      </c>
      <c r="B1186" s="9">
        <f t="shared" si="290"/>
        <v>473416</v>
      </c>
      <c r="C1186" s="9">
        <f t="shared" si="303"/>
        <v>473446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 x14ac:dyDescent="0.25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473783</v>
      </c>
      <c r="B1187" s="9">
        <f t="shared" si="290"/>
        <v>473781</v>
      </c>
      <c r="C1187" s="9">
        <f t="shared" si="303"/>
        <v>473811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 x14ac:dyDescent="0.25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474148</v>
      </c>
      <c r="B1188" s="9">
        <f t="shared" si="290"/>
        <v>474146</v>
      </c>
      <c r="C1188" s="9">
        <f t="shared" si="303"/>
        <v>474176</v>
      </c>
      <c r="D1188" s="3">
        <f t="shared" si="304"/>
        <v>31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 x14ac:dyDescent="0.25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474513</v>
      </c>
      <c r="B1189" s="9">
        <f t="shared" si="290"/>
        <v>474511</v>
      </c>
      <c r="C1189" s="9">
        <f t="shared" si="303"/>
        <v>474541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 x14ac:dyDescent="0.25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474879</v>
      </c>
      <c r="B1190" s="9">
        <f t="shared" si="290"/>
        <v>474877</v>
      </c>
      <c r="C1190" s="9">
        <f t="shared" si="303"/>
        <v>474907</v>
      </c>
      <c r="D1190" s="3">
        <f t="shared" si="304"/>
        <v>31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 x14ac:dyDescent="0.25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475244</v>
      </c>
      <c r="B1191" s="9">
        <f t="shared" si="290"/>
        <v>475242</v>
      </c>
      <c r="C1191" s="9">
        <f t="shared" si="303"/>
        <v>475272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 x14ac:dyDescent="0.25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475609</v>
      </c>
      <c r="B1192" s="9">
        <f t="shared" si="290"/>
        <v>475607</v>
      </c>
      <c r="C1192" s="9">
        <f t="shared" si="303"/>
        <v>475637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 x14ac:dyDescent="0.25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475974</v>
      </c>
      <c r="B1193" s="9">
        <f t="shared" si="290"/>
        <v>475972</v>
      </c>
      <c r="C1193" s="9">
        <f t="shared" si="303"/>
        <v>476002</v>
      </c>
      <c r="D1193" s="3">
        <f t="shared" si="304"/>
        <v>31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 x14ac:dyDescent="0.25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476340</v>
      </c>
      <c r="B1194" s="9">
        <f t="shared" si="290"/>
        <v>476338</v>
      </c>
      <c r="C1194" s="9">
        <f t="shared" si="303"/>
        <v>476368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 x14ac:dyDescent="0.25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476705</v>
      </c>
      <c r="B1195" s="9">
        <f t="shared" si="290"/>
        <v>476703</v>
      </c>
      <c r="C1195" s="9">
        <f t="shared" si="303"/>
        <v>476733</v>
      </c>
      <c r="D1195" s="3">
        <f t="shared" si="304"/>
        <v>31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 x14ac:dyDescent="0.25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477070</v>
      </c>
      <c r="B1196" s="9">
        <f t="shared" si="290"/>
        <v>477068</v>
      </c>
      <c r="C1196" s="9">
        <f t="shared" si="303"/>
        <v>477098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 x14ac:dyDescent="0.25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477435</v>
      </c>
      <c r="B1197" s="9">
        <f t="shared" si="290"/>
        <v>477433</v>
      </c>
      <c r="C1197" s="9">
        <f t="shared" si="303"/>
        <v>477463</v>
      </c>
      <c r="D1197" s="3">
        <f t="shared" si="304"/>
        <v>31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 x14ac:dyDescent="0.25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477801</v>
      </c>
      <c r="B1198" s="9">
        <f t="shared" si="290"/>
        <v>477799</v>
      </c>
      <c r="C1198" s="9">
        <f t="shared" si="303"/>
        <v>477829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 x14ac:dyDescent="0.25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478166</v>
      </c>
      <c r="B1199" s="9">
        <f t="shared" si="290"/>
        <v>478164</v>
      </c>
      <c r="C1199" s="9">
        <f t="shared" si="303"/>
        <v>478194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 x14ac:dyDescent="0.25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478531</v>
      </c>
      <c r="B1200" s="9">
        <f t="shared" si="290"/>
        <v>478529</v>
      </c>
      <c r="C1200" s="9">
        <f t="shared" si="303"/>
        <v>478559</v>
      </c>
      <c r="D1200" s="3">
        <f t="shared" si="304"/>
        <v>31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 x14ac:dyDescent="0.25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478896</v>
      </c>
      <c r="B1201" s="9">
        <f t="shared" si="290"/>
        <v>478894</v>
      </c>
      <c r="C1201" s="9">
        <f t="shared" si="303"/>
        <v>478924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 x14ac:dyDescent="0.25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479262</v>
      </c>
      <c r="B1202" s="9">
        <f t="shared" si="290"/>
        <v>479260</v>
      </c>
      <c r="C1202" s="9">
        <f t="shared" si="303"/>
        <v>479290</v>
      </c>
      <c r="D1202" s="3">
        <f t="shared" si="304"/>
        <v>31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 x14ac:dyDescent="0.25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479627</v>
      </c>
      <c r="B1203" s="9">
        <f t="shared" si="290"/>
        <v>479625</v>
      </c>
      <c r="C1203" s="9">
        <f t="shared" si="303"/>
        <v>479655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 x14ac:dyDescent="0.25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479992</v>
      </c>
      <c r="B1204" s="9">
        <f t="shared" si="290"/>
        <v>479990</v>
      </c>
      <c r="C1204" s="9">
        <f t="shared" si="303"/>
        <v>480020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 x14ac:dyDescent="0.25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480357</v>
      </c>
      <c r="B1205" s="9">
        <f t="shared" si="290"/>
        <v>480355</v>
      </c>
      <c r="C1205" s="9">
        <f t="shared" si="303"/>
        <v>480385</v>
      </c>
      <c r="D1205" s="3">
        <f t="shared" si="304"/>
        <v>31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showGridLines="0" workbookViewId="0">
      <selection activeCell="E1" sqref="E1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83" t="s">
        <v>98</v>
      </c>
    </row>
    <row r="3" spans="1:12" x14ac:dyDescent="0.25">
      <c r="E3" s="2" t="s">
        <v>96</v>
      </c>
    </row>
    <row r="5" spans="1:12" x14ac:dyDescent="0.25">
      <c r="A5" s="56" t="s">
        <v>70</v>
      </c>
      <c r="B5" s="33">
        <v>43466</v>
      </c>
      <c r="C5" s="59"/>
      <c r="D5" s="5"/>
      <c r="E5" s="5"/>
      <c r="G5" s="5"/>
      <c r="H5" s="5"/>
      <c r="J5" s="5"/>
      <c r="K5" s="5"/>
      <c r="L5" s="5"/>
    </row>
    <row r="6" spans="1:12" x14ac:dyDescent="0.25">
      <c r="A6" s="56" t="s">
        <v>68</v>
      </c>
      <c r="B6" s="33" t="e">
        <f>LOOKUP(B15,1/(Lease!$B$17:$B$1216=B15),Lease!$D$17:$D$1216)</f>
        <v>#N/A</v>
      </c>
      <c r="C6" s="59"/>
      <c r="D6" s="5" t="s">
        <v>99</v>
      </c>
      <c r="E6" s="5" t="s">
        <v>97</v>
      </c>
      <c r="F6" s="5"/>
      <c r="G6" s="69" t="e">
        <f>B35</f>
        <v>#N/A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 t="e">
        <f>VLOOKUP(B14,Lease!B17:M1517,3,FALSE)</f>
        <v>#N/A</v>
      </c>
      <c r="C7" s="59"/>
      <c r="D7" s="5" t="s">
        <v>99</v>
      </c>
      <c r="E7" s="5" t="s">
        <v>78</v>
      </c>
      <c r="F7" s="5"/>
      <c r="G7" s="69">
        <f>B34</f>
        <v>3737331.7429901059</v>
      </c>
      <c r="H7" s="5"/>
      <c r="I7" s="5"/>
      <c r="J7" s="5"/>
      <c r="K7" s="5"/>
      <c r="L7" s="5"/>
    </row>
    <row r="8" spans="1:12" x14ac:dyDescent="0.25">
      <c r="A8" s="56" t="s">
        <v>67</v>
      </c>
      <c r="B8" s="36" t="e">
        <f>VLOOKUP(B14,Lease!B17:M1517,9,FALSE)</f>
        <v>#N/A</v>
      </c>
      <c r="C8" s="70"/>
      <c r="D8" t="s">
        <v>100</v>
      </c>
      <c r="E8" s="5" t="s">
        <v>4</v>
      </c>
      <c r="G8" s="5"/>
      <c r="H8" s="69" t="e">
        <f>B16</f>
        <v>#N/A</v>
      </c>
      <c r="I8" s="5"/>
      <c r="J8" s="5"/>
      <c r="K8" s="5"/>
      <c r="L8" s="5"/>
    </row>
    <row r="9" spans="1:12" x14ac:dyDescent="0.25">
      <c r="A9" s="56" t="s">
        <v>73</v>
      </c>
      <c r="B9" s="51" t="e">
        <f>B7-B6+1</f>
        <v>#N/A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 t="e">
        <f>VLOOKUP(B14,Lease!B17:M1517,10,FALSE)</f>
        <v>#N/A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 t="e">
        <f>B10/B9</f>
        <v>#N/A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 t="e">
        <f>B5-B6-1</f>
        <v>#N/A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e">
        <f>"Finance charge for "&amp;""&amp;(B12)</f>
        <v>#N/A</v>
      </c>
      <c r="B13" s="51" t="e">
        <f>B11*B12</f>
        <v>#N/A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2019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2018</v>
      </c>
      <c r="C15" s="72"/>
    </row>
    <row r="16" spans="1:12" x14ac:dyDescent="0.25">
      <c r="A16" s="43" t="s">
        <v>77</v>
      </c>
      <c r="B16" s="85" t="e">
        <f>B8+B13</f>
        <v>#N/A</v>
      </c>
      <c r="C16" s="73"/>
    </row>
    <row r="17" spans="1:7" x14ac:dyDescent="0.25">
      <c r="G17" s="57"/>
    </row>
    <row r="18" spans="1:7" x14ac:dyDescent="0.25">
      <c r="G18" s="57"/>
    </row>
    <row r="20" spans="1:7" x14ac:dyDescent="0.25">
      <c r="E20" s="57"/>
      <c r="G20" s="1"/>
    </row>
    <row r="21" spans="1:7" x14ac:dyDescent="0.25">
      <c r="A21" t="s">
        <v>80</v>
      </c>
      <c r="B21">
        <f>B5-Lease!B4+1</f>
        <v>1035</v>
      </c>
      <c r="G21" s="12"/>
    </row>
    <row r="22" spans="1:7" x14ac:dyDescent="0.25">
      <c r="A22" t="s">
        <v>79</v>
      </c>
      <c r="B22">
        <f>Lease!P26-Lease!P17</f>
        <v>3287</v>
      </c>
    </row>
    <row r="23" spans="1:7" x14ac:dyDescent="0.25">
      <c r="A23" t="s">
        <v>82</v>
      </c>
      <c r="B23">
        <f>B22-B21</f>
        <v>2252</v>
      </c>
    </row>
    <row r="24" spans="1:7" x14ac:dyDescent="0.25">
      <c r="A24" t="s">
        <v>81</v>
      </c>
      <c r="B24" s="58">
        <f>Lease!Q17/'Cumulative Catchup Journalentry'!B22</f>
        <v>1585.9011691077403</v>
      </c>
      <c r="C24" s="58"/>
    </row>
    <row r="25" spans="1:7" x14ac:dyDescent="0.25">
      <c r="B25" s="12">
        <f>B24*B21</f>
        <v>1641407.7100265112</v>
      </c>
      <c r="C25" s="12"/>
    </row>
    <row r="26" spans="1:7" x14ac:dyDescent="0.25">
      <c r="B26" s="12"/>
      <c r="C26" s="12"/>
    </row>
    <row r="27" spans="1:7" x14ac:dyDescent="0.25">
      <c r="A27" t="s">
        <v>6</v>
      </c>
      <c r="B27" s="7">
        <f>Lease!B4</f>
        <v>42432</v>
      </c>
      <c r="C27" s="7"/>
    </row>
    <row r="28" spans="1:7" x14ac:dyDescent="0.25">
      <c r="A28" t="s">
        <v>83</v>
      </c>
      <c r="B28" s="59">
        <f>DATE(YEAR(Lease!B4)+Lease!L4,MONTH(Lease!B4),DAY(Lease!B4))</f>
        <v>46084</v>
      </c>
      <c r="C28" s="59"/>
    </row>
    <row r="29" spans="1:7" x14ac:dyDescent="0.25">
      <c r="A29" t="s">
        <v>84</v>
      </c>
      <c r="B29" s="59">
        <v>43466</v>
      </c>
      <c r="C29" s="59"/>
    </row>
    <row r="30" spans="1:7" x14ac:dyDescent="0.25">
      <c r="A30" t="s">
        <v>79</v>
      </c>
      <c r="B30">
        <f>B28-B27+1</f>
        <v>3653</v>
      </c>
    </row>
    <row r="31" spans="1:7" x14ac:dyDescent="0.25">
      <c r="A31" t="s">
        <v>85</v>
      </c>
      <c r="B31">
        <f>B29-B27</f>
        <v>1034</v>
      </c>
    </row>
    <row r="32" spans="1:7" x14ac:dyDescent="0.25">
      <c r="A32" t="s">
        <v>86</v>
      </c>
      <c r="B32" s="60">
        <f>Lease!Q17/'Cumulative Catchup Journalentry'!B30</f>
        <v>1427.007156544523</v>
      </c>
      <c r="C32" s="60"/>
    </row>
    <row r="33" spans="1:3" x14ac:dyDescent="0.25">
      <c r="A33" t="s">
        <v>87</v>
      </c>
      <c r="B33" s="61">
        <f>B32*B31</f>
        <v>1475525.3998670368</v>
      </c>
      <c r="C33" s="61"/>
    </row>
    <row r="34" spans="1:3" x14ac:dyDescent="0.25">
      <c r="A34" t="s">
        <v>88</v>
      </c>
      <c r="B34" s="84">
        <f>Lease!Q17-'Cumulative Catchup Journalentry'!B33</f>
        <v>3737331.7429901059</v>
      </c>
      <c r="C34" s="57"/>
    </row>
    <row r="35" spans="1:3" x14ac:dyDescent="0.25">
      <c r="A35" t="s">
        <v>89</v>
      </c>
      <c r="B35" s="84" t="e">
        <f>B16-B34</f>
        <v>#N/A</v>
      </c>
      <c r="C35" s="57"/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34"/>
  <sheetViews>
    <sheetView showGridLines="0" topLeftCell="A4" workbookViewId="0">
      <selection activeCell="B8" sqref="B8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83" t="s">
        <v>98</v>
      </c>
    </row>
    <row r="2" spans="1:12" x14ac:dyDescent="0.25">
      <c r="E2" s="2" t="s">
        <v>96</v>
      </c>
    </row>
    <row r="4" spans="1:12" x14ac:dyDescent="0.25">
      <c r="E4" s="5"/>
    </row>
    <row r="5" spans="1:12" x14ac:dyDescent="0.25">
      <c r="A5" s="56" t="s">
        <v>70</v>
      </c>
      <c r="B5" s="33">
        <v>43101</v>
      </c>
      <c r="C5" s="59"/>
      <c r="D5" s="5" t="s">
        <v>99</v>
      </c>
      <c r="E5" s="5" t="s">
        <v>97</v>
      </c>
      <c r="G5" s="69" t="e">
        <f>B30</f>
        <v>#N/A</v>
      </c>
      <c r="H5" s="5"/>
      <c r="J5" s="5"/>
      <c r="K5" s="5"/>
      <c r="L5" s="5"/>
    </row>
    <row r="6" spans="1:12" x14ac:dyDescent="0.25">
      <c r="A6" s="56" t="s">
        <v>68</v>
      </c>
      <c r="B6" s="33">
        <f>LOOKUP(B15,1/(Lease!$B$17:$B$1216=B15),Lease!$D$17:$D$1216)</f>
        <v>42797</v>
      </c>
      <c r="C6" s="59"/>
      <c r="D6" s="5" t="s">
        <v>99</v>
      </c>
      <c r="E6" s="5" t="s">
        <v>78</v>
      </c>
      <c r="F6" s="5"/>
      <c r="G6" s="69">
        <f>B29</f>
        <v>3737331.7429901059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 t="e">
        <f>VLOOKUP(B14,Lease!B17:M1517,3,FALSE)</f>
        <v>#N/A</v>
      </c>
      <c r="C7" s="59"/>
      <c r="D7" s="5" t="s">
        <v>100</v>
      </c>
      <c r="E7" s="5" t="s">
        <v>4</v>
      </c>
      <c r="F7" s="5"/>
      <c r="G7" s="5"/>
      <c r="H7" s="69" t="e">
        <f>B16</f>
        <v>#N/A</v>
      </c>
      <c r="I7" s="5"/>
      <c r="J7" s="5"/>
      <c r="K7" s="5"/>
      <c r="L7" s="5"/>
    </row>
    <row r="8" spans="1:12" x14ac:dyDescent="0.25">
      <c r="A8" s="56" t="s">
        <v>67</v>
      </c>
      <c r="B8" s="36" t="e">
        <f>VLOOKUP(B14,Lease!B17:M1517,9,FALSE)</f>
        <v>#N/A</v>
      </c>
      <c r="C8" s="70"/>
      <c r="E8" s="5"/>
      <c r="G8" s="5"/>
      <c r="H8" s="5"/>
      <c r="I8" s="5"/>
      <c r="J8" s="5"/>
      <c r="K8" s="5"/>
      <c r="L8" s="5"/>
    </row>
    <row r="9" spans="1:12" x14ac:dyDescent="0.25">
      <c r="A9" s="56" t="s">
        <v>73</v>
      </c>
      <c r="B9" s="51" t="e">
        <f>B7-B6+1</f>
        <v>#N/A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 t="e">
        <f>VLOOKUP(B14,Lease!B17:M1517,10,FALSE)</f>
        <v>#N/A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 t="e">
        <f>B10/B9</f>
        <v>#N/A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>
        <f>B5-B6-1</f>
        <v>303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str">
        <f>"Finance charge for "&amp;""&amp;(B12)</f>
        <v>Finance charge for 303</v>
      </c>
      <c r="B13" s="51" t="e">
        <f>B11*B12</f>
        <v>#N/A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2018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2017</v>
      </c>
      <c r="C15" s="72"/>
    </row>
    <row r="16" spans="1:12" x14ac:dyDescent="0.25">
      <c r="A16" s="43" t="s">
        <v>77</v>
      </c>
      <c r="B16" s="85" t="e">
        <f>B8+B13</f>
        <v>#N/A</v>
      </c>
      <c r="C16" s="73"/>
    </row>
    <row r="17" spans="1:7" x14ac:dyDescent="0.25">
      <c r="G17" s="57"/>
    </row>
    <row r="18" spans="1:7" x14ac:dyDescent="0.25">
      <c r="G18" s="57"/>
    </row>
    <row r="20" spans="1:7" x14ac:dyDescent="0.25">
      <c r="G20" s="1"/>
    </row>
    <row r="22" spans="1:7" x14ac:dyDescent="0.25">
      <c r="A22" t="s">
        <v>6</v>
      </c>
      <c r="B22" s="7">
        <f>Lease!B4</f>
        <v>42432</v>
      </c>
      <c r="C22" s="7"/>
    </row>
    <row r="23" spans="1:7" x14ac:dyDescent="0.25">
      <c r="A23" t="s">
        <v>83</v>
      </c>
      <c r="B23" s="59">
        <f>DATE(YEAR(Lease!B4)+Lease!L4,MONTH(Lease!B4),DAY(Lease!B4))</f>
        <v>46084</v>
      </c>
      <c r="C23" s="59"/>
    </row>
    <row r="24" spans="1:7" x14ac:dyDescent="0.25">
      <c r="A24" t="s">
        <v>84</v>
      </c>
      <c r="B24" s="59">
        <v>43101</v>
      </c>
      <c r="C24" s="59"/>
    </row>
    <row r="25" spans="1:7" x14ac:dyDescent="0.25">
      <c r="A25" t="s">
        <v>79</v>
      </c>
      <c r="B25">
        <f>B23-B22+1</f>
        <v>3653</v>
      </c>
    </row>
    <row r="26" spans="1:7" x14ac:dyDescent="0.25">
      <c r="A26" t="s">
        <v>85</v>
      </c>
      <c r="B26">
        <f>B24-B22</f>
        <v>669</v>
      </c>
    </row>
    <row r="27" spans="1:7" x14ac:dyDescent="0.25">
      <c r="A27" t="s">
        <v>86</v>
      </c>
      <c r="B27" s="60">
        <f>Lease!Q17/'Cumulative Catchup Journalentry'!B30</f>
        <v>1427.007156544523</v>
      </c>
      <c r="C27" s="60"/>
    </row>
    <row r="28" spans="1:7" x14ac:dyDescent="0.25">
      <c r="A28" t="s">
        <v>87</v>
      </c>
      <c r="B28" s="61">
        <f>B27*B26</f>
        <v>954667.78772828588</v>
      </c>
      <c r="C28" s="61"/>
    </row>
    <row r="29" spans="1:7" x14ac:dyDescent="0.25">
      <c r="A29" t="s">
        <v>88</v>
      </c>
      <c r="B29" s="84">
        <f>Lease!Q17-'Cumulative Catchup Journalentry'!B33</f>
        <v>3737331.7429901059</v>
      </c>
      <c r="C29" s="57"/>
    </row>
    <row r="30" spans="1:7" x14ac:dyDescent="0.25">
      <c r="A30" t="s">
        <v>89</v>
      </c>
      <c r="B30" s="84" t="e">
        <f>B16-B29</f>
        <v>#N/A</v>
      </c>
      <c r="C30" s="57"/>
    </row>
    <row r="32" spans="1:7" x14ac:dyDescent="0.25">
      <c r="A32" t="s">
        <v>90</v>
      </c>
    </row>
    <row r="33" spans="1:1" x14ac:dyDescent="0.25">
      <c r="A33" t="s">
        <v>91</v>
      </c>
    </row>
    <row r="34" spans="1:1" x14ac:dyDescent="0.25">
      <c r="A34" s="57" t="s">
        <v>92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 Journalentry</vt:lpstr>
      <vt:lpstr>Retrospective Journalentry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2020-01-14T11:24:45Z</dcterms:modified>
</cp:coreProperties>
</file>