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N:\개인\100. 회사\110. 프로젝트\202403_(한국도박문제예방치유원)_도박문제 예방치유재활 통합서비스 플랫폼 구축\100. 산출물\00. 관리(MA)\200. 일정관리\"/>
    </mc:Choice>
  </mc:AlternateContent>
  <xr:revisionPtr revIDLastSave="0" documentId="13_ncr:1_{BFB759C7-9787-46BD-969F-02A51527EDB9}" xr6:coauthVersionLast="45" xr6:coauthVersionMax="45" xr10:uidLastSave="{00000000-0000-0000-0000-000000000000}"/>
  <bookViews>
    <workbookView xWindow="-23148" yWindow="-156" windowWidth="23256" windowHeight="12456" activeTab="2" xr2:uid="{00000000-000D-0000-FFFF-FFFF00000000}"/>
  </bookViews>
  <sheets>
    <sheet name="표지" sheetId="1" r:id="rId1"/>
    <sheet name="개정이력" sheetId="2" r:id="rId2"/>
    <sheet name="WBS" sheetId="3" r:id="rId3"/>
  </sheets>
  <definedNames>
    <definedName name="ACCT_ID">#REF!</definedName>
    <definedName name="baseline">#REF!</definedName>
    <definedName name="CASE">#REF!</definedName>
    <definedName name="chechday" localSheetId="2">#REF!</definedName>
    <definedName name="chechday" localSheetId="1">#REF!</definedName>
    <definedName name="chechday" localSheetId="0">#REF!</definedName>
    <definedName name="chechday">#REF!</definedName>
    <definedName name="checkday" localSheetId="2">#REF!</definedName>
    <definedName name="checkday" localSheetId="1">#REF!</definedName>
    <definedName name="checkday">#REF!</definedName>
    <definedName name="CSR_STEP">#REF!</definedName>
    <definedName name="CSR단계">#REF!</definedName>
    <definedName name="DBMS">#REF!</definedName>
    <definedName name="EndUser">#REF!</definedName>
    <definedName name="HW">#REF!</definedName>
    <definedName name="Language">#REF!</definedName>
    <definedName name="LType">#REF!</definedName>
    <definedName name="MW">#REF!</definedName>
    <definedName name="OS">#REF!</definedName>
    <definedName name="OUTPUT_TYPE">#REF!</definedName>
    <definedName name="Platform">#REF!</definedName>
    <definedName name="_xlnm.Print_Area" localSheetId="2">WBS!$A$9:$P$324</definedName>
    <definedName name="_xlnm.Print_Area" localSheetId="1">개정이력!$A$1:$I$29</definedName>
    <definedName name="_xlnm.Print_Area" localSheetId="0">표지!$A$1:$U$34</definedName>
    <definedName name="_xlnm.Print_Titles" localSheetId="2">WBS!$9:$12</definedName>
    <definedName name="rpt_date">#REF!</definedName>
    <definedName name="tol">#REF!</definedName>
    <definedName name="개발형태">#REF!</definedName>
    <definedName name="검토유형">#REF!</definedName>
    <definedName name="계약방식">#REF!</definedName>
    <definedName name="계약형태">#REF!</definedName>
    <definedName name="관련근거">#REF!</definedName>
    <definedName name="기능그룹">#REF!</definedName>
    <definedName name="낙찰구분">#REF!</definedName>
    <definedName name="방법론">#REF!</definedName>
    <definedName name="사업부">#REF!</definedName>
    <definedName name="산출물종류">#REF!</definedName>
    <definedName name="산출물종류2">#REF!</definedName>
    <definedName name="서비스영역">#REF!</definedName>
    <definedName name="ㅇㅇ">#REF!</definedName>
    <definedName name="ㅇㅇㅇ">#REF!</definedName>
    <definedName name="업종">#REF!</definedName>
    <definedName name="업종상세">#REF!</definedName>
    <definedName name="적용사이트">#REF!</definedName>
    <definedName name="전략프로젝트">#REF!</definedName>
    <definedName name="지원사이트">#REF!</definedName>
    <definedName name="프로덕트유형">#REF!</definedName>
    <definedName name="프로덕트타입">#REF!</definedName>
    <definedName name="프로젝트단계">#REF!</definedName>
  </definedNames>
  <calcPr calcId="191029"/>
</workbook>
</file>

<file path=xl/calcChain.xml><?xml version="1.0" encoding="utf-8"?>
<calcChain xmlns="http://schemas.openxmlformats.org/spreadsheetml/2006/main">
  <c r="P157" i="3" l="1"/>
  <c r="M157" i="3"/>
  <c r="L157" i="3"/>
  <c r="F307" i="3"/>
  <c r="F165" i="3"/>
  <c r="F166" i="3"/>
  <c r="F156" i="3"/>
  <c r="F149" i="3"/>
  <c r="F148" i="3"/>
  <c r="L175" i="3"/>
  <c r="H175" i="3"/>
  <c r="G175" i="3"/>
  <c r="M319" i="3"/>
  <c r="L319" i="3"/>
  <c r="M301" i="3"/>
  <c r="L301" i="3"/>
  <c r="H319" i="3"/>
  <c r="G319" i="3"/>
  <c r="N204" i="3"/>
  <c r="N203" i="3"/>
  <c r="N202" i="3"/>
  <c r="N200" i="3"/>
  <c r="N199" i="3"/>
  <c r="O199" i="3" s="1"/>
  <c r="N198" i="3"/>
  <c r="N197" i="3"/>
  <c r="N195" i="3"/>
  <c r="N194" i="3"/>
  <c r="N193" i="3"/>
  <c r="N192" i="3"/>
  <c r="N191" i="3"/>
  <c r="N190" i="3"/>
  <c r="K203" i="3"/>
  <c r="K204" i="3"/>
  <c r="K202" i="3"/>
  <c r="K201" i="3" s="1"/>
  <c r="K198" i="3"/>
  <c r="K199" i="3"/>
  <c r="K200" i="3"/>
  <c r="K197" i="3"/>
  <c r="K196" i="3" s="1"/>
  <c r="K191" i="3"/>
  <c r="K192" i="3"/>
  <c r="K193" i="3"/>
  <c r="K194" i="3"/>
  <c r="K195" i="3"/>
  <c r="K190" i="3"/>
  <c r="K189" i="3" s="1"/>
  <c r="F204" i="3"/>
  <c r="F203" i="3"/>
  <c r="F202" i="3"/>
  <c r="F200" i="3"/>
  <c r="F199" i="3"/>
  <c r="F198" i="3"/>
  <c r="F197" i="3"/>
  <c r="F195" i="3"/>
  <c r="F194" i="3"/>
  <c r="F193" i="3"/>
  <c r="F192" i="3"/>
  <c r="F191" i="3"/>
  <c r="F190" i="3"/>
  <c r="I204" i="3"/>
  <c r="J204" i="3" s="1"/>
  <c r="I203" i="3"/>
  <c r="J203" i="3" s="1"/>
  <c r="I202" i="3"/>
  <c r="I200" i="3"/>
  <c r="J200" i="3" s="1"/>
  <c r="I199" i="3"/>
  <c r="I198" i="3"/>
  <c r="I197" i="3"/>
  <c r="I195" i="3"/>
  <c r="J195" i="3" s="1"/>
  <c r="I194" i="3"/>
  <c r="J194" i="3" s="1"/>
  <c r="I193" i="3"/>
  <c r="I192" i="3"/>
  <c r="I191" i="3"/>
  <c r="I190" i="3"/>
  <c r="M201" i="3"/>
  <c r="L201" i="3"/>
  <c r="H201" i="3"/>
  <c r="H189" i="3" s="1"/>
  <c r="G201" i="3"/>
  <c r="G189" i="3" s="1"/>
  <c r="I189" i="3" s="1"/>
  <c r="J189" i="3" s="1"/>
  <c r="M196" i="3"/>
  <c r="L196" i="3"/>
  <c r="H196" i="3"/>
  <c r="G196" i="3"/>
  <c r="I196" i="3" s="1"/>
  <c r="J196" i="3" s="1"/>
  <c r="M189" i="3"/>
  <c r="L189" i="3"/>
  <c r="O202" i="3" l="1"/>
  <c r="O203" i="3"/>
  <c r="O194" i="3"/>
  <c r="O195" i="3"/>
  <c r="J199" i="3"/>
  <c r="O197" i="3"/>
  <c r="O204" i="3"/>
  <c r="O198" i="3"/>
  <c r="O191" i="3"/>
  <c r="O190" i="3"/>
  <c r="O192" i="3"/>
  <c r="O193" i="3"/>
  <c r="I201" i="3"/>
  <c r="J201" i="3" s="1"/>
  <c r="J190" i="3"/>
  <c r="O200" i="3"/>
  <c r="J202" i="3"/>
  <c r="J197" i="3"/>
  <c r="J198" i="3"/>
  <c r="J191" i="3"/>
  <c r="J192" i="3"/>
  <c r="J193" i="3"/>
  <c r="N321" i="3" l="1"/>
  <c r="K321" i="3"/>
  <c r="I321" i="3"/>
  <c r="F321" i="3"/>
  <c r="O321" i="3" s="1"/>
  <c r="N320" i="3"/>
  <c r="K320" i="3"/>
  <c r="I320" i="3"/>
  <c r="F320" i="3"/>
  <c r="N187" i="3"/>
  <c r="O187" i="3" s="1"/>
  <c r="K187" i="3"/>
  <c r="I187" i="3"/>
  <c r="J187" i="3" s="1"/>
  <c r="F118" i="3"/>
  <c r="F117" i="3"/>
  <c r="F116" i="3"/>
  <c r="N117" i="3"/>
  <c r="K117" i="3"/>
  <c r="I117" i="3"/>
  <c r="O320" i="3" l="1"/>
  <c r="J321" i="3"/>
  <c r="J320" i="3"/>
  <c r="O117" i="3"/>
  <c r="J117" i="3"/>
  <c r="H80" i="3" l="1"/>
  <c r="H74" i="3" s="1"/>
  <c r="G80" i="3"/>
  <c r="G74" i="3" s="1"/>
  <c r="N81" i="3"/>
  <c r="K81" i="3"/>
  <c r="I81" i="3"/>
  <c r="F81" i="3"/>
  <c r="O81" i="3" s="1"/>
  <c r="N83" i="3"/>
  <c r="K83" i="3"/>
  <c r="I83" i="3"/>
  <c r="F83" i="3"/>
  <c r="N82" i="3"/>
  <c r="K82" i="3"/>
  <c r="I82" i="3"/>
  <c r="F82" i="3"/>
  <c r="P80" i="3"/>
  <c r="M80" i="3"/>
  <c r="L80" i="3"/>
  <c r="O83" i="3" l="1"/>
  <c r="J82" i="3"/>
  <c r="K80" i="3"/>
  <c r="J81" i="3"/>
  <c r="O82" i="3"/>
  <c r="J83" i="3"/>
  <c r="N324" i="3" l="1"/>
  <c r="K324" i="3"/>
  <c r="I324" i="3"/>
  <c r="F324" i="3"/>
  <c r="N323" i="3"/>
  <c r="K323" i="3"/>
  <c r="I323" i="3"/>
  <c r="F323" i="3"/>
  <c r="N322" i="3"/>
  <c r="K322" i="3"/>
  <c r="K319" i="3" s="1"/>
  <c r="I322" i="3"/>
  <c r="F322" i="3"/>
  <c r="P319" i="3"/>
  <c r="N318" i="3"/>
  <c r="K318" i="3"/>
  <c r="I318" i="3"/>
  <c r="F318" i="3"/>
  <c r="N317" i="3"/>
  <c r="K317" i="3"/>
  <c r="I317" i="3"/>
  <c r="F317" i="3"/>
  <c r="N316" i="3"/>
  <c r="K316" i="3"/>
  <c r="K315" i="3" s="1"/>
  <c r="I316" i="3"/>
  <c r="F316" i="3"/>
  <c r="P315" i="3"/>
  <c r="M315" i="3"/>
  <c r="L315" i="3"/>
  <c r="H315" i="3"/>
  <c r="G315" i="3"/>
  <c r="N314" i="3"/>
  <c r="K314" i="3"/>
  <c r="I314" i="3"/>
  <c r="F314" i="3"/>
  <c r="O314" i="3" s="1"/>
  <c r="N313" i="3"/>
  <c r="K313" i="3"/>
  <c r="I313" i="3"/>
  <c r="F313" i="3"/>
  <c r="N312" i="3"/>
  <c r="K312" i="3"/>
  <c r="I312" i="3"/>
  <c r="F312" i="3"/>
  <c r="N311" i="3"/>
  <c r="K311" i="3"/>
  <c r="I311" i="3"/>
  <c r="F311" i="3"/>
  <c r="N310" i="3"/>
  <c r="K310" i="3"/>
  <c r="I310" i="3"/>
  <c r="F310" i="3"/>
  <c r="N309" i="3"/>
  <c r="K309" i="3"/>
  <c r="I309" i="3"/>
  <c r="F309" i="3"/>
  <c r="P308" i="3"/>
  <c r="M308" i="3"/>
  <c r="L308" i="3"/>
  <c r="H308" i="3"/>
  <c r="G308" i="3"/>
  <c r="N307" i="3"/>
  <c r="O307" i="3" s="1"/>
  <c r="K307" i="3"/>
  <c r="I307" i="3"/>
  <c r="J307" i="3" s="1"/>
  <c r="N306" i="3"/>
  <c r="K306" i="3"/>
  <c r="I306" i="3"/>
  <c r="F306" i="3"/>
  <c r="N305" i="3"/>
  <c r="K305" i="3"/>
  <c r="I305" i="3"/>
  <c r="F305" i="3"/>
  <c r="O305" i="3" s="1"/>
  <c r="N304" i="3"/>
  <c r="K304" i="3"/>
  <c r="I304" i="3"/>
  <c r="F304" i="3"/>
  <c r="N303" i="3"/>
  <c r="K303" i="3"/>
  <c r="I303" i="3"/>
  <c r="F303" i="3"/>
  <c r="N302" i="3"/>
  <c r="K302" i="3"/>
  <c r="I302" i="3"/>
  <c r="F302" i="3"/>
  <c r="P301" i="3"/>
  <c r="H301" i="3"/>
  <c r="G301" i="3"/>
  <c r="M300" i="3"/>
  <c r="L300" i="3"/>
  <c r="N299" i="3"/>
  <c r="O299" i="3" s="1"/>
  <c r="K299" i="3"/>
  <c r="I299" i="3"/>
  <c r="J299" i="3" s="1"/>
  <c r="N298" i="3"/>
  <c r="O298" i="3" s="1"/>
  <c r="K298" i="3"/>
  <c r="I298" i="3"/>
  <c r="J298" i="3" s="1"/>
  <c r="N297" i="3"/>
  <c r="O297" i="3" s="1"/>
  <c r="K297" i="3"/>
  <c r="I297" i="3"/>
  <c r="J297" i="3" s="1"/>
  <c r="N296" i="3"/>
  <c r="O296" i="3" s="1"/>
  <c r="K296" i="3"/>
  <c r="I296" i="3"/>
  <c r="J296" i="3" s="1"/>
  <c r="N295" i="3"/>
  <c r="O295" i="3" s="1"/>
  <c r="K295" i="3"/>
  <c r="I295" i="3"/>
  <c r="J295" i="3" s="1"/>
  <c r="N294" i="3"/>
  <c r="O294" i="3" s="1"/>
  <c r="K294" i="3"/>
  <c r="I294" i="3"/>
  <c r="J294" i="3" s="1"/>
  <c r="N293" i="3"/>
  <c r="O293" i="3" s="1"/>
  <c r="K293" i="3"/>
  <c r="I293" i="3"/>
  <c r="J293" i="3" s="1"/>
  <c r="N292" i="3"/>
  <c r="O292" i="3" s="1"/>
  <c r="K292" i="3"/>
  <c r="I292" i="3"/>
  <c r="J292" i="3" s="1"/>
  <c r="N291" i="3"/>
  <c r="O291" i="3" s="1"/>
  <c r="K291" i="3"/>
  <c r="I291" i="3"/>
  <c r="J291" i="3" s="1"/>
  <c r="N290" i="3"/>
  <c r="O290" i="3" s="1"/>
  <c r="K290" i="3"/>
  <c r="I290" i="3"/>
  <c r="J290" i="3" s="1"/>
  <c r="N289" i="3"/>
  <c r="K289" i="3"/>
  <c r="I289" i="3"/>
  <c r="F289" i="3"/>
  <c r="N288" i="3"/>
  <c r="O288" i="3" s="1"/>
  <c r="K288" i="3"/>
  <c r="I288" i="3"/>
  <c r="J288" i="3" s="1"/>
  <c r="N287" i="3"/>
  <c r="O287" i="3" s="1"/>
  <c r="K287" i="3"/>
  <c r="I287" i="3"/>
  <c r="J287" i="3" s="1"/>
  <c r="N286" i="3"/>
  <c r="O286" i="3" s="1"/>
  <c r="K286" i="3"/>
  <c r="I286" i="3"/>
  <c r="J286" i="3" s="1"/>
  <c r="N285" i="3"/>
  <c r="K285" i="3"/>
  <c r="I285" i="3"/>
  <c r="F285" i="3"/>
  <c r="N284" i="3"/>
  <c r="K284" i="3"/>
  <c r="I284" i="3"/>
  <c r="F284" i="3"/>
  <c r="N283" i="3"/>
  <c r="K283" i="3"/>
  <c r="I283" i="3"/>
  <c r="F283" i="3"/>
  <c r="P282" i="3"/>
  <c r="M282" i="3"/>
  <c r="L282" i="3"/>
  <c r="H282" i="3"/>
  <c r="G282" i="3"/>
  <c r="N281" i="3"/>
  <c r="K281" i="3"/>
  <c r="I281" i="3"/>
  <c r="F281" i="3"/>
  <c r="N280" i="3"/>
  <c r="K280" i="3"/>
  <c r="I280" i="3"/>
  <c r="F280" i="3"/>
  <c r="N279" i="3"/>
  <c r="K279" i="3"/>
  <c r="I279" i="3"/>
  <c r="F279" i="3"/>
  <c r="N278" i="3"/>
  <c r="K278" i="3"/>
  <c r="I278" i="3"/>
  <c r="F278" i="3"/>
  <c r="N277" i="3"/>
  <c r="K277" i="3"/>
  <c r="I277" i="3"/>
  <c r="F277" i="3"/>
  <c r="P276" i="3"/>
  <c r="M276" i="3"/>
  <c r="L276" i="3"/>
  <c r="H276" i="3"/>
  <c r="G276" i="3"/>
  <c r="N275" i="3"/>
  <c r="K275" i="3"/>
  <c r="I275" i="3"/>
  <c r="F275" i="3"/>
  <c r="N274" i="3"/>
  <c r="K274" i="3"/>
  <c r="I274" i="3"/>
  <c r="F274" i="3"/>
  <c r="P273" i="3"/>
  <c r="M273" i="3"/>
  <c r="L273" i="3"/>
  <c r="H273" i="3"/>
  <c r="G273" i="3"/>
  <c r="N272" i="3"/>
  <c r="K272" i="3"/>
  <c r="I272" i="3"/>
  <c r="F272" i="3"/>
  <c r="N271" i="3"/>
  <c r="K271" i="3"/>
  <c r="I271" i="3"/>
  <c r="F271" i="3"/>
  <c r="N270" i="3"/>
  <c r="K270" i="3"/>
  <c r="I270" i="3"/>
  <c r="F270" i="3"/>
  <c r="N269" i="3"/>
  <c r="K269" i="3"/>
  <c r="I269" i="3"/>
  <c r="F269" i="3"/>
  <c r="N268" i="3"/>
  <c r="K268" i="3"/>
  <c r="I268" i="3"/>
  <c r="F268" i="3"/>
  <c r="P267" i="3"/>
  <c r="M267" i="3"/>
  <c r="L267" i="3"/>
  <c r="H267" i="3"/>
  <c r="G267" i="3"/>
  <c r="N266" i="3"/>
  <c r="K266" i="3"/>
  <c r="I266" i="3"/>
  <c r="F266" i="3"/>
  <c r="N265" i="3"/>
  <c r="K265" i="3"/>
  <c r="I265" i="3"/>
  <c r="F265" i="3"/>
  <c r="N264" i="3"/>
  <c r="K264" i="3"/>
  <c r="I264" i="3"/>
  <c r="F264" i="3"/>
  <c r="N263" i="3"/>
  <c r="K263" i="3"/>
  <c r="I263" i="3"/>
  <c r="F263" i="3"/>
  <c r="N262" i="3"/>
  <c r="K262" i="3"/>
  <c r="I262" i="3"/>
  <c r="F262" i="3"/>
  <c r="N261" i="3"/>
  <c r="K261" i="3"/>
  <c r="I261" i="3"/>
  <c r="F261" i="3"/>
  <c r="P260" i="3"/>
  <c r="M260" i="3"/>
  <c r="L260" i="3"/>
  <c r="H260" i="3"/>
  <c r="G260" i="3"/>
  <c r="N259" i="3"/>
  <c r="K259" i="3"/>
  <c r="I259" i="3"/>
  <c r="F259" i="3"/>
  <c r="N258" i="3"/>
  <c r="K258" i="3"/>
  <c r="I258" i="3"/>
  <c r="F258" i="3"/>
  <c r="N257" i="3"/>
  <c r="K257" i="3"/>
  <c r="I257" i="3"/>
  <c r="F257" i="3"/>
  <c r="N256" i="3"/>
  <c r="K256" i="3"/>
  <c r="I256" i="3"/>
  <c r="F256" i="3"/>
  <c r="N255" i="3"/>
  <c r="K255" i="3"/>
  <c r="I255" i="3"/>
  <c r="F255" i="3"/>
  <c r="N254" i="3"/>
  <c r="K254" i="3"/>
  <c r="I254" i="3"/>
  <c r="F254" i="3"/>
  <c r="N253" i="3"/>
  <c r="K253" i="3"/>
  <c r="I253" i="3"/>
  <c r="F253" i="3"/>
  <c r="N252" i="3"/>
  <c r="K252" i="3"/>
  <c r="I252" i="3"/>
  <c r="F252" i="3"/>
  <c r="N251" i="3"/>
  <c r="K251" i="3"/>
  <c r="I251" i="3"/>
  <c r="F251" i="3"/>
  <c r="P250" i="3"/>
  <c r="M250" i="3"/>
  <c r="L250" i="3"/>
  <c r="H250" i="3"/>
  <c r="G250" i="3"/>
  <c r="N249" i="3"/>
  <c r="K249" i="3"/>
  <c r="I249" i="3"/>
  <c r="F249" i="3"/>
  <c r="N248" i="3"/>
  <c r="K248" i="3"/>
  <c r="I248" i="3"/>
  <c r="F248" i="3"/>
  <c r="N247" i="3"/>
  <c r="K247" i="3"/>
  <c r="I247" i="3"/>
  <c r="F247" i="3"/>
  <c r="N246" i="3"/>
  <c r="K246" i="3"/>
  <c r="I246" i="3"/>
  <c r="F246" i="3"/>
  <c r="P245" i="3"/>
  <c r="M245" i="3"/>
  <c r="L245" i="3"/>
  <c r="H245" i="3"/>
  <c r="G245" i="3"/>
  <c r="N244" i="3"/>
  <c r="K244" i="3"/>
  <c r="I244" i="3"/>
  <c r="F244" i="3"/>
  <c r="N243" i="3"/>
  <c r="K243" i="3"/>
  <c r="I243" i="3"/>
  <c r="F243" i="3"/>
  <c r="N242" i="3"/>
  <c r="K242" i="3"/>
  <c r="I242" i="3"/>
  <c r="F242" i="3"/>
  <c r="N241" i="3"/>
  <c r="K241" i="3"/>
  <c r="I241" i="3"/>
  <c r="F241" i="3"/>
  <c r="N240" i="3"/>
  <c r="K240" i="3"/>
  <c r="I240" i="3"/>
  <c r="F240" i="3"/>
  <c r="N239" i="3"/>
  <c r="K239" i="3"/>
  <c r="I239" i="3"/>
  <c r="F239" i="3"/>
  <c r="N238" i="3"/>
  <c r="K238" i="3"/>
  <c r="I238" i="3"/>
  <c r="F238" i="3"/>
  <c r="N237" i="3"/>
  <c r="K237" i="3"/>
  <c r="I237" i="3"/>
  <c r="F237" i="3"/>
  <c r="N236" i="3"/>
  <c r="K236" i="3"/>
  <c r="I236" i="3"/>
  <c r="F236" i="3"/>
  <c r="N235" i="3"/>
  <c r="K235" i="3"/>
  <c r="I235" i="3"/>
  <c r="F235" i="3"/>
  <c r="N234" i="3"/>
  <c r="K234" i="3"/>
  <c r="I234" i="3"/>
  <c r="F234" i="3"/>
  <c r="N233" i="3"/>
  <c r="K233" i="3"/>
  <c r="I233" i="3"/>
  <c r="F233" i="3"/>
  <c r="N232" i="3"/>
  <c r="K232" i="3"/>
  <c r="I232" i="3"/>
  <c r="F232" i="3"/>
  <c r="N231" i="3"/>
  <c r="K231" i="3"/>
  <c r="I231" i="3"/>
  <c r="F231" i="3"/>
  <c r="N230" i="3"/>
  <c r="K230" i="3"/>
  <c r="I230" i="3"/>
  <c r="F230" i="3"/>
  <c r="N229" i="3"/>
  <c r="K229" i="3"/>
  <c r="I229" i="3"/>
  <c r="F229" i="3"/>
  <c r="N228" i="3"/>
  <c r="K228" i="3"/>
  <c r="I228" i="3"/>
  <c r="F228" i="3"/>
  <c r="N227" i="3"/>
  <c r="K227" i="3"/>
  <c r="I227" i="3"/>
  <c r="F227" i="3"/>
  <c r="N226" i="3"/>
  <c r="K226" i="3"/>
  <c r="I226" i="3"/>
  <c r="F226" i="3"/>
  <c r="N225" i="3"/>
  <c r="K225" i="3"/>
  <c r="I225" i="3"/>
  <c r="F225" i="3"/>
  <c r="N224" i="3"/>
  <c r="K224" i="3"/>
  <c r="I224" i="3"/>
  <c r="F224" i="3"/>
  <c r="P223" i="3"/>
  <c r="M223" i="3"/>
  <c r="L223" i="3"/>
  <c r="H223" i="3"/>
  <c r="G223" i="3"/>
  <c r="N222" i="3"/>
  <c r="K222" i="3"/>
  <c r="I222" i="3"/>
  <c r="F222" i="3"/>
  <c r="N221" i="3"/>
  <c r="K221" i="3"/>
  <c r="I221" i="3"/>
  <c r="F221" i="3"/>
  <c r="N220" i="3"/>
  <c r="K220" i="3"/>
  <c r="I220" i="3"/>
  <c r="F220" i="3"/>
  <c r="P219" i="3"/>
  <c r="M219" i="3"/>
  <c r="L219" i="3"/>
  <c r="H219" i="3"/>
  <c r="G219" i="3"/>
  <c r="N218" i="3"/>
  <c r="K218" i="3"/>
  <c r="I218" i="3"/>
  <c r="F218" i="3"/>
  <c r="N217" i="3"/>
  <c r="K217" i="3"/>
  <c r="I217" i="3"/>
  <c r="F217" i="3"/>
  <c r="N216" i="3"/>
  <c r="K216" i="3"/>
  <c r="I216" i="3"/>
  <c r="F216" i="3"/>
  <c r="N215" i="3"/>
  <c r="K215" i="3"/>
  <c r="I215" i="3"/>
  <c r="F215" i="3"/>
  <c r="N214" i="3"/>
  <c r="K214" i="3"/>
  <c r="I214" i="3"/>
  <c r="F214" i="3"/>
  <c r="N213" i="3"/>
  <c r="K213" i="3"/>
  <c r="I213" i="3"/>
  <c r="F213" i="3"/>
  <c r="N212" i="3"/>
  <c r="K212" i="3"/>
  <c r="I212" i="3"/>
  <c r="F212" i="3"/>
  <c r="P211" i="3"/>
  <c r="M211" i="3"/>
  <c r="L211" i="3"/>
  <c r="H211" i="3"/>
  <c r="G211" i="3"/>
  <c r="N210" i="3"/>
  <c r="K210" i="3"/>
  <c r="I210" i="3"/>
  <c r="F210" i="3"/>
  <c r="N209" i="3"/>
  <c r="K209" i="3"/>
  <c r="I209" i="3"/>
  <c r="F209" i="3"/>
  <c r="N208" i="3"/>
  <c r="K208" i="3"/>
  <c r="I208" i="3"/>
  <c r="F208" i="3"/>
  <c r="N207" i="3"/>
  <c r="K207" i="3"/>
  <c r="I207" i="3"/>
  <c r="F207" i="3"/>
  <c r="N206" i="3"/>
  <c r="K206" i="3"/>
  <c r="I206" i="3"/>
  <c r="F206" i="3"/>
  <c r="P205" i="3"/>
  <c r="M205" i="3"/>
  <c r="L205" i="3"/>
  <c r="H205" i="3"/>
  <c r="G205" i="3"/>
  <c r="N188" i="3"/>
  <c r="O188" i="3" s="1"/>
  <c r="K188" i="3"/>
  <c r="I188" i="3"/>
  <c r="J188" i="3" s="1"/>
  <c r="N186" i="3"/>
  <c r="O186" i="3" s="1"/>
  <c r="K186" i="3"/>
  <c r="I186" i="3"/>
  <c r="J186" i="3" s="1"/>
  <c r="N185" i="3"/>
  <c r="O185" i="3" s="1"/>
  <c r="K185" i="3"/>
  <c r="I185" i="3"/>
  <c r="J185" i="3" s="1"/>
  <c r="N184" i="3"/>
  <c r="O184" i="3" s="1"/>
  <c r="K184" i="3"/>
  <c r="I184" i="3"/>
  <c r="J184" i="3" s="1"/>
  <c r="N183" i="3"/>
  <c r="O183" i="3" s="1"/>
  <c r="K183" i="3"/>
  <c r="I183" i="3"/>
  <c r="J183" i="3" s="1"/>
  <c r="N182" i="3"/>
  <c r="O182" i="3" s="1"/>
  <c r="K182" i="3"/>
  <c r="I182" i="3"/>
  <c r="J182" i="3" s="1"/>
  <c r="N181" i="3"/>
  <c r="O181" i="3" s="1"/>
  <c r="K181" i="3"/>
  <c r="I181" i="3"/>
  <c r="J181" i="3" s="1"/>
  <c r="N180" i="3"/>
  <c r="O180" i="3" s="1"/>
  <c r="K180" i="3"/>
  <c r="I180" i="3"/>
  <c r="J180" i="3" s="1"/>
  <c r="N179" i="3"/>
  <c r="O179" i="3" s="1"/>
  <c r="K179" i="3"/>
  <c r="I179" i="3"/>
  <c r="J179" i="3" s="1"/>
  <c r="N178" i="3"/>
  <c r="O178" i="3" s="1"/>
  <c r="K178" i="3"/>
  <c r="I178" i="3"/>
  <c r="J178" i="3" s="1"/>
  <c r="N177" i="3"/>
  <c r="O177" i="3" s="1"/>
  <c r="K177" i="3"/>
  <c r="I177" i="3"/>
  <c r="J177" i="3" s="1"/>
  <c r="N176" i="3"/>
  <c r="O176" i="3" s="1"/>
  <c r="K176" i="3"/>
  <c r="I176" i="3"/>
  <c r="J176" i="3" s="1"/>
  <c r="P175" i="3"/>
  <c r="M175" i="3"/>
  <c r="N174" i="3"/>
  <c r="K174" i="3"/>
  <c r="I174" i="3"/>
  <c r="F174" i="3"/>
  <c r="N173" i="3"/>
  <c r="K173" i="3"/>
  <c r="I173" i="3"/>
  <c r="F173" i="3"/>
  <c r="N172" i="3"/>
  <c r="K172" i="3"/>
  <c r="I172" i="3"/>
  <c r="F172" i="3"/>
  <c r="N171" i="3"/>
  <c r="K171" i="3"/>
  <c r="I171" i="3"/>
  <c r="F171" i="3"/>
  <c r="N170" i="3"/>
  <c r="K170" i="3"/>
  <c r="I170" i="3"/>
  <c r="F170" i="3"/>
  <c r="N169" i="3"/>
  <c r="K169" i="3"/>
  <c r="I169" i="3"/>
  <c r="F169" i="3"/>
  <c r="N168" i="3"/>
  <c r="K168" i="3"/>
  <c r="I168" i="3"/>
  <c r="F168" i="3"/>
  <c r="P167" i="3"/>
  <c r="M167" i="3"/>
  <c r="L167" i="3"/>
  <c r="H167" i="3"/>
  <c r="G167" i="3"/>
  <c r="N166" i="3"/>
  <c r="O166" i="3" s="1"/>
  <c r="K166" i="3"/>
  <c r="I166" i="3"/>
  <c r="J166" i="3" s="1"/>
  <c r="N165" i="3"/>
  <c r="O165" i="3" s="1"/>
  <c r="K165" i="3"/>
  <c r="I165" i="3"/>
  <c r="J165" i="3" s="1"/>
  <c r="N164" i="3"/>
  <c r="K164" i="3"/>
  <c r="I164" i="3"/>
  <c r="F164" i="3"/>
  <c r="N163" i="3"/>
  <c r="K163" i="3"/>
  <c r="I163" i="3"/>
  <c r="F163" i="3"/>
  <c r="N162" i="3"/>
  <c r="K162" i="3"/>
  <c r="I162" i="3"/>
  <c r="F162" i="3"/>
  <c r="N161" i="3"/>
  <c r="K161" i="3"/>
  <c r="I161" i="3"/>
  <c r="F161" i="3"/>
  <c r="N160" i="3"/>
  <c r="K160" i="3"/>
  <c r="I160" i="3"/>
  <c r="F160" i="3"/>
  <c r="N159" i="3"/>
  <c r="O159" i="3" s="1"/>
  <c r="K159" i="3"/>
  <c r="I159" i="3"/>
  <c r="J159" i="3" s="1"/>
  <c r="N158" i="3"/>
  <c r="O158" i="3" s="1"/>
  <c r="K158" i="3"/>
  <c r="I158" i="3"/>
  <c r="J158" i="3" s="1"/>
  <c r="H157" i="3"/>
  <c r="G157" i="3"/>
  <c r="N156" i="3"/>
  <c r="O156" i="3" s="1"/>
  <c r="K156" i="3"/>
  <c r="I156" i="3"/>
  <c r="J156" i="3" s="1"/>
  <c r="N155" i="3"/>
  <c r="K155" i="3"/>
  <c r="I155" i="3"/>
  <c r="F155" i="3"/>
  <c r="N154" i="3"/>
  <c r="K154" i="3"/>
  <c r="I154" i="3"/>
  <c r="F154" i="3"/>
  <c r="N153" i="3"/>
  <c r="K153" i="3"/>
  <c r="I153" i="3"/>
  <c r="F153" i="3"/>
  <c r="N152" i="3"/>
  <c r="K152" i="3"/>
  <c r="I152" i="3"/>
  <c r="F152" i="3"/>
  <c r="N151" i="3"/>
  <c r="K151" i="3"/>
  <c r="I151" i="3"/>
  <c r="F151" i="3"/>
  <c r="P150" i="3"/>
  <c r="P143" i="3" s="1"/>
  <c r="P140" i="3" s="1"/>
  <c r="M150" i="3"/>
  <c r="M143" i="3" s="1"/>
  <c r="L150" i="3"/>
  <c r="L143" i="3" s="1"/>
  <c r="L140" i="3" s="1"/>
  <c r="H150" i="3"/>
  <c r="G150" i="3"/>
  <c r="G143" i="3" s="1"/>
  <c r="N149" i="3"/>
  <c r="O149" i="3" s="1"/>
  <c r="K149" i="3"/>
  <c r="I149" i="3"/>
  <c r="J149" i="3" s="1"/>
  <c r="N148" i="3"/>
  <c r="O148" i="3" s="1"/>
  <c r="K148" i="3"/>
  <c r="I148" i="3"/>
  <c r="J148" i="3" s="1"/>
  <c r="N147" i="3"/>
  <c r="K147" i="3"/>
  <c r="I147" i="3"/>
  <c r="F147" i="3"/>
  <c r="N146" i="3"/>
  <c r="K146" i="3"/>
  <c r="I146" i="3"/>
  <c r="F146" i="3"/>
  <c r="N145" i="3"/>
  <c r="K145" i="3"/>
  <c r="I145" i="3"/>
  <c r="F145" i="3"/>
  <c r="N144" i="3"/>
  <c r="K144" i="3"/>
  <c r="I144" i="3"/>
  <c r="F144" i="3"/>
  <c r="H143" i="3"/>
  <c r="H140" i="3" s="1"/>
  <c r="N142" i="3"/>
  <c r="K142" i="3"/>
  <c r="I142" i="3"/>
  <c r="F142" i="3"/>
  <c r="N141" i="3"/>
  <c r="K141" i="3"/>
  <c r="I141" i="3"/>
  <c r="F141" i="3"/>
  <c r="N138" i="3"/>
  <c r="K138" i="3"/>
  <c r="I138" i="3"/>
  <c r="F138" i="3"/>
  <c r="N137" i="3"/>
  <c r="K137" i="3"/>
  <c r="I137" i="3"/>
  <c r="F137" i="3"/>
  <c r="N136" i="3"/>
  <c r="K136" i="3"/>
  <c r="I136" i="3"/>
  <c r="F136" i="3"/>
  <c r="N135" i="3"/>
  <c r="K135" i="3"/>
  <c r="I135" i="3"/>
  <c r="F135" i="3"/>
  <c r="N134" i="3"/>
  <c r="K134" i="3"/>
  <c r="I134" i="3"/>
  <c r="F134" i="3"/>
  <c r="N133" i="3"/>
  <c r="K133" i="3"/>
  <c r="I133" i="3"/>
  <c r="F133" i="3"/>
  <c r="N132" i="3"/>
  <c r="O132" i="3" s="1"/>
  <c r="K132" i="3"/>
  <c r="I132" i="3"/>
  <c r="J132" i="3" s="1"/>
  <c r="N131" i="3"/>
  <c r="O131" i="3" s="1"/>
  <c r="K131" i="3"/>
  <c r="I131" i="3"/>
  <c r="J131" i="3" s="1"/>
  <c r="N130" i="3"/>
  <c r="O130" i="3" s="1"/>
  <c r="K130" i="3"/>
  <c r="I130" i="3"/>
  <c r="J130" i="3" s="1"/>
  <c r="N129" i="3"/>
  <c r="O129" i="3" s="1"/>
  <c r="K129" i="3"/>
  <c r="I129" i="3"/>
  <c r="J129" i="3" s="1"/>
  <c r="N128" i="3"/>
  <c r="O128" i="3" s="1"/>
  <c r="K128" i="3"/>
  <c r="I128" i="3"/>
  <c r="J128" i="3" s="1"/>
  <c r="N127" i="3"/>
  <c r="O127" i="3" s="1"/>
  <c r="K127" i="3"/>
  <c r="I127" i="3"/>
  <c r="J127" i="3" s="1"/>
  <c r="N126" i="3"/>
  <c r="O126" i="3" s="1"/>
  <c r="K126" i="3"/>
  <c r="I126" i="3"/>
  <c r="J126" i="3" s="1"/>
  <c r="N125" i="3"/>
  <c r="O125" i="3" s="1"/>
  <c r="K125" i="3"/>
  <c r="I125" i="3"/>
  <c r="J125" i="3" s="1"/>
  <c r="N124" i="3"/>
  <c r="O124" i="3" s="1"/>
  <c r="K124" i="3"/>
  <c r="I124" i="3"/>
  <c r="J124" i="3" s="1"/>
  <c r="P123" i="3"/>
  <c r="M123" i="3"/>
  <c r="L123" i="3"/>
  <c r="H123" i="3"/>
  <c r="G123" i="3"/>
  <c r="N122" i="3"/>
  <c r="K122" i="3"/>
  <c r="I122" i="3"/>
  <c r="F122" i="3"/>
  <c r="N121" i="3"/>
  <c r="K121" i="3"/>
  <c r="I121" i="3"/>
  <c r="F121" i="3"/>
  <c r="P120" i="3"/>
  <c r="M120" i="3"/>
  <c r="L120" i="3"/>
  <c r="H120" i="3"/>
  <c r="G120" i="3"/>
  <c r="N119" i="3"/>
  <c r="K119" i="3"/>
  <c r="I119" i="3"/>
  <c r="F119" i="3"/>
  <c r="N118" i="3"/>
  <c r="K118" i="3"/>
  <c r="I118" i="3"/>
  <c r="N116" i="3"/>
  <c r="K116" i="3"/>
  <c r="I116" i="3"/>
  <c r="P115" i="3"/>
  <c r="M115" i="3"/>
  <c r="L115" i="3"/>
  <c r="H115" i="3"/>
  <c r="G115" i="3"/>
  <c r="N114" i="3"/>
  <c r="K114" i="3"/>
  <c r="I114" i="3"/>
  <c r="F114" i="3"/>
  <c r="N113" i="3"/>
  <c r="K113" i="3"/>
  <c r="I113" i="3"/>
  <c r="F113" i="3"/>
  <c r="N112" i="3"/>
  <c r="K112" i="3"/>
  <c r="I112" i="3"/>
  <c r="F112" i="3"/>
  <c r="N111" i="3"/>
  <c r="K111" i="3"/>
  <c r="I111" i="3"/>
  <c r="F111" i="3"/>
  <c r="N110" i="3"/>
  <c r="K110" i="3"/>
  <c r="I110" i="3"/>
  <c r="F110" i="3"/>
  <c r="P109" i="3"/>
  <c r="M109" i="3"/>
  <c r="L109" i="3"/>
  <c r="H109" i="3"/>
  <c r="G109" i="3"/>
  <c r="N107" i="3"/>
  <c r="K107" i="3"/>
  <c r="I107" i="3"/>
  <c r="F107" i="3"/>
  <c r="N106" i="3"/>
  <c r="K106" i="3"/>
  <c r="I106" i="3"/>
  <c r="F106" i="3"/>
  <c r="P105" i="3"/>
  <c r="M105" i="3"/>
  <c r="M93" i="3" s="1"/>
  <c r="L105" i="3"/>
  <c r="H105" i="3"/>
  <c r="G105" i="3"/>
  <c r="N104" i="3"/>
  <c r="K104" i="3"/>
  <c r="I104" i="3"/>
  <c r="F104" i="3"/>
  <c r="N103" i="3"/>
  <c r="K103" i="3"/>
  <c r="I103" i="3"/>
  <c r="F103" i="3"/>
  <c r="N102" i="3"/>
  <c r="K102" i="3"/>
  <c r="I102" i="3"/>
  <c r="F102" i="3"/>
  <c r="N101" i="3"/>
  <c r="K101" i="3"/>
  <c r="I101" i="3"/>
  <c r="F101" i="3"/>
  <c r="N100" i="3"/>
  <c r="K100" i="3"/>
  <c r="I100" i="3"/>
  <c r="F100" i="3"/>
  <c r="N99" i="3"/>
  <c r="K99" i="3"/>
  <c r="I99" i="3"/>
  <c r="F99" i="3"/>
  <c r="N98" i="3"/>
  <c r="K98" i="3"/>
  <c r="I98" i="3"/>
  <c r="F98" i="3"/>
  <c r="N97" i="3"/>
  <c r="K97" i="3"/>
  <c r="I97" i="3"/>
  <c r="F97" i="3"/>
  <c r="N96" i="3"/>
  <c r="K96" i="3"/>
  <c r="I96" i="3"/>
  <c r="F96" i="3"/>
  <c r="N95" i="3"/>
  <c r="K95" i="3"/>
  <c r="I95" i="3"/>
  <c r="F95" i="3"/>
  <c r="P94" i="3"/>
  <c r="M94" i="3"/>
  <c r="L94" i="3"/>
  <c r="H94" i="3"/>
  <c r="G94" i="3"/>
  <c r="L93" i="3"/>
  <c r="N91" i="3"/>
  <c r="K91" i="3"/>
  <c r="K89" i="3" s="1"/>
  <c r="K88" i="3" s="1"/>
  <c r="I91" i="3"/>
  <c r="F91" i="3"/>
  <c r="P90" i="3"/>
  <c r="M90" i="3"/>
  <c r="M89" i="3" s="1"/>
  <c r="M88" i="3" s="1"/>
  <c r="L90" i="3"/>
  <c r="L89" i="3" s="1"/>
  <c r="L88" i="3" s="1"/>
  <c r="H90" i="3"/>
  <c r="H89" i="3" s="1"/>
  <c r="H88" i="3" s="1"/>
  <c r="G90" i="3"/>
  <c r="P89" i="3"/>
  <c r="P88" i="3" s="1"/>
  <c r="N87" i="3"/>
  <c r="K87" i="3"/>
  <c r="I87" i="3"/>
  <c r="F87" i="3"/>
  <c r="N86" i="3"/>
  <c r="K86" i="3"/>
  <c r="I86" i="3"/>
  <c r="F86" i="3"/>
  <c r="P85" i="3"/>
  <c r="P84" i="3" s="1"/>
  <c r="M85" i="3"/>
  <c r="L85" i="3"/>
  <c r="H85" i="3"/>
  <c r="G85" i="3"/>
  <c r="M84" i="3"/>
  <c r="L84" i="3"/>
  <c r="H84" i="3"/>
  <c r="G84" i="3"/>
  <c r="N79" i="3"/>
  <c r="K79" i="3"/>
  <c r="I79" i="3"/>
  <c r="F79" i="3"/>
  <c r="N78" i="3"/>
  <c r="K78" i="3"/>
  <c r="I78" i="3"/>
  <c r="F78" i="3"/>
  <c r="N77" i="3"/>
  <c r="K77" i="3"/>
  <c r="I77" i="3"/>
  <c r="F77" i="3"/>
  <c r="N76" i="3"/>
  <c r="K76" i="3"/>
  <c r="I76" i="3"/>
  <c r="F76" i="3"/>
  <c r="P75" i="3"/>
  <c r="P74" i="3" s="1"/>
  <c r="M75" i="3"/>
  <c r="L75" i="3"/>
  <c r="H75" i="3"/>
  <c r="G75" i="3"/>
  <c r="M74" i="3"/>
  <c r="L74" i="3"/>
  <c r="N73" i="3"/>
  <c r="F73" i="3"/>
  <c r="N72" i="3"/>
  <c r="F72" i="3"/>
  <c r="N71" i="3"/>
  <c r="F71" i="3"/>
  <c r="N70" i="3"/>
  <c r="F70" i="3"/>
  <c r="N69" i="3"/>
  <c r="F69" i="3"/>
  <c r="N68" i="3"/>
  <c r="F68" i="3"/>
  <c r="N67" i="3"/>
  <c r="F67" i="3"/>
  <c r="N66" i="3"/>
  <c r="F66" i="3"/>
  <c r="N65" i="3"/>
  <c r="F65" i="3"/>
  <c r="N64" i="3"/>
  <c r="F64" i="3"/>
  <c r="N63" i="3"/>
  <c r="F63" i="3"/>
  <c r="N62" i="3"/>
  <c r="F62" i="3"/>
  <c r="N61" i="3"/>
  <c r="F61" i="3"/>
  <c r="N60" i="3"/>
  <c r="F60" i="3"/>
  <c r="N59" i="3"/>
  <c r="F59" i="3"/>
  <c r="N58" i="3"/>
  <c r="F58" i="3"/>
  <c r="N57" i="3"/>
  <c r="F57" i="3"/>
  <c r="N56" i="3"/>
  <c r="F56" i="3"/>
  <c r="N55" i="3"/>
  <c r="F55" i="3"/>
  <c r="N54" i="3"/>
  <c r="F54" i="3"/>
  <c r="N53" i="3"/>
  <c r="F53" i="3"/>
  <c r="N52" i="3"/>
  <c r="F52" i="3"/>
  <c r="N51" i="3"/>
  <c r="F51" i="3"/>
  <c r="N50" i="3"/>
  <c r="F50" i="3"/>
  <c r="N49" i="3"/>
  <c r="F49" i="3"/>
  <c r="N48" i="3"/>
  <c r="F48" i="3"/>
  <c r="N47" i="3"/>
  <c r="F47" i="3"/>
  <c r="N46" i="3"/>
  <c r="F46" i="3"/>
  <c r="N45" i="3"/>
  <c r="F45" i="3"/>
  <c r="N44" i="3"/>
  <c r="F44" i="3"/>
  <c r="N43" i="3"/>
  <c r="F43" i="3"/>
  <c r="N42" i="3"/>
  <c r="F42" i="3"/>
  <c r="N41" i="3"/>
  <c r="F41" i="3"/>
  <c r="N40" i="3"/>
  <c r="F40" i="3"/>
  <c r="N39" i="3"/>
  <c r="F39" i="3"/>
  <c r="N38" i="3"/>
  <c r="F38" i="3"/>
  <c r="N37" i="3"/>
  <c r="G37" i="3"/>
  <c r="H37" i="3" s="1"/>
  <c r="F37" i="3"/>
  <c r="N36" i="3"/>
  <c r="K36" i="3"/>
  <c r="I36" i="3"/>
  <c r="F36" i="3"/>
  <c r="P35" i="3"/>
  <c r="M35" i="3"/>
  <c r="L35" i="3"/>
  <c r="N34" i="3"/>
  <c r="K34" i="3"/>
  <c r="I34" i="3"/>
  <c r="F34" i="3"/>
  <c r="N33" i="3"/>
  <c r="K33" i="3"/>
  <c r="I33" i="3"/>
  <c r="F33" i="3"/>
  <c r="N32" i="3"/>
  <c r="K32" i="3"/>
  <c r="I32" i="3"/>
  <c r="F32" i="3"/>
  <c r="N31" i="3"/>
  <c r="K31" i="3"/>
  <c r="I31" i="3"/>
  <c r="F31" i="3"/>
  <c r="N30" i="3"/>
  <c r="K30" i="3"/>
  <c r="I30" i="3"/>
  <c r="F30" i="3"/>
  <c r="N29" i="3"/>
  <c r="K29" i="3"/>
  <c r="I29" i="3"/>
  <c r="F29" i="3"/>
  <c r="N28" i="3"/>
  <c r="K28" i="3"/>
  <c r="I28" i="3"/>
  <c r="F28" i="3"/>
  <c r="N27" i="3"/>
  <c r="K27" i="3"/>
  <c r="I27" i="3"/>
  <c r="F27" i="3"/>
  <c r="N26" i="3"/>
  <c r="K26" i="3"/>
  <c r="I26" i="3"/>
  <c r="F26" i="3"/>
  <c r="P25" i="3"/>
  <c r="M25" i="3"/>
  <c r="L25" i="3"/>
  <c r="H25" i="3"/>
  <c r="H21" i="3" s="1"/>
  <c r="G25" i="3"/>
  <c r="N24" i="3"/>
  <c r="K24" i="3"/>
  <c r="I24" i="3"/>
  <c r="F24" i="3"/>
  <c r="N23" i="3"/>
  <c r="K23" i="3"/>
  <c r="I23" i="3"/>
  <c r="F23" i="3"/>
  <c r="N22" i="3"/>
  <c r="K22" i="3"/>
  <c r="I22" i="3"/>
  <c r="F22" i="3"/>
  <c r="P21" i="3"/>
  <c r="L21" i="3"/>
  <c r="G21" i="3"/>
  <c r="N19" i="3"/>
  <c r="K19" i="3"/>
  <c r="I19" i="3"/>
  <c r="F19" i="3"/>
  <c r="P18" i="3"/>
  <c r="N18" i="3"/>
  <c r="K18" i="3"/>
  <c r="I18" i="3"/>
  <c r="F18" i="3"/>
  <c r="P17" i="3"/>
  <c r="N17" i="3"/>
  <c r="K17" i="3"/>
  <c r="I17" i="3"/>
  <c r="F17" i="3"/>
  <c r="M16" i="3"/>
  <c r="M15" i="3" s="1"/>
  <c r="L16" i="3"/>
  <c r="L15" i="3" s="1"/>
  <c r="H16" i="3"/>
  <c r="H15" i="3" s="1"/>
  <c r="G16" i="3"/>
  <c r="G15" i="3" s="1"/>
  <c r="H13" i="3"/>
  <c r="G13" i="3"/>
  <c r="A13" i="3"/>
  <c r="Q12" i="3"/>
  <c r="R11" i="3"/>
  <c r="K6" i="3"/>
  <c r="J6" i="3"/>
  <c r="I6" i="3"/>
  <c r="K5" i="3"/>
  <c r="E5" i="3"/>
  <c r="K4" i="3"/>
  <c r="E4" i="3"/>
  <c r="E3" i="3"/>
  <c r="K175" i="3" l="1"/>
  <c r="K301" i="3"/>
  <c r="K219" i="3"/>
  <c r="K308" i="3"/>
  <c r="K157" i="3"/>
  <c r="O212" i="3"/>
  <c r="O215" i="3"/>
  <c r="O253" i="3"/>
  <c r="K205" i="3"/>
  <c r="K167" i="3"/>
  <c r="K211" i="3"/>
  <c r="P201" i="3"/>
  <c r="P196" i="3" s="1"/>
  <c r="P189" i="3" s="1"/>
  <c r="P300" i="3"/>
  <c r="Q321" i="3"/>
  <c r="Q196" i="3"/>
  <c r="Q189" i="3"/>
  <c r="Q201" i="3"/>
  <c r="Q187" i="3"/>
  <c r="Q320" i="3"/>
  <c r="J303" i="3"/>
  <c r="M20" i="3"/>
  <c r="M14" i="3" s="1"/>
  <c r="O170" i="3"/>
  <c r="J306" i="3"/>
  <c r="G93" i="3"/>
  <c r="O38" i="3"/>
  <c r="O44" i="3"/>
  <c r="O50" i="3"/>
  <c r="O56" i="3"/>
  <c r="O62" i="3"/>
  <c r="O68" i="3"/>
  <c r="J272" i="3"/>
  <c r="O142" i="3"/>
  <c r="J31" i="3"/>
  <c r="J34" i="3"/>
  <c r="O261" i="3"/>
  <c r="O264" i="3"/>
  <c r="J216" i="3"/>
  <c r="J144" i="3"/>
  <c r="J147" i="3"/>
  <c r="O17" i="3"/>
  <c r="O269" i="3"/>
  <c r="Q81" i="3"/>
  <c r="O49" i="3"/>
  <c r="O55" i="3"/>
  <c r="K85" i="3"/>
  <c r="K84" i="3" s="1"/>
  <c r="J91" i="3"/>
  <c r="J214" i="3"/>
  <c r="L20" i="3"/>
  <c r="L14" i="3" s="1"/>
  <c r="O61" i="3"/>
  <c r="O67" i="3"/>
  <c r="J95" i="3"/>
  <c r="J98" i="3"/>
  <c r="J101" i="3"/>
  <c r="O121" i="3"/>
  <c r="J133" i="3"/>
  <c r="O28" i="3"/>
  <c r="J104" i="3"/>
  <c r="O107" i="3"/>
  <c r="L108" i="3"/>
  <c r="J111" i="3"/>
  <c r="J206" i="3"/>
  <c r="P20" i="3"/>
  <c r="O72" i="3"/>
  <c r="O23" i="3"/>
  <c r="O152" i="3"/>
  <c r="O155" i="3"/>
  <c r="J220" i="3"/>
  <c r="Q82" i="3"/>
  <c r="Q83" i="3"/>
  <c r="Q80" i="3"/>
  <c r="J24" i="3"/>
  <c r="O168" i="3"/>
  <c r="J209" i="3"/>
  <c r="O247" i="3"/>
  <c r="H108" i="3"/>
  <c r="J218" i="3"/>
  <c r="O268" i="3"/>
  <c r="O76" i="3"/>
  <c r="J78" i="3"/>
  <c r="J77" i="3"/>
  <c r="P108" i="3"/>
  <c r="O135" i="3"/>
  <c r="O138" i="3"/>
  <c r="O146" i="3"/>
  <c r="J240" i="3"/>
  <c r="O249" i="3"/>
  <c r="J302" i="3"/>
  <c r="O258" i="3"/>
  <c r="O228" i="3"/>
  <c r="O240" i="3"/>
  <c r="J22" i="3"/>
  <c r="O37" i="3"/>
  <c r="J79" i="3"/>
  <c r="J122" i="3"/>
  <c r="J226" i="3"/>
  <c r="J232" i="3"/>
  <c r="O73" i="3"/>
  <c r="P93" i="3"/>
  <c r="O160" i="3"/>
  <c r="O163" i="3"/>
  <c r="J279" i="3"/>
  <c r="O312" i="3"/>
  <c r="O26" i="3"/>
  <c r="O32" i="3"/>
  <c r="O39" i="3"/>
  <c r="O51" i="3"/>
  <c r="O63" i="3"/>
  <c r="O134" i="3"/>
  <c r="J137" i="3"/>
  <c r="O210" i="3"/>
  <c r="O248" i="3"/>
  <c r="J274" i="3"/>
  <c r="O304" i="3"/>
  <c r="J310" i="3"/>
  <c r="J313" i="3"/>
  <c r="O52" i="3"/>
  <c r="M108" i="3"/>
  <c r="O224" i="3"/>
  <c r="O230" i="3"/>
  <c r="J323" i="3"/>
  <c r="H93" i="3"/>
  <c r="J119" i="3"/>
  <c r="J142" i="3"/>
  <c r="J235" i="3"/>
  <c r="J238" i="3"/>
  <c r="J275" i="3"/>
  <c r="L139" i="3"/>
  <c r="J19" i="3"/>
  <c r="O272" i="3"/>
  <c r="J121" i="3"/>
  <c r="J160" i="3"/>
  <c r="O79" i="3"/>
  <c r="O209" i="3"/>
  <c r="J212" i="3"/>
  <c r="J270" i="3"/>
  <c r="K105" i="3"/>
  <c r="O238" i="3"/>
  <c r="O244" i="3"/>
  <c r="O316" i="3"/>
  <c r="J236" i="3"/>
  <c r="O239" i="3"/>
  <c r="J242" i="3"/>
  <c r="O270" i="3"/>
  <c r="J26" i="3"/>
  <c r="H139" i="3"/>
  <c r="O271" i="3"/>
  <c r="J255" i="3"/>
  <c r="O77" i="3"/>
  <c r="K115" i="3"/>
  <c r="O141" i="3"/>
  <c r="O171" i="3"/>
  <c r="O174" i="3"/>
  <c r="O251" i="3"/>
  <c r="O254" i="3"/>
  <c r="O257" i="3"/>
  <c r="O289" i="3"/>
  <c r="P16" i="3"/>
  <c r="P15" i="3" s="1"/>
  <c r="O266" i="3"/>
  <c r="J271" i="3"/>
  <c r="O18" i="3"/>
  <c r="O27" i="3"/>
  <c r="O30" i="3"/>
  <c r="J33" i="3"/>
  <c r="O41" i="3"/>
  <c r="O47" i="3"/>
  <c r="O53" i="3"/>
  <c r="O59" i="3"/>
  <c r="O65" i="3"/>
  <c r="O71" i="3"/>
  <c r="O102" i="3"/>
  <c r="J234" i="3"/>
  <c r="O243" i="3"/>
  <c r="O277" i="3"/>
  <c r="J152" i="3"/>
  <c r="J284" i="3"/>
  <c r="O31" i="3"/>
  <c r="I37" i="3"/>
  <c r="J37" i="3" s="1"/>
  <c r="J155" i="3"/>
  <c r="J171" i="3"/>
  <c r="O216" i="3"/>
  <c r="J247" i="3"/>
  <c r="J249" i="3"/>
  <c r="J254" i="3"/>
  <c r="K37" i="3"/>
  <c r="O91" i="3"/>
  <c r="J163" i="3"/>
  <c r="J169" i="3"/>
  <c r="O217" i="3"/>
  <c r="J228" i="3"/>
  <c r="O231" i="3"/>
  <c r="J257" i="3"/>
  <c r="J268" i="3"/>
  <c r="O279" i="3"/>
  <c r="O284" i="3"/>
  <c r="J311" i="3"/>
  <c r="J316" i="3"/>
  <c r="J322" i="3"/>
  <c r="O24" i="3"/>
  <c r="J27" i="3"/>
  <c r="J32" i="3"/>
  <c r="O95" i="3"/>
  <c r="O98" i="3"/>
  <c r="O101" i="3"/>
  <c r="O104" i="3"/>
  <c r="J107" i="3"/>
  <c r="O113" i="3"/>
  <c r="O153" i="3"/>
  <c r="O236" i="3"/>
  <c r="O318" i="3"/>
  <c r="O78" i="3"/>
  <c r="J116" i="3"/>
  <c r="O119" i="3"/>
  <c r="J135" i="3"/>
  <c r="O137" i="3"/>
  <c r="J153" i="3"/>
  <c r="O172" i="3"/>
  <c r="O214" i="3"/>
  <c r="K223" i="3"/>
  <c r="J231" i="3"/>
  <c r="O242" i="3"/>
  <c r="O255" i="3"/>
  <c r="J266" i="3"/>
  <c r="J309" i="3"/>
  <c r="O313" i="3"/>
  <c r="O322" i="3"/>
  <c r="J30" i="3"/>
  <c r="O42" i="3"/>
  <c r="J145" i="3"/>
  <c r="O22" i="3"/>
  <c r="G38" i="3"/>
  <c r="H38" i="3" s="1"/>
  <c r="K38" i="3" s="1"/>
  <c r="P139" i="3"/>
  <c r="J215" i="3"/>
  <c r="O303" i="3"/>
  <c r="O306" i="3"/>
  <c r="O311" i="3"/>
  <c r="O60" i="3"/>
  <c r="K3" i="3"/>
  <c r="Q13" i="3"/>
  <c r="J36" i="3"/>
  <c r="O43" i="3"/>
  <c r="O48" i="3"/>
  <c r="J86" i="3"/>
  <c r="O116" i="3"/>
  <c r="O122" i="3"/>
  <c r="J138" i="3"/>
  <c r="J170" i="3"/>
  <c r="O220" i="3"/>
  <c r="O246" i="3"/>
  <c r="J248" i="3"/>
  <c r="J261" i="3"/>
  <c r="J264" i="3"/>
  <c r="J269" i="3"/>
  <c r="K273" i="3"/>
  <c r="O317" i="3"/>
  <c r="O19" i="3"/>
  <c r="O58" i="3"/>
  <c r="O103" i="3"/>
  <c r="O136" i="3"/>
  <c r="O173" i="3"/>
  <c r="O221" i="3"/>
  <c r="O241" i="3"/>
  <c r="O256" i="3"/>
  <c r="O274" i="3"/>
  <c r="J304" i="3"/>
  <c r="O309" i="3"/>
  <c r="J312" i="3"/>
  <c r="O36" i="3"/>
  <c r="O106" i="3"/>
  <c r="O133" i="3"/>
  <c r="J136" i="3"/>
  <c r="O145" i="3"/>
  <c r="O208" i="3"/>
  <c r="O213" i="3"/>
  <c r="O218" i="3"/>
  <c r="J224" i="3"/>
  <c r="J246" i="3"/>
  <c r="O259" i="3"/>
  <c r="O275" i="3"/>
  <c r="J317" i="3"/>
  <c r="O323" i="3"/>
  <c r="O33" i="3"/>
  <c r="O54" i="3"/>
  <c r="O64" i="3"/>
  <c r="O70" i="3"/>
  <c r="K75" i="3"/>
  <c r="K74" i="3" s="1"/>
  <c r="O86" i="3"/>
  <c r="O111" i="3"/>
  <c r="O227" i="3"/>
  <c r="J230" i="3"/>
  <c r="J244" i="3"/>
  <c r="J251" i="3"/>
  <c r="O262" i="3"/>
  <c r="J278" i="3"/>
  <c r="O324" i="3"/>
  <c r="K276" i="3"/>
  <c r="K120" i="3"/>
  <c r="K109" i="3"/>
  <c r="K21" i="3"/>
  <c r="K282" i="3"/>
  <c r="K150" i="3"/>
  <c r="K143" i="3" s="1"/>
  <c r="K140" i="3" s="1"/>
  <c r="K25" i="3"/>
  <c r="K16" i="3"/>
  <c r="K15" i="3" s="1"/>
  <c r="K267" i="3"/>
  <c r="O29" i="3"/>
  <c r="J29" i="3"/>
  <c r="Q15" i="3"/>
  <c r="Q24" i="3"/>
  <c r="Q16" i="3"/>
  <c r="R12" i="3"/>
  <c r="R317" i="3" s="1"/>
  <c r="S11" i="3"/>
  <c r="Q21" i="3"/>
  <c r="Q304" i="3"/>
  <c r="Q324" i="3"/>
  <c r="Q317" i="3"/>
  <c r="Q314" i="3"/>
  <c r="Q307" i="3"/>
  <c r="Q323" i="3"/>
  <c r="Q316" i="3"/>
  <c r="Q305" i="3"/>
  <c r="Q313" i="3"/>
  <c r="Q246" i="3"/>
  <c r="Q302" i="3"/>
  <c r="Q322" i="3"/>
  <c r="Q207" i="3"/>
  <c r="Q188" i="3"/>
  <c r="Q185" i="3"/>
  <c r="Q178" i="3"/>
  <c r="Q248" i="3"/>
  <c r="Q210" i="3"/>
  <c r="Q303" i="3"/>
  <c r="Q221" i="3"/>
  <c r="Q208" i="3"/>
  <c r="Q318" i="3"/>
  <c r="Q306" i="3"/>
  <c r="Q238" i="3"/>
  <c r="Q222" i="3"/>
  <c r="Q220" i="3"/>
  <c r="Q244" i="3"/>
  <c r="Q224" i="3"/>
  <c r="Q247" i="3"/>
  <c r="Q218" i="3"/>
  <c r="Q206" i="3"/>
  <c r="Q152" i="3"/>
  <c r="Q315" i="3"/>
  <c r="Q155" i="3"/>
  <c r="Q176" i="3"/>
  <c r="Q162" i="3"/>
  <c r="Q165" i="3"/>
  <c r="Q153" i="3"/>
  <c r="Q212" i="3"/>
  <c r="Q223" i="3"/>
  <c r="Q245" i="3"/>
  <c r="Q211" i="3"/>
  <c r="Q170" i="3"/>
  <c r="Q160" i="3"/>
  <c r="Q163" i="3"/>
  <c r="Q168" i="3"/>
  <c r="Q147" i="3"/>
  <c r="Q146" i="3"/>
  <c r="Q141" i="3"/>
  <c r="Q131" i="3"/>
  <c r="Q129" i="3"/>
  <c r="Q134" i="3"/>
  <c r="Q142" i="3"/>
  <c r="Q121" i="3"/>
  <c r="Q110" i="3"/>
  <c r="Q107" i="3"/>
  <c r="Q151" i="3"/>
  <c r="Q148" i="3"/>
  <c r="Q135" i="3"/>
  <c r="Q132" i="3"/>
  <c r="Q124" i="3"/>
  <c r="Q144" i="3"/>
  <c r="Q164" i="3"/>
  <c r="Q150" i="3"/>
  <c r="Q174" i="3"/>
  <c r="Q161" i="3"/>
  <c r="Q145" i="3"/>
  <c r="Q133" i="3"/>
  <c r="Q125" i="3"/>
  <c r="Q119" i="3"/>
  <c r="Q102" i="3"/>
  <c r="Q99" i="3"/>
  <c r="Q96" i="3"/>
  <c r="Q87" i="3"/>
  <c r="Q77" i="3"/>
  <c r="Q120" i="3"/>
  <c r="Q106" i="3"/>
  <c r="Q103" i="3"/>
  <c r="Q100" i="3"/>
  <c r="Q97" i="3"/>
  <c r="Q91" i="3"/>
  <c r="Q78" i="3"/>
  <c r="Q116" i="3"/>
  <c r="Q104" i="3"/>
  <c r="Q101" i="3"/>
  <c r="Q98" i="3"/>
  <c r="Q95" i="3"/>
  <c r="Q111" i="3"/>
  <c r="Q86" i="3"/>
  <c r="Q79" i="3"/>
  <c r="Q32" i="3"/>
  <c r="Q29" i="3"/>
  <c r="Q76" i="3"/>
  <c r="Q36" i="3"/>
  <c r="Q34" i="3"/>
  <c r="Q17" i="3"/>
  <c r="Q28" i="3"/>
  <c r="Q23" i="3"/>
  <c r="Q18" i="3"/>
  <c r="Q27" i="3"/>
  <c r="Q19" i="3"/>
  <c r="Q37" i="3"/>
  <c r="Q30" i="3"/>
  <c r="Q26" i="3"/>
  <c r="Q33" i="3"/>
  <c r="Q25" i="3"/>
  <c r="Q31" i="3"/>
  <c r="Q22" i="3"/>
  <c r="N13" i="3"/>
  <c r="J18" i="3"/>
  <c r="O40" i="3"/>
  <c r="J28" i="3"/>
  <c r="J23" i="3"/>
  <c r="J17" i="3"/>
  <c r="O45" i="3"/>
  <c r="O57" i="3"/>
  <c r="O34" i="3"/>
  <c r="O46" i="3"/>
  <c r="O69" i="3"/>
  <c r="O66" i="3"/>
  <c r="O97" i="3"/>
  <c r="J97" i="3"/>
  <c r="O100" i="3"/>
  <c r="J100" i="3"/>
  <c r="Q90" i="3"/>
  <c r="O118" i="3"/>
  <c r="J118" i="3"/>
  <c r="K94" i="3"/>
  <c r="Q74" i="3"/>
  <c r="Q75" i="3"/>
  <c r="J76" i="3"/>
  <c r="G89" i="3"/>
  <c r="O96" i="3"/>
  <c r="J96" i="3"/>
  <c r="O87" i="3"/>
  <c r="J87" i="3"/>
  <c r="O114" i="3"/>
  <c r="J114" i="3"/>
  <c r="Q84" i="3"/>
  <c r="Q85" i="3"/>
  <c r="Q94" i="3"/>
  <c r="O99" i="3"/>
  <c r="J99" i="3"/>
  <c r="O110" i="3"/>
  <c r="J110" i="3"/>
  <c r="O112" i="3"/>
  <c r="J112" i="3"/>
  <c r="J103" i="3"/>
  <c r="J106" i="3"/>
  <c r="M140" i="3"/>
  <c r="M139" i="3"/>
  <c r="G108" i="3"/>
  <c r="Q123" i="3"/>
  <c r="K90" i="3"/>
  <c r="J102" i="3"/>
  <c r="J113" i="3"/>
  <c r="K123" i="3"/>
  <c r="Q109" i="3"/>
  <c r="Q115" i="3"/>
  <c r="Q175" i="3"/>
  <c r="Q105" i="3"/>
  <c r="O151" i="3"/>
  <c r="J151" i="3"/>
  <c r="J154" i="3"/>
  <c r="J134" i="3"/>
  <c r="Q143" i="3"/>
  <c r="Q157" i="3"/>
  <c r="J141" i="3"/>
  <c r="G140" i="3"/>
  <c r="J146" i="3"/>
  <c r="O162" i="3"/>
  <c r="J162" i="3"/>
  <c r="O144" i="3"/>
  <c r="O147" i="3"/>
  <c r="Q167" i="3"/>
  <c r="J173" i="3"/>
  <c r="O169" i="3"/>
  <c r="O164" i="3"/>
  <c r="J164" i="3"/>
  <c r="O154" i="3"/>
  <c r="O161" i="3"/>
  <c r="J161" i="3"/>
  <c r="O207" i="3"/>
  <c r="J207" i="3"/>
  <c r="Q205" i="3"/>
  <c r="O229" i="3"/>
  <c r="J229" i="3"/>
  <c r="J217" i="3"/>
  <c r="O226" i="3"/>
  <c r="J221" i="3"/>
  <c r="O280" i="3"/>
  <c r="J280" i="3"/>
  <c r="J210" i="3"/>
  <c r="J213" i="3"/>
  <c r="J172" i="3"/>
  <c r="J174" i="3"/>
  <c r="J208" i="3"/>
  <c r="O222" i="3"/>
  <c r="J222" i="3"/>
  <c r="O233" i="3"/>
  <c r="J168" i="3"/>
  <c r="O206" i="3"/>
  <c r="Q219" i="3"/>
  <c r="J233" i="3"/>
  <c r="O281" i="3"/>
  <c r="J281" i="3"/>
  <c r="K260" i="3"/>
  <c r="O252" i="3"/>
  <c r="J252" i="3"/>
  <c r="J262" i="3"/>
  <c r="O265" i="3"/>
  <c r="J265" i="3"/>
  <c r="O278" i="3"/>
  <c r="J253" i="3"/>
  <c r="O263" i="3"/>
  <c r="J263" i="3"/>
  <c r="J289" i="3"/>
  <c r="O225" i="3"/>
  <c r="J227" i="3"/>
  <c r="O237" i="3"/>
  <c r="J243" i="3"/>
  <c r="J258" i="3"/>
  <c r="O234" i="3"/>
  <c r="J241" i="3"/>
  <c r="Q308" i="3"/>
  <c r="J225" i="3"/>
  <c r="O235" i="3"/>
  <c r="J237" i="3"/>
  <c r="J239" i="3"/>
  <c r="K250" i="3"/>
  <c r="J256" i="3"/>
  <c r="Q301" i="3"/>
  <c r="G300" i="3"/>
  <c r="O232" i="3"/>
  <c r="J277" i="3"/>
  <c r="O310" i="3"/>
  <c r="O302" i="3"/>
  <c r="J305" i="3"/>
  <c r="O285" i="3"/>
  <c r="J285" i="3"/>
  <c r="H300" i="3"/>
  <c r="J324" i="3"/>
  <c r="O283" i="3"/>
  <c r="J283" i="3"/>
  <c r="J259" i="3"/>
  <c r="J314" i="3"/>
  <c r="J318" i="3"/>
  <c r="Q319" i="3"/>
  <c r="P92" i="3" l="1"/>
  <c r="J5" i="3" s="1"/>
  <c r="R201" i="3"/>
  <c r="R189" i="3"/>
  <c r="Q93" i="3"/>
  <c r="R196" i="3"/>
  <c r="R321" i="3"/>
  <c r="P14" i="3"/>
  <c r="J4" i="3" s="1"/>
  <c r="R320" i="3"/>
  <c r="R187" i="3"/>
  <c r="K93" i="3"/>
  <c r="L92" i="3"/>
  <c r="L13" i="3" s="1"/>
  <c r="R143" i="3"/>
  <c r="R104" i="3"/>
  <c r="R163" i="3"/>
  <c r="R301" i="3"/>
  <c r="R322" i="3"/>
  <c r="R123" i="3"/>
  <c r="R13" i="3"/>
  <c r="R94" i="3"/>
  <c r="R115" i="3"/>
  <c r="R109" i="3"/>
  <c r="R205" i="3"/>
  <c r="R24" i="3"/>
  <c r="R90" i="3"/>
  <c r="R22" i="3"/>
  <c r="R167" i="3"/>
  <c r="R157" i="3"/>
  <c r="R31" i="3"/>
  <c r="K108" i="3"/>
  <c r="R81" i="3"/>
  <c r="H92" i="3"/>
  <c r="R78" i="3"/>
  <c r="R116" i="3"/>
  <c r="R91" i="3"/>
  <c r="R80" i="3"/>
  <c r="R121" i="3"/>
  <c r="R134" i="3"/>
  <c r="R82" i="3"/>
  <c r="R36" i="3"/>
  <c r="R147" i="3"/>
  <c r="R83" i="3"/>
  <c r="R93" i="3"/>
  <c r="R16" i="3"/>
  <c r="R175" i="3"/>
  <c r="G39" i="3"/>
  <c r="H39" i="3" s="1"/>
  <c r="I39" i="3" s="1"/>
  <c r="J39" i="3" s="1"/>
  <c r="R207" i="3"/>
  <c r="R79" i="3"/>
  <c r="R101" i="3"/>
  <c r="R324" i="3"/>
  <c r="R97" i="3"/>
  <c r="R223" i="3"/>
  <c r="R26" i="3"/>
  <c r="R146" i="3"/>
  <c r="R165" i="3"/>
  <c r="M92" i="3"/>
  <c r="M13" i="3" s="1"/>
  <c r="R28" i="3"/>
  <c r="R124" i="3"/>
  <c r="R303" i="3"/>
  <c r="R96" i="3"/>
  <c r="R170" i="3"/>
  <c r="R210" i="3"/>
  <c r="R77" i="3"/>
  <c r="R107" i="3"/>
  <c r="R248" i="3"/>
  <c r="R87" i="3"/>
  <c r="R110" i="3"/>
  <c r="R176" i="3"/>
  <c r="R99" i="3"/>
  <c r="R100" i="3"/>
  <c r="R142" i="3"/>
  <c r="R212" i="3"/>
  <c r="R319" i="3"/>
  <c r="R15" i="3"/>
  <c r="R308" i="3"/>
  <c r="R21" i="3"/>
  <c r="R30" i="3"/>
  <c r="R84" i="3"/>
  <c r="R155" i="3"/>
  <c r="R131" i="3"/>
  <c r="R162" i="3"/>
  <c r="R222" i="3"/>
  <c r="O13" i="3"/>
  <c r="R29" i="3"/>
  <c r="R102" i="3"/>
  <c r="R133" i="3"/>
  <c r="R206" i="3"/>
  <c r="R224" i="3"/>
  <c r="R246" i="3"/>
  <c r="R27" i="3"/>
  <c r="R85" i="3"/>
  <c r="R145" i="3"/>
  <c r="R152" i="3"/>
  <c r="R245" i="3"/>
  <c r="R313" i="3"/>
  <c r="R17" i="3"/>
  <c r="R18" i="3"/>
  <c r="R95" i="3"/>
  <c r="R150" i="3"/>
  <c r="R141" i="3"/>
  <c r="R208" i="3"/>
  <c r="R304" i="3"/>
  <c r="R34" i="3"/>
  <c r="R23" i="3"/>
  <c r="R98" i="3"/>
  <c r="R164" i="3"/>
  <c r="R144" i="3"/>
  <c r="R221" i="3"/>
  <c r="R302" i="3"/>
  <c r="K245" i="3"/>
  <c r="K139" i="3" s="1"/>
  <c r="K300" i="3"/>
  <c r="G88" i="3"/>
  <c r="R89" i="3"/>
  <c r="Q89" i="3"/>
  <c r="R300" i="3"/>
  <c r="Q300" i="3"/>
  <c r="R119" i="3"/>
  <c r="R129" i="3"/>
  <c r="R153" i="3"/>
  <c r="R188" i="3"/>
  <c r="R178" i="3"/>
  <c r="R323" i="3"/>
  <c r="R38" i="3"/>
  <c r="R37" i="3"/>
  <c r="R86" i="3"/>
  <c r="R103" i="3"/>
  <c r="R132" i="3"/>
  <c r="R160" i="3"/>
  <c r="R185" i="3"/>
  <c r="R247" i="3"/>
  <c r="R306" i="3"/>
  <c r="R305" i="3"/>
  <c r="G139" i="3"/>
  <c r="R140" i="3"/>
  <c r="Q140" i="3"/>
  <c r="Q38" i="3"/>
  <c r="I38" i="3"/>
  <c r="S12" i="3"/>
  <c r="S318" i="3" s="1"/>
  <c r="T11" i="3"/>
  <c r="R19" i="3"/>
  <c r="R75" i="3"/>
  <c r="R105" i="3"/>
  <c r="R106" i="3"/>
  <c r="R135" i="3"/>
  <c r="R174" i="3"/>
  <c r="R211" i="3"/>
  <c r="R244" i="3"/>
  <c r="R315" i="3"/>
  <c r="R307" i="3"/>
  <c r="R108" i="3"/>
  <c r="Q108" i="3"/>
  <c r="R25" i="3"/>
  <c r="R76" i="3"/>
  <c r="R74" i="3"/>
  <c r="R120" i="3"/>
  <c r="R148" i="3"/>
  <c r="R218" i="3"/>
  <c r="R168" i="3"/>
  <c r="R220" i="3"/>
  <c r="R316" i="3"/>
  <c r="R314" i="3"/>
  <c r="R33" i="3"/>
  <c r="R32" i="3"/>
  <c r="R111" i="3"/>
  <c r="R125" i="3"/>
  <c r="R151" i="3"/>
  <c r="R161" i="3"/>
  <c r="R219" i="3"/>
  <c r="R238" i="3"/>
  <c r="R318" i="3"/>
  <c r="K92" i="3" l="1"/>
  <c r="S189" i="3"/>
  <c r="S201" i="3"/>
  <c r="S196" i="3"/>
  <c r="S321" i="3"/>
  <c r="S320" i="3"/>
  <c r="S187" i="3"/>
  <c r="S37" i="3"/>
  <c r="G40" i="3"/>
  <c r="S16" i="3"/>
  <c r="S307" i="3"/>
  <c r="S33" i="3"/>
  <c r="S155" i="3"/>
  <c r="S220" i="3"/>
  <c r="S80" i="3"/>
  <c r="S81" i="3"/>
  <c r="S163" i="3"/>
  <c r="S82" i="3"/>
  <c r="S83" i="3"/>
  <c r="S111" i="3"/>
  <c r="S164" i="3"/>
  <c r="S101" i="3"/>
  <c r="S125" i="3"/>
  <c r="S135" i="3"/>
  <c r="I5" i="3"/>
  <c r="S30" i="3"/>
  <c r="S104" i="3"/>
  <c r="S238" i="3"/>
  <c r="S26" i="3"/>
  <c r="S317" i="3"/>
  <c r="S314" i="3"/>
  <c r="S148" i="3"/>
  <c r="S29" i="3"/>
  <c r="S151" i="3"/>
  <c r="S152" i="3"/>
  <c r="S168" i="3"/>
  <c r="S91" i="3"/>
  <c r="S147" i="3"/>
  <c r="P13" i="3"/>
  <c r="J3" i="3" s="1"/>
  <c r="S32" i="3"/>
  <c r="S87" i="3"/>
  <c r="S105" i="3"/>
  <c r="S153" i="3"/>
  <c r="S160" i="3"/>
  <c r="S245" i="3"/>
  <c r="S146" i="3"/>
  <c r="S247" i="3"/>
  <c r="S324" i="3"/>
  <c r="S18" i="3"/>
  <c r="S303" i="3"/>
  <c r="S208" i="3"/>
  <c r="S110" i="3"/>
  <c r="S17" i="3"/>
  <c r="S23" i="3"/>
  <c r="S79" i="3"/>
  <c r="S107" i="3"/>
  <c r="S121" i="3"/>
  <c r="S212" i="3"/>
  <c r="S210" i="3"/>
  <c r="S116" i="3"/>
  <c r="S219" i="3"/>
  <c r="S221" i="3"/>
  <c r="S28" i="3"/>
  <c r="S84" i="3"/>
  <c r="S120" i="3"/>
  <c r="S142" i="3"/>
  <c r="S165" i="3"/>
  <c r="S248" i="3"/>
  <c r="S78" i="3"/>
  <c r="S308" i="3"/>
  <c r="S108" i="3"/>
  <c r="S24" i="3"/>
  <c r="S22" i="3"/>
  <c r="S150" i="3"/>
  <c r="S102" i="3"/>
  <c r="S144" i="3"/>
  <c r="S178" i="3"/>
  <c r="S176" i="3"/>
  <c r="S313" i="3"/>
  <c r="S315" i="3"/>
  <c r="S31" i="3"/>
  <c r="S74" i="3"/>
  <c r="S85" i="3"/>
  <c r="S129" i="3"/>
  <c r="S134" i="3"/>
  <c r="S162" i="3"/>
  <c r="S316" i="3"/>
  <c r="S99" i="3"/>
  <c r="S218" i="3"/>
  <c r="S25" i="3"/>
  <c r="S75" i="3"/>
  <c r="S119" i="3"/>
  <c r="S131" i="3"/>
  <c r="S188" i="3"/>
  <c r="S224" i="3"/>
  <c r="S246" i="3"/>
  <c r="R88" i="3"/>
  <c r="Q88" i="3"/>
  <c r="S88" i="3"/>
  <c r="R39" i="3"/>
  <c r="S89" i="3"/>
  <c r="Q39" i="3"/>
  <c r="S39" i="3"/>
  <c r="S300" i="3"/>
  <c r="K39" i="3"/>
  <c r="J38" i="3"/>
  <c r="T12" i="3"/>
  <c r="T88" i="3" s="1"/>
  <c r="U11" i="3"/>
  <c r="S86" i="3"/>
  <c r="S97" i="3"/>
  <c r="S133" i="3"/>
  <c r="S141" i="3"/>
  <c r="S170" i="3"/>
  <c r="S223" i="3"/>
  <c r="S319" i="3"/>
  <c r="S93" i="3"/>
  <c r="S115" i="3"/>
  <c r="S143" i="3"/>
  <c r="S205" i="3"/>
  <c r="S123" i="3"/>
  <c r="S21" i="3"/>
  <c r="S167" i="3"/>
  <c r="S38" i="3"/>
  <c r="S157" i="3"/>
  <c r="S301" i="3"/>
  <c r="S15" i="3"/>
  <c r="S13" i="3"/>
  <c r="S90" i="3"/>
  <c r="S94" i="3"/>
  <c r="S96" i="3"/>
  <c r="S95" i="3"/>
  <c r="S100" i="3"/>
  <c r="S145" i="3"/>
  <c r="S174" i="3"/>
  <c r="S185" i="3"/>
  <c r="S211" i="3"/>
  <c r="S323" i="3"/>
  <c r="S322" i="3"/>
  <c r="S139" i="3"/>
  <c r="R139" i="3"/>
  <c r="Q139" i="3"/>
  <c r="G92" i="3"/>
  <c r="H40" i="3"/>
  <c r="R40" i="3" s="1"/>
  <c r="G41" i="3"/>
  <c r="S34" i="3"/>
  <c r="S19" i="3"/>
  <c r="S76" i="3"/>
  <c r="S109" i="3"/>
  <c r="S103" i="3"/>
  <c r="S124" i="3"/>
  <c r="S161" i="3"/>
  <c r="S175" i="3"/>
  <c r="S244" i="3"/>
  <c r="S304" i="3"/>
  <c r="S302" i="3"/>
  <c r="S36" i="3"/>
  <c r="S27" i="3"/>
  <c r="S77" i="3"/>
  <c r="S98" i="3"/>
  <c r="S106" i="3"/>
  <c r="S132" i="3"/>
  <c r="S206" i="3"/>
  <c r="S207" i="3"/>
  <c r="S306" i="3"/>
  <c r="S222" i="3"/>
  <c r="S305" i="3"/>
  <c r="S140" i="3"/>
  <c r="T189" i="3" l="1"/>
  <c r="T201" i="3"/>
  <c r="T196" i="3"/>
  <c r="T321" i="3"/>
  <c r="T320" i="3"/>
  <c r="T187" i="3"/>
  <c r="T223" i="3"/>
  <c r="T81" i="3"/>
  <c r="T80" i="3"/>
  <c r="T82" i="3"/>
  <c r="T90" i="3"/>
  <c r="T83" i="3"/>
  <c r="S40" i="3"/>
  <c r="T78" i="3"/>
  <c r="T146" i="3"/>
  <c r="T165" i="3"/>
  <c r="T99" i="3"/>
  <c r="T151" i="3"/>
  <c r="T222" i="3"/>
  <c r="T308" i="3"/>
  <c r="T37" i="3"/>
  <c r="T102" i="3"/>
  <c r="T153" i="3"/>
  <c r="T246" i="3"/>
  <c r="T15" i="3"/>
  <c r="T29" i="3"/>
  <c r="T105" i="3"/>
  <c r="T110" i="3"/>
  <c r="T211" i="3"/>
  <c r="T22" i="3"/>
  <c r="T111" i="3"/>
  <c r="T170" i="3"/>
  <c r="T319" i="3"/>
  <c r="T108" i="3"/>
  <c r="T115" i="3"/>
  <c r="T95" i="3"/>
  <c r="T145" i="3"/>
  <c r="T220" i="3"/>
  <c r="T123" i="3"/>
  <c r="T18" i="3"/>
  <c r="T98" i="3"/>
  <c r="T152" i="3"/>
  <c r="T244" i="3"/>
  <c r="T205" i="3"/>
  <c r="T32" i="3"/>
  <c r="T21" i="3"/>
  <c r="T74" i="3"/>
  <c r="T101" i="3"/>
  <c r="T168" i="3"/>
  <c r="T40" i="3"/>
  <c r="T34" i="3"/>
  <c r="T96" i="3"/>
  <c r="T106" i="3"/>
  <c r="T144" i="3"/>
  <c r="I40" i="3"/>
  <c r="J40" i="3" s="1"/>
  <c r="T17" i="3"/>
  <c r="T76" i="3"/>
  <c r="T107" i="3"/>
  <c r="T163" i="3"/>
  <c r="T23" i="3"/>
  <c r="T77" i="3"/>
  <c r="T129" i="3"/>
  <c r="T175" i="3"/>
  <c r="K40" i="3"/>
  <c r="Q40" i="3"/>
  <c r="T315" i="3"/>
  <c r="T28" i="3"/>
  <c r="T87" i="3"/>
  <c r="T134" i="3"/>
  <c r="T207" i="3"/>
  <c r="T121" i="3"/>
  <c r="T141" i="3"/>
  <c r="T212" i="3"/>
  <c r="T238" i="3"/>
  <c r="T247" i="3"/>
  <c r="T89" i="3"/>
  <c r="T208" i="3"/>
  <c r="T323" i="3"/>
  <c r="T125" i="3"/>
  <c r="T178" i="3"/>
  <c r="T147" i="3"/>
  <c r="T176" i="3"/>
  <c r="T221" i="3"/>
  <c r="T304" i="3"/>
  <c r="T300" i="3"/>
  <c r="T140" i="3"/>
  <c r="T24" i="3"/>
  <c r="T79" i="3"/>
  <c r="T104" i="3"/>
  <c r="T116" i="3"/>
  <c r="T164" i="3"/>
  <c r="T206" i="3"/>
  <c r="T210" i="3"/>
  <c r="T313" i="3"/>
  <c r="T324" i="3"/>
  <c r="U12" i="3"/>
  <c r="U247" i="3" s="1"/>
  <c r="V11" i="3"/>
  <c r="T38" i="3"/>
  <c r="T143" i="3"/>
  <c r="T16" i="3"/>
  <c r="T27" i="3"/>
  <c r="T84" i="3"/>
  <c r="T133" i="3"/>
  <c r="T119" i="3"/>
  <c r="T185" i="3"/>
  <c r="T218" i="3"/>
  <c r="T162" i="3"/>
  <c r="T306" i="3"/>
  <c r="T318" i="3"/>
  <c r="T301" i="3"/>
  <c r="T94" i="3"/>
  <c r="T31" i="3"/>
  <c r="T30" i="3"/>
  <c r="T85" i="3"/>
  <c r="T91" i="3"/>
  <c r="T124" i="3"/>
  <c r="T155" i="3"/>
  <c r="T174" i="3"/>
  <c r="T245" i="3"/>
  <c r="T307" i="3"/>
  <c r="T322" i="3"/>
  <c r="T157" i="3"/>
  <c r="T120" i="3"/>
  <c r="T19" i="3"/>
  <c r="T33" i="3"/>
  <c r="T86" i="3"/>
  <c r="T97" i="3"/>
  <c r="T132" i="3"/>
  <c r="T161" i="3"/>
  <c r="T219" i="3"/>
  <c r="T314" i="3"/>
  <c r="T317" i="3"/>
  <c r="T302" i="3"/>
  <c r="G42" i="3"/>
  <c r="H41" i="3"/>
  <c r="T41" i="3" s="1"/>
  <c r="T139" i="3"/>
  <c r="T93" i="3"/>
  <c r="T167" i="3"/>
  <c r="T25" i="3"/>
  <c r="T36" i="3"/>
  <c r="T109" i="3"/>
  <c r="T100" i="3"/>
  <c r="T135" i="3"/>
  <c r="T188" i="3"/>
  <c r="T248" i="3"/>
  <c r="T224" i="3"/>
  <c r="T303" i="3"/>
  <c r="T305" i="3"/>
  <c r="R92" i="3"/>
  <c r="Q92" i="3"/>
  <c r="T92" i="3"/>
  <c r="S92" i="3"/>
  <c r="T150" i="3"/>
  <c r="T13" i="3"/>
  <c r="T26" i="3"/>
  <c r="T75" i="3"/>
  <c r="T131" i="3"/>
  <c r="T103" i="3"/>
  <c r="T148" i="3"/>
  <c r="T142" i="3"/>
  <c r="T160" i="3"/>
  <c r="T316" i="3"/>
  <c r="T39" i="3"/>
  <c r="U189" i="3" l="1"/>
  <c r="U201" i="3"/>
  <c r="U196" i="3"/>
  <c r="U321" i="3"/>
  <c r="U320" i="3"/>
  <c r="U187" i="3"/>
  <c r="U27" i="3"/>
  <c r="U245" i="3"/>
  <c r="U81" i="3"/>
  <c r="U80" i="3"/>
  <c r="U82" i="3"/>
  <c r="U83" i="3"/>
  <c r="U300" i="3"/>
  <c r="U178" i="3"/>
  <c r="U39" i="3"/>
  <c r="U96" i="3"/>
  <c r="U185" i="3"/>
  <c r="U89" i="3"/>
  <c r="U99" i="3"/>
  <c r="U176" i="3"/>
  <c r="U105" i="3"/>
  <c r="U116" i="3"/>
  <c r="U210" i="3"/>
  <c r="U143" i="3"/>
  <c r="U147" i="3"/>
  <c r="U306" i="3"/>
  <c r="U145" i="3"/>
  <c r="I41" i="3"/>
  <c r="J41" i="3" s="1"/>
  <c r="U23" i="3"/>
  <c r="U141" i="3"/>
  <c r="U211" i="3"/>
  <c r="U139" i="3"/>
  <c r="Q41" i="3"/>
  <c r="U28" i="3"/>
  <c r="U162" i="3"/>
  <c r="U323" i="3"/>
  <c r="U17" i="3"/>
  <c r="U124" i="3"/>
  <c r="U304" i="3"/>
  <c r="U92" i="3"/>
  <c r="U38" i="3"/>
  <c r="K41" i="3"/>
  <c r="R41" i="3"/>
  <c r="U132" i="3"/>
  <c r="U317" i="3"/>
  <c r="U248" i="3"/>
  <c r="U29" i="3"/>
  <c r="U135" i="3"/>
  <c r="U108" i="3"/>
  <c r="U157" i="3"/>
  <c r="U34" i="3"/>
  <c r="U32" i="3"/>
  <c r="U121" i="3"/>
  <c r="U78" i="3"/>
  <c r="U129" i="3"/>
  <c r="U151" i="3"/>
  <c r="U219" i="3"/>
  <c r="U301" i="3"/>
  <c r="U238" i="3"/>
  <c r="U134" i="3"/>
  <c r="U75" i="3"/>
  <c r="U308" i="3"/>
  <c r="W11" i="3"/>
  <c r="V12" i="3"/>
  <c r="V244" i="3" s="1"/>
  <c r="U30" i="3"/>
  <c r="U110" i="3"/>
  <c r="U91" i="3"/>
  <c r="U131" i="3"/>
  <c r="U142" i="3"/>
  <c r="U160" i="3"/>
  <c r="U307" i="3"/>
  <c r="U174" i="3"/>
  <c r="U324" i="3"/>
  <c r="H42" i="3"/>
  <c r="R42" i="3" s="1"/>
  <c r="G43" i="3"/>
  <c r="U25" i="3"/>
  <c r="U205" i="3"/>
  <c r="U24" i="3"/>
  <c r="U33" i="3"/>
  <c r="U76" i="3"/>
  <c r="U97" i="3"/>
  <c r="U155" i="3"/>
  <c r="U170" i="3"/>
  <c r="U163" i="3"/>
  <c r="U206" i="3"/>
  <c r="U208" i="3"/>
  <c r="U318" i="3"/>
  <c r="U41" i="3"/>
  <c r="U93" i="3"/>
  <c r="U94" i="3"/>
  <c r="U22" i="3"/>
  <c r="U36" i="3"/>
  <c r="U79" i="3"/>
  <c r="U100" i="3"/>
  <c r="U161" i="3"/>
  <c r="U164" i="3"/>
  <c r="U175" i="3"/>
  <c r="U218" i="3"/>
  <c r="U314" i="3"/>
  <c r="U322" i="3"/>
  <c r="U21" i="3"/>
  <c r="U13" i="3"/>
  <c r="U31" i="3"/>
  <c r="U74" i="3"/>
  <c r="U86" i="3"/>
  <c r="U103" i="3"/>
  <c r="U146" i="3"/>
  <c r="U148" i="3"/>
  <c r="U207" i="3"/>
  <c r="U223" i="3"/>
  <c r="U303" i="3"/>
  <c r="U302" i="3"/>
  <c r="U15" i="3"/>
  <c r="U85" i="3"/>
  <c r="U16" i="3"/>
  <c r="U77" i="3"/>
  <c r="U95" i="3"/>
  <c r="U106" i="3"/>
  <c r="U133" i="3"/>
  <c r="U150" i="3"/>
  <c r="U221" i="3"/>
  <c r="U224" i="3"/>
  <c r="U316" i="3"/>
  <c r="U305" i="3"/>
  <c r="U40" i="3"/>
  <c r="U123" i="3"/>
  <c r="U315" i="3"/>
  <c r="U19" i="3"/>
  <c r="U87" i="3"/>
  <c r="U98" i="3"/>
  <c r="U107" i="3"/>
  <c r="U144" i="3"/>
  <c r="U152" i="3"/>
  <c r="U212" i="3"/>
  <c r="U313" i="3"/>
  <c r="U319" i="3"/>
  <c r="U102" i="3"/>
  <c r="U220" i="3"/>
  <c r="U88" i="3"/>
  <c r="U90" i="3"/>
  <c r="U115" i="3"/>
  <c r="U26" i="3"/>
  <c r="U84" i="3"/>
  <c r="U101" i="3"/>
  <c r="U120" i="3"/>
  <c r="U111" i="3"/>
  <c r="U168" i="3"/>
  <c r="U153" i="3"/>
  <c r="U222" i="3"/>
  <c r="U244" i="3"/>
  <c r="S41" i="3"/>
  <c r="U140" i="3"/>
  <c r="U167" i="3"/>
  <c r="U18" i="3"/>
  <c r="U37" i="3"/>
  <c r="U109" i="3"/>
  <c r="U104" i="3"/>
  <c r="U125" i="3"/>
  <c r="U119" i="3"/>
  <c r="U188" i="3"/>
  <c r="U165" i="3"/>
  <c r="U246" i="3"/>
  <c r="V189" i="3" l="1"/>
  <c r="V196" i="3"/>
  <c r="V201" i="3"/>
  <c r="V321" i="3"/>
  <c r="V320" i="3"/>
  <c r="V187" i="3"/>
  <c r="V301" i="3"/>
  <c r="U42" i="3"/>
  <c r="V24" i="3"/>
  <c r="V80" i="3"/>
  <c r="V83" i="3"/>
  <c r="Q42" i="3"/>
  <c r="V81" i="3"/>
  <c r="V82" i="3"/>
  <c r="V103" i="3"/>
  <c r="V146" i="3"/>
  <c r="V88" i="3"/>
  <c r="V125" i="3"/>
  <c r="V39" i="3"/>
  <c r="V170" i="3"/>
  <c r="V109" i="3"/>
  <c r="V185" i="3"/>
  <c r="V38" i="3"/>
  <c r="V220" i="3"/>
  <c r="V15" i="3"/>
  <c r="V324" i="3"/>
  <c r="V315" i="3"/>
  <c r="V91" i="3"/>
  <c r="V96" i="3"/>
  <c r="V147" i="3"/>
  <c r="V174" i="3"/>
  <c r="V168" i="3"/>
  <c r="V313" i="3"/>
  <c r="V303" i="3"/>
  <c r="V120" i="3"/>
  <c r="V22" i="3"/>
  <c r="V94" i="3"/>
  <c r="V99" i="3"/>
  <c r="V133" i="3"/>
  <c r="V176" i="3"/>
  <c r="V175" i="3"/>
  <c r="V317" i="3"/>
  <c r="V306" i="3"/>
  <c r="V42" i="3"/>
  <c r="V40" i="3"/>
  <c r="V74" i="3"/>
  <c r="V219" i="3"/>
  <c r="V30" i="3"/>
  <c r="V76" i="3"/>
  <c r="V102" i="3"/>
  <c r="V144" i="3"/>
  <c r="V210" i="3"/>
  <c r="V207" i="3"/>
  <c r="V307" i="3"/>
  <c r="V318" i="3"/>
  <c r="V139" i="3"/>
  <c r="V123" i="3"/>
  <c r="V308" i="3"/>
  <c r="V31" i="3"/>
  <c r="V77" i="3"/>
  <c r="V121" i="3"/>
  <c r="V116" i="3"/>
  <c r="V155" i="3"/>
  <c r="V221" i="3"/>
  <c r="V238" i="3"/>
  <c r="V322" i="3"/>
  <c r="V140" i="3"/>
  <c r="V21" i="3"/>
  <c r="V205" i="3"/>
  <c r="V78" i="3"/>
  <c r="V110" i="3"/>
  <c r="V111" i="3"/>
  <c r="V161" i="3"/>
  <c r="V212" i="3"/>
  <c r="V316" i="3"/>
  <c r="V300" i="3"/>
  <c r="V150" i="3"/>
  <c r="V143" i="3"/>
  <c r="V19" i="3"/>
  <c r="V87" i="3"/>
  <c r="V95" i="3"/>
  <c r="V124" i="3"/>
  <c r="V162" i="3"/>
  <c r="V248" i="3"/>
  <c r="V319" i="3"/>
  <c r="V90" i="3"/>
  <c r="V23" i="3"/>
  <c r="V26" i="3"/>
  <c r="V97" i="3"/>
  <c r="V98" i="3"/>
  <c r="V132" i="3"/>
  <c r="V148" i="3"/>
  <c r="V314" i="3"/>
  <c r="V223" i="3"/>
  <c r="V108" i="3"/>
  <c r="V13" i="3"/>
  <c r="V28" i="3"/>
  <c r="V29" i="3"/>
  <c r="V100" i="3"/>
  <c r="V141" i="3"/>
  <c r="V135" i="3"/>
  <c r="V142" i="3"/>
  <c r="V245" i="3"/>
  <c r="V304" i="3"/>
  <c r="I42" i="3"/>
  <c r="J42" i="3" s="1"/>
  <c r="V75" i="3"/>
  <c r="V157" i="3"/>
  <c r="V32" i="3"/>
  <c r="V17" i="3"/>
  <c r="V79" i="3"/>
  <c r="V134" i="3"/>
  <c r="V151" i="3"/>
  <c r="V145" i="3"/>
  <c r="V206" i="3"/>
  <c r="V302" i="3"/>
  <c r="K42" i="3"/>
  <c r="V37" i="3"/>
  <c r="V105" i="3"/>
  <c r="V18" i="3"/>
  <c r="V27" i="3"/>
  <c r="V86" i="3"/>
  <c r="V129" i="3"/>
  <c r="V208" i="3"/>
  <c r="V152" i="3"/>
  <c r="V218" i="3"/>
  <c r="V305" i="3"/>
  <c r="V115" i="3"/>
  <c r="V93" i="3"/>
  <c r="V34" i="3"/>
  <c r="V33" i="3"/>
  <c r="V107" i="3"/>
  <c r="V131" i="3"/>
  <c r="V178" i="3"/>
  <c r="V188" i="3"/>
  <c r="V211" i="3"/>
  <c r="W12" i="3"/>
  <c r="W42" i="3" s="1"/>
  <c r="X11" i="3"/>
  <c r="T42" i="3"/>
  <c r="V224" i="3"/>
  <c r="S42" i="3"/>
  <c r="V41" i="3"/>
  <c r="V92" i="3"/>
  <c r="V36" i="3"/>
  <c r="V84" i="3"/>
  <c r="V101" i="3"/>
  <c r="V119" i="3"/>
  <c r="V165" i="3"/>
  <c r="V160" i="3"/>
  <c r="V222" i="3"/>
  <c r="V247" i="3"/>
  <c r="V89" i="3"/>
  <c r="V167" i="3"/>
  <c r="V25" i="3"/>
  <c r="V16" i="3"/>
  <c r="V106" i="3"/>
  <c r="V85" i="3"/>
  <c r="V104" i="3"/>
  <c r="V153" i="3"/>
  <c r="V164" i="3"/>
  <c r="V163" i="3"/>
  <c r="V246" i="3"/>
  <c r="V323" i="3"/>
  <c r="H43" i="3"/>
  <c r="S43" i="3" s="1"/>
  <c r="G44" i="3"/>
  <c r="W201" i="3" l="1"/>
  <c r="W189" i="3"/>
  <c r="W196" i="3"/>
  <c r="W321" i="3"/>
  <c r="W320" i="3"/>
  <c r="W187" i="3"/>
  <c r="W207" i="3"/>
  <c r="W13" i="3"/>
  <c r="W139" i="3"/>
  <c r="W39" i="3"/>
  <c r="W145" i="3"/>
  <c r="W146" i="3"/>
  <c r="W315" i="3"/>
  <c r="W175" i="3"/>
  <c r="W319" i="3"/>
  <c r="W34" i="3"/>
  <c r="W81" i="3"/>
  <c r="W80" i="3"/>
  <c r="W83" i="3"/>
  <c r="W87" i="3"/>
  <c r="W82" i="3"/>
  <c r="W97" i="3"/>
  <c r="W84" i="3"/>
  <c r="W324" i="3"/>
  <c r="W124" i="3"/>
  <c r="W119" i="3"/>
  <c r="W105" i="3"/>
  <c r="W15" i="3"/>
  <c r="W37" i="3"/>
  <c r="W86" i="3"/>
  <c r="W151" i="3"/>
  <c r="W21" i="3"/>
  <c r="W153" i="3"/>
  <c r="W300" i="3"/>
  <c r="W85" i="3"/>
  <c r="W120" i="3"/>
  <c r="W18" i="3"/>
  <c r="W90" i="3"/>
  <c r="W106" i="3"/>
  <c r="W165" i="3"/>
  <c r="W317" i="3"/>
  <c r="W16" i="3"/>
  <c r="W38" i="3"/>
  <c r="W24" i="3"/>
  <c r="W101" i="3"/>
  <c r="W164" i="3"/>
  <c r="W220" i="3"/>
  <c r="W19" i="3"/>
  <c r="W223" i="3"/>
  <c r="W104" i="3"/>
  <c r="W244" i="3"/>
  <c r="W140" i="3"/>
  <c r="W211" i="3"/>
  <c r="W23" i="3"/>
  <c r="W30" i="3"/>
  <c r="W129" i="3"/>
  <c r="W219" i="3"/>
  <c r="W89" i="3"/>
  <c r="W221" i="3"/>
  <c r="W150" i="3"/>
  <c r="W29" i="3"/>
  <c r="W314" i="3"/>
  <c r="W32" i="3"/>
  <c r="W41" i="3"/>
  <c r="W28" i="3"/>
  <c r="W142" i="3"/>
  <c r="W160" i="3"/>
  <c r="W100" i="3"/>
  <c r="W27" i="3"/>
  <c r="W188" i="3"/>
  <c r="W143" i="3"/>
  <c r="W33" i="3"/>
  <c r="W88" i="3"/>
  <c r="W74" i="3"/>
  <c r="W17" i="3"/>
  <c r="W78" i="3"/>
  <c r="W121" i="3"/>
  <c r="W163" i="3"/>
  <c r="W301" i="3"/>
  <c r="W313" i="3"/>
  <c r="W125" i="3"/>
  <c r="W155" i="3"/>
  <c r="W302" i="3"/>
  <c r="W316" i="3"/>
  <c r="K43" i="3"/>
  <c r="T43" i="3"/>
  <c r="W96" i="3"/>
  <c r="W107" i="3"/>
  <c r="W144" i="3"/>
  <c r="W161" i="3"/>
  <c r="W245" i="3"/>
  <c r="W323" i="3"/>
  <c r="R43" i="3"/>
  <c r="W108" i="3"/>
  <c r="W25" i="3"/>
  <c r="W76" i="3"/>
  <c r="W131" i="3"/>
  <c r="W116" i="3"/>
  <c r="W162" i="3"/>
  <c r="W170" i="3"/>
  <c r="W303" i="3"/>
  <c r="W99" i="3"/>
  <c r="W102" i="3"/>
  <c r="W152" i="3"/>
  <c r="W148" i="3"/>
  <c r="W304" i="3"/>
  <c r="W306" i="3"/>
  <c r="U43" i="3"/>
  <c r="V43" i="3"/>
  <c r="W157" i="3"/>
  <c r="W308" i="3"/>
  <c r="W26" i="3"/>
  <c r="W77" i="3"/>
  <c r="W110" i="3"/>
  <c r="W111" i="3"/>
  <c r="W210" i="3"/>
  <c r="W305" i="3"/>
  <c r="I43" i="3"/>
  <c r="J43" i="3" s="1"/>
  <c r="W208" i="3"/>
  <c r="W224" i="3"/>
  <c r="W247" i="3"/>
  <c r="W91" i="3"/>
  <c r="W123" i="3"/>
  <c r="W141" i="3"/>
  <c r="W132" i="3"/>
  <c r="W206" i="3"/>
  <c r="W222" i="3"/>
  <c r="W318" i="3"/>
  <c r="W92" i="3"/>
  <c r="W75" i="3"/>
  <c r="W167" i="3"/>
  <c r="W31" i="3"/>
  <c r="W94" i="3"/>
  <c r="W103" i="3"/>
  <c r="W134" i="3"/>
  <c r="W135" i="3"/>
  <c r="W168" i="3"/>
  <c r="W246" i="3"/>
  <c r="W322" i="3"/>
  <c r="K44" i="3"/>
  <c r="H44" i="3"/>
  <c r="V44" i="3" s="1"/>
  <c r="G45" i="3"/>
  <c r="W43" i="3"/>
  <c r="X12" i="3"/>
  <c r="X43" i="3" s="1"/>
  <c r="Y11" i="3"/>
  <c r="W36" i="3"/>
  <c r="W79" i="3"/>
  <c r="W95" i="3"/>
  <c r="W147" i="3"/>
  <c r="W174" i="3"/>
  <c r="W178" i="3"/>
  <c r="W212" i="3"/>
  <c r="W307" i="3"/>
  <c r="W248" i="3"/>
  <c r="Q43" i="3"/>
  <c r="W40" i="3"/>
  <c r="W205" i="3"/>
  <c r="W109" i="3"/>
  <c r="W22" i="3"/>
  <c r="W93" i="3"/>
  <c r="W115" i="3"/>
  <c r="W98" i="3"/>
  <c r="W133" i="3"/>
  <c r="W176" i="3"/>
  <c r="W185" i="3"/>
  <c r="W218" i="3"/>
  <c r="W238" i="3"/>
  <c r="X189" i="3" l="1"/>
  <c r="X196" i="3"/>
  <c r="X201" i="3"/>
  <c r="X321" i="3"/>
  <c r="X320" i="3"/>
  <c r="X187" i="3"/>
  <c r="X17" i="3"/>
  <c r="U44" i="3"/>
  <c r="X313" i="3"/>
  <c r="X324" i="3"/>
  <c r="X21" i="3"/>
  <c r="X150" i="3"/>
  <c r="X24" i="3"/>
  <c r="X33" i="3"/>
  <c r="X42" i="3"/>
  <c r="X98" i="3"/>
  <c r="X86" i="3"/>
  <c r="X41" i="3"/>
  <c r="X133" i="3"/>
  <c r="X92" i="3"/>
  <c r="X146" i="3"/>
  <c r="X88" i="3"/>
  <c r="X301" i="3"/>
  <c r="X81" i="3"/>
  <c r="X80" i="3"/>
  <c r="X83" i="3"/>
  <c r="X82" i="3"/>
  <c r="R44" i="3"/>
  <c r="S44" i="3"/>
  <c r="X90" i="3"/>
  <c r="X131" i="3"/>
  <c r="X314" i="3"/>
  <c r="X144" i="3"/>
  <c r="X205" i="3"/>
  <c r="X91" i="3"/>
  <c r="X151" i="3"/>
  <c r="X105" i="3"/>
  <c r="X79" i="3"/>
  <c r="X155" i="3"/>
  <c r="X25" i="3"/>
  <c r="X84" i="3"/>
  <c r="X148" i="3"/>
  <c r="X38" i="3"/>
  <c r="X85" i="3"/>
  <c r="X164" i="3"/>
  <c r="X120" i="3"/>
  <c r="X115" i="3"/>
  <c r="X170" i="3"/>
  <c r="X44" i="3"/>
  <c r="X23" i="3"/>
  <c r="X103" i="3"/>
  <c r="X185" i="3"/>
  <c r="X125" i="3"/>
  <c r="X302" i="3"/>
  <c r="X175" i="3"/>
  <c r="X31" i="3"/>
  <c r="X147" i="3"/>
  <c r="X212" i="3"/>
  <c r="X95" i="3"/>
  <c r="X162" i="3"/>
  <c r="X315" i="3"/>
  <c r="X123" i="3"/>
  <c r="X34" i="3"/>
  <c r="X101" i="3"/>
  <c r="X178" i="3"/>
  <c r="X316" i="3"/>
  <c r="X109" i="3"/>
  <c r="X37" i="3"/>
  <c r="X104" i="3"/>
  <c r="X161" i="3"/>
  <c r="X323" i="3"/>
  <c r="X223" i="3"/>
  <c r="X318" i="3"/>
  <c r="X303" i="3"/>
  <c r="X244" i="3"/>
  <c r="X306" i="3"/>
  <c r="X124" i="3"/>
  <c r="X116" i="3"/>
  <c r="X142" i="3"/>
  <c r="X247" i="3"/>
  <c r="X206" i="3"/>
  <c r="X221" i="3"/>
  <c r="X16" i="3"/>
  <c r="X152" i="3"/>
  <c r="X145" i="3"/>
  <c r="X168" i="3"/>
  <c r="X218" i="3"/>
  <c r="X224" i="3"/>
  <c r="X13" i="3"/>
  <c r="X106" i="3"/>
  <c r="X139" i="3"/>
  <c r="X143" i="3"/>
  <c r="X132" i="3"/>
  <c r="X39" i="3"/>
  <c r="X30" i="3"/>
  <c r="X134" i="3"/>
  <c r="X135" i="3"/>
  <c r="X111" i="3"/>
  <c r="X210" i="3"/>
  <c r="X219" i="3"/>
  <c r="X220" i="3"/>
  <c r="X317" i="3"/>
  <c r="W44" i="3"/>
  <c r="Y12" i="3"/>
  <c r="Y44" i="3" s="1"/>
  <c r="Z11" i="3"/>
  <c r="X40" i="3"/>
  <c r="X94" i="3"/>
  <c r="X76" i="3"/>
  <c r="X89" i="3"/>
  <c r="X32" i="3"/>
  <c r="X22" i="3"/>
  <c r="X78" i="3"/>
  <c r="X96" i="3"/>
  <c r="X157" i="3"/>
  <c r="X119" i="3"/>
  <c r="X208" i="3"/>
  <c r="X160" i="3"/>
  <c r="X222" i="3"/>
  <c r="X307" i="3"/>
  <c r="X319" i="3"/>
  <c r="X107" i="3"/>
  <c r="X74" i="3"/>
  <c r="X27" i="3"/>
  <c r="X19" i="3"/>
  <c r="X87" i="3"/>
  <c r="X99" i="3"/>
  <c r="X121" i="3"/>
  <c r="X153" i="3"/>
  <c r="X211" i="3"/>
  <c r="X163" i="3"/>
  <c r="X246" i="3"/>
  <c r="X238" i="3"/>
  <c r="X36" i="3"/>
  <c r="X245" i="3"/>
  <c r="X108" i="3"/>
  <c r="X140" i="3"/>
  <c r="X93" i="3"/>
  <c r="X29" i="3"/>
  <c r="X26" i="3"/>
  <c r="X97" i="3"/>
  <c r="X102" i="3"/>
  <c r="X141" i="3"/>
  <c r="X176" i="3"/>
  <c r="X188" i="3"/>
  <c r="X207" i="3"/>
  <c r="X304" i="3"/>
  <c r="X308" i="3"/>
  <c r="Q44" i="3"/>
  <c r="T44" i="3"/>
  <c r="I44" i="3"/>
  <c r="J44" i="3" s="1"/>
  <c r="K45" i="3"/>
  <c r="H45" i="3"/>
  <c r="X45" i="3" s="1"/>
  <c r="G46" i="3"/>
  <c r="X75" i="3"/>
  <c r="X167" i="3"/>
  <c r="X77" i="3"/>
  <c r="X300" i="3"/>
  <c r="X15" i="3"/>
  <c r="X18" i="3"/>
  <c r="X28" i="3"/>
  <c r="X100" i="3"/>
  <c r="X110" i="3"/>
  <c r="X129" i="3"/>
  <c r="X165" i="3"/>
  <c r="X174" i="3"/>
  <c r="X248" i="3"/>
  <c r="X305" i="3"/>
  <c r="X322" i="3"/>
  <c r="Y196" i="3" l="1"/>
  <c r="Y201" i="3"/>
  <c r="Y189" i="3"/>
  <c r="Y321" i="3"/>
  <c r="Y320" i="3"/>
  <c r="Y187" i="3"/>
  <c r="V45" i="3"/>
  <c r="Y33" i="3"/>
  <c r="Y84" i="3"/>
  <c r="Y315" i="3"/>
  <c r="Y219" i="3"/>
  <c r="Y105" i="3"/>
  <c r="Y107" i="3"/>
  <c r="Y165" i="3"/>
  <c r="Y155" i="3"/>
  <c r="Y212" i="3"/>
  <c r="S45" i="3"/>
  <c r="Y81" i="3"/>
  <c r="Y210" i="3"/>
  <c r="Y13" i="3"/>
  <c r="Y111" i="3"/>
  <c r="Y223" i="3"/>
  <c r="Y80" i="3"/>
  <c r="Y143" i="3"/>
  <c r="Y102" i="3"/>
  <c r="Y248" i="3"/>
  <c r="Y175" i="3"/>
  <c r="Y86" i="3"/>
  <c r="Y317" i="3"/>
  <c r="Y83" i="3"/>
  <c r="Y43" i="3"/>
  <c r="Y85" i="3"/>
  <c r="Y95" i="3"/>
  <c r="Y307" i="3"/>
  <c r="Y82" i="3"/>
  <c r="Y42" i="3"/>
  <c r="Y18" i="3"/>
  <c r="Y98" i="3"/>
  <c r="Y238" i="3"/>
  <c r="Y92" i="3"/>
  <c r="Y23" i="3"/>
  <c r="Y101" i="3"/>
  <c r="Y308" i="3"/>
  <c r="Y40" i="3"/>
  <c r="Y17" i="3"/>
  <c r="Y211" i="3"/>
  <c r="Y88" i="3"/>
  <c r="Y24" i="3"/>
  <c r="Y106" i="3"/>
  <c r="Y15" i="3"/>
  <c r="Y220" i="3"/>
  <c r="Y151" i="3"/>
  <c r="Y45" i="3"/>
  <c r="Q45" i="3"/>
  <c r="Y104" i="3"/>
  <c r="Y174" i="3"/>
  <c r="Y318" i="3"/>
  <c r="Y25" i="3"/>
  <c r="Y78" i="3"/>
  <c r="Y129" i="3"/>
  <c r="Y301" i="3"/>
  <c r="T45" i="3"/>
  <c r="Y139" i="3"/>
  <c r="Y94" i="3"/>
  <c r="Y119" i="3"/>
  <c r="Y131" i="3"/>
  <c r="Y207" i="3"/>
  <c r="Y108" i="3"/>
  <c r="Y109" i="3"/>
  <c r="Y115" i="3"/>
  <c r="Y145" i="3"/>
  <c r="Y302" i="3"/>
  <c r="W45" i="3"/>
  <c r="U45" i="3"/>
  <c r="R45" i="3"/>
  <c r="Y123" i="3"/>
  <c r="Y90" i="3"/>
  <c r="Y91" i="3"/>
  <c r="Y146" i="3"/>
  <c r="Y305" i="3"/>
  <c r="Y141" i="3"/>
  <c r="Y153" i="3"/>
  <c r="Y125" i="3"/>
  <c r="Y178" i="3"/>
  <c r="Y244" i="3"/>
  <c r="Y322" i="3"/>
  <c r="Y39" i="3"/>
  <c r="Y74" i="3"/>
  <c r="Y93" i="3"/>
  <c r="Y22" i="3"/>
  <c r="Y121" i="3"/>
  <c r="Y132" i="3"/>
  <c r="Y116" i="3"/>
  <c r="Y161" i="3"/>
  <c r="Y224" i="3"/>
  <c r="Y303" i="3"/>
  <c r="Y300" i="3"/>
  <c r="Y37" i="3"/>
  <c r="Y19" i="3"/>
  <c r="Y28" i="3"/>
  <c r="Y77" i="3"/>
  <c r="Y135" i="3"/>
  <c r="Y167" i="3"/>
  <c r="Y164" i="3"/>
  <c r="Y304" i="3"/>
  <c r="Y306" i="3"/>
  <c r="Y89" i="3"/>
  <c r="Y38" i="3"/>
  <c r="Y29" i="3"/>
  <c r="Y31" i="3"/>
  <c r="Y87" i="3"/>
  <c r="Y142" i="3"/>
  <c r="Y152" i="3"/>
  <c r="Y170" i="3"/>
  <c r="Y168" i="3"/>
  <c r="I45" i="3"/>
  <c r="J45" i="3" s="1"/>
  <c r="Y140" i="3"/>
  <c r="Y205" i="3"/>
  <c r="Y32" i="3"/>
  <c r="Y34" i="3"/>
  <c r="Y96" i="3"/>
  <c r="Y134" i="3"/>
  <c r="Y208" i="3"/>
  <c r="Y246" i="3"/>
  <c r="Y314" i="3"/>
  <c r="Y21" i="3"/>
  <c r="Y120" i="3"/>
  <c r="Y36" i="3"/>
  <c r="Y124" i="3"/>
  <c r="Y99" i="3"/>
  <c r="Y150" i="3"/>
  <c r="Y222" i="3"/>
  <c r="Y221" i="3"/>
  <c r="Z12" i="3"/>
  <c r="Z323" i="3" s="1"/>
  <c r="AA11" i="3"/>
  <c r="K46" i="3"/>
  <c r="G47" i="3"/>
  <c r="H46" i="3"/>
  <c r="R46" i="3" s="1"/>
  <c r="Y97" i="3"/>
  <c r="Y110" i="3"/>
  <c r="Y157" i="3"/>
  <c r="Y147" i="3"/>
  <c r="Y162" i="3"/>
  <c r="Y247" i="3"/>
  <c r="Y206" i="3"/>
  <c r="Y313" i="3"/>
  <c r="Y245" i="3"/>
  <c r="Y26" i="3"/>
  <c r="Y16" i="3"/>
  <c r="Y100" i="3"/>
  <c r="Y76" i="3"/>
  <c r="Y160" i="3"/>
  <c r="Y133" i="3"/>
  <c r="Y148" i="3"/>
  <c r="Y185" i="3"/>
  <c r="Y218" i="3"/>
  <c r="Y316" i="3"/>
  <c r="Y41" i="3"/>
  <c r="Y319" i="3"/>
  <c r="Y75" i="3"/>
  <c r="Y27" i="3"/>
  <c r="Y30" i="3"/>
  <c r="Y103" i="3"/>
  <c r="Y79" i="3"/>
  <c r="Y163" i="3"/>
  <c r="Y144" i="3"/>
  <c r="Y176" i="3"/>
  <c r="Y188" i="3"/>
  <c r="Y324" i="3"/>
  <c r="Y323" i="3"/>
  <c r="Z201" i="3" l="1"/>
  <c r="Z196" i="3"/>
  <c r="Z189" i="3"/>
  <c r="Z321" i="3"/>
  <c r="Z320" i="3"/>
  <c r="Z187" i="3"/>
  <c r="Z80" i="3"/>
  <c r="Z81" i="3"/>
  <c r="Z83" i="3"/>
  <c r="Z82" i="3"/>
  <c r="Z300" i="3"/>
  <c r="Z22" i="3"/>
  <c r="Z39" i="3"/>
  <c r="Z38" i="3"/>
  <c r="Z29" i="3"/>
  <c r="Z91" i="3"/>
  <c r="Z142" i="3"/>
  <c r="Z116" i="3"/>
  <c r="Z174" i="3"/>
  <c r="Z238" i="3"/>
  <c r="Z322" i="3"/>
  <c r="Z25" i="3"/>
  <c r="Z308" i="3"/>
  <c r="Z89" i="3"/>
  <c r="Z108" i="3"/>
  <c r="Z165" i="3"/>
  <c r="Z324" i="3"/>
  <c r="Z34" i="3"/>
  <c r="Z101" i="3"/>
  <c r="Z120" i="3"/>
  <c r="Z107" i="3"/>
  <c r="Z146" i="3"/>
  <c r="Z170" i="3"/>
  <c r="Z315" i="3"/>
  <c r="Z167" i="3"/>
  <c r="Z141" i="3"/>
  <c r="Z77" i="3"/>
  <c r="Z248" i="3"/>
  <c r="Z121" i="3"/>
  <c r="Z103" i="3"/>
  <c r="I46" i="3"/>
  <c r="J46" i="3" s="1"/>
  <c r="Z76" i="3"/>
  <c r="Z94" i="3"/>
  <c r="Z36" i="3"/>
  <c r="Z111" i="3"/>
  <c r="Z44" i="3"/>
  <c r="Z18" i="3"/>
  <c r="Z87" i="3"/>
  <c r="Z106" i="3"/>
  <c r="Z175" i="3"/>
  <c r="Z246" i="3"/>
  <c r="Z221" i="3"/>
  <c r="Z164" i="3"/>
  <c r="Z32" i="3"/>
  <c r="Z16" i="3"/>
  <c r="Z43" i="3"/>
  <c r="Z84" i="3"/>
  <c r="Z219" i="3"/>
  <c r="Z23" i="3"/>
  <c r="Z79" i="3"/>
  <c r="Z96" i="3"/>
  <c r="Z125" i="3"/>
  <c r="Z135" i="3"/>
  <c r="Z247" i="3"/>
  <c r="Z224" i="3"/>
  <c r="Z74" i="3"/>
  <c r="Z178" i="3"/>
  <c r="Z319" i="3"/>
  <c r="Z100" i="3"/>
  <c r="Z205" i="3"/>
  <c r="Z151" i="3"/>
  <c r="Z42" i="3"/>
  <c r="Z143" i="3"/>
  <c r="Z75" i="3"/>
  <c r="Z17" i="3"/>
  <c r="Z95" i="3"/>
  <c r="Z152" i="3"/>
  <c r="Z147" i="3"/>
  <c r="Z155" i="3"/>
  <c r="Z302" i="3"/>
  <c r="Z317" i="3"/>
  <c r="Z176" i="3"/>
  <c r="Z19" i="3"/>
  <c r="Z168" i="3"/>
  <c r="Z41" i="3"/>
  <c r="Z93" i="3"/>
  <c r="Z245" i="3"/>
  <c r="Z24" i="3"/>
  <c r="Z104" i="3"/>
  <c r="Z153" i="3"/>
  <c r="Z148" i="3"/>
  <c r="Z162" i="3"/>
  <c r="Z212" i="3"/>
  <c r="Z307" i="3"/>
  <c r="Z163" i="3"/>
  <c r="Z305" i="3"/>
  <c r="Z140" i="3"/>
  <c r="Z134" i="3"/>
  <c r="Z105" i="3"/>
  <c r="Z145" i="3"/>
  <c r="Z45" i="3"/>
  <c r="Z78" i="3"/>
  <c r="Z139" i="3"/>
  <c r="Z123" i="3"/>
  <c r="Z13" i="3"/>
  <c r="Z33" i="3"/>
  <c r="Z86" i="3"/>
  <c r="Z124" i="3"/>
  <c r="Z133" i="3"/>
  <c r="Z222" i="3"/>
  <c r="Z223" i="3"/>
  <c r="Z303" i="3"/>
  <c r="Z97" i="3"/>
  <c r="Z161" i="3"/>
  <c r="Z15" i="3"/>
  <c r="Z88" i="3"/>
  <c r="Z21" i="3"/>
  <c r="Z27" i="3"/>
  <c r="Z37" i="3"/>
  <c r="Z115" i="3"/>
  <c r="Z132" i="3"/>
  <c r="Z144" i="3"/>
  <c r="Z220" i="3"/>
  <c r="Z244" i="3"/>
  <c r="Z306" i="3"/>
  <c r="S46" i="3"/>
  <c r="G48" i="3"/>
  <c r="K47" i="3"/>
  <c r="H47" i="3"/>
  <c r="W46" i="3"/>
  <c r="Z304" i="3"/>
  <c r="U46" i="3"/>
  <c r="V46" i="3"/>
  <c r="Y46" i="3"/>
  <c r="Q46" i="3"/>
  <c r="AB11" i="3"/>
  <c r="AA12" i="3"/>
  <c r="AA46" i="3" s="1"/>
  <c r="Z85" i="3"/>
  <c r="Z99" i="3"/>
  <c r="Z150" i="3"/>
  <c r="Z160" i="3"/>
  <c r="Z218" i="3"/>
  <c r="Z185" i="3"/>
  <c r="Z318" i="3"/>
  <c r="Z313" i="3"/>
  <c r="X46" i="3"/>
  <c r="Z46" i="3"/>
  <c r="Z92" i="3"/>
  <c r="Z109" i="3"/>
  <c r="Z301" i="3"/>
  <c r="Z26" i="3"/>
  <c r="Z30" i="3"/>
  <c r="Z98" i="3"/>
  <c r="Z102" i="3"/>
  <c r="Z129" i="3"/>
  <c r="Z210" i="3"/>
  <c r="Z208" i="3"/>
  <c r="Z188" i="3"/>
  <c r="Z314" i="3"/>
  <c r="Z316" i="3"/>
  <c r="T46" i="3"/>
  <c r="Z40" i="3"/>
  <c r="Z90" i="3"/>
  <c r="Z157" i="3"/>
  <c r="Z28" i="3"/>
  <c r="Z31" i="3"/>
  <c r="Z119" i="3"/>
  <c r="Z110" i="3"/>
  <c r="Z131" i="3"/>
  <c r="Z206" i="3"/>
  <c r="Z211" i="3"/>
  <c r="Z207" i="3"/>
  <c r="AA201" i="3" l="1"/>
  <c r="AA189" i="3"/>
  <c r="AA196" i="3"/>
  <c r="AA321" i="3"/>
  <c r="AA320" i="3"/>
  <c r="AA187" i="3"/>
  <c r="AA81" i="3"/>
  <c r="AA80" i="3"/>
  <c r="AA82" i="3"/>
  <c r="AA83" i="3"/>
  <c r="AA47" i="3"/>
  <c r="S47" i="3"/>
  <c r="AA75" i="3"/>
  <c r="AA145" i="3"/>
  <c r="AA146" i="3"/>
  <c r="AA185" i="3"/>
  <c r="AA223" i="3"/>
  <c r="AA316" i="3"/>
  <c r="AA100" i="3"/>
  <c r="AA161" i="3"/>
  <c r="AA244" i="3"/>
  <c r="AA323" i="3"/>
  <c r="AA313" i="3"/>
  <c r="AA16" i="3"/>
  <c r="AA109" i="3"/>
  <c r="AA87" i="3"/>
  <c r="AA175" i="3"/>
  <c r="AA164" i="3"/>
  <c r="AA308" i="3"/>
  <c r="AA307" i="3"/>
  <c r="W47" i="3"/>
  <c r="T47" i="3"/>
  <c r="AA24" i="3"/>
  <c r="AA212" i="3"/>
  <c r="AA125" i="3"/>
  <c r="AA44" i="3"/>
  <c r="AA43" i="3"/>
  <c r="AA105" i="3"/>
  <c r="AA219" i="3"/>
  <c r="AA22" i="3"/>
  <c r="AC11" i="3"/>
  <c r="AB12" i="3"/>
  <c r="AB248" i="3" s="1"/>
  <c r="AA97" i="3"/>
  <c r="AA107" i="3"/>
  <c r="AA124" i="3"/>
  <c r="AA148" i="3"/>
  <c r="AA222" i="3"/>
  <c r="AA170" i="3"/>
  <c r="AA322" i="3"/>
  <c r="AA314" i="3"/>
  <c r="Q47" i="3"/>
  <c r="AA21" i="3"/>
  <c r="AA42" i="3"/>
  <c r="AA15" i="3"/>
  <c r="AA38" i="3"/>
  <c r="AA27" i="3"/>
  <c r="AA85" i="3"/>
  <c r="AA77" i="3"/>
  <c r="AA111" i="3"/>
  <c r="AA132" i="3"/>
  <c r="AA133" i="3"/>
  <c r="AA206" i="3"/>
  <c r="AA238" i="3"/>
  <c r="AA306" i="3"/>
  <c r="AA317" i="3"/>
  <c r="AA178" i="3"/>
  <c r="AA151" i="3"/>
  <c r="AA25" i="3"/>
  <c r="AA29" i="3"/>
  <c r="AA78" i="3"/>
  <c r="AA116" i="3"/>
  <c r="AA142" i="3"/>
  <c r="AA144" i="3"/>
  <c r="AA188" i="3"/>
  <c r="AA168" i="3"/>
  <c r="AA315" i="3"/>
  <c r="H48" i="3"/>
  <c r="Q48" i="3" s="1"/>
  <c r="G49" i="3"/>
  <c r="K48" i="3"/>
  <c r="AA101" i="3"/>
  <c r="AA108" i="3"/>
  <c r="AA135" i="3"/>
  <c r="AA89" i="3"/>
  <c r="AA37" i="3"/>
  <c r="AA160" i="3"/>
  <c r="AA92" i="3"/>
  <c r="AA115" i="3"/>
  <c r="AA90" i="3"/>
  <c r="AA32" i="3"/>
  <c r="AA31" i="3"/>
  <c r="AA79" i="3"/>
  <c r="AA96" i="3"/>
  <c r="AA121" i="3"/>
  <c r="AA167" i="3"/>
  <c r="AA208" i="3"/>
  <c r="AA246" i="3"/>
  <c r="AA318" i="3"/>
  <c r="AA324" i="3"/>
  <c r="I47" i="3"/>
  <c r="J47" i="3" s="1"/>
  <c r="Z47" i="3"/>
  <c r="U47" i="3"/>
  <c r="AA39" i="3"/>
  <c r="AA131" i="3"/>
  <c r="AA119" i="3"/>
  <c r="AA45" i="3"/>
  <c r="AA76" i="3"/>
  <c r="AA30" i="3"/>
  <c r="AA88" i="3"/>
  <c r="AA301" i="3"/>
  <c r="AA143" i="3"/>
  <c r="AA36" i="3"/>
  <c r="AA34" i="3"/>
  <c r="AA95" i="3"/>
  <c r="AA99" i="3"/>
  <c r="AA141" i="3"/>
  <c r="AA207" i="3"/>
  <c r="AA211" i="3"/>
  <c r="AA210" i="3"/>
  <c r="AA303" i="3"/>
  <c r="AA304" i="3"/>
  <c r="V47" i="3"/>
  <c r="R47" i="3"/>
  <c r="AA162" i="3"/>
  <c r="AA13" i="3"/>
  <c r="AA93" i="3"/>
  <c r="AA153" i="3"/>
  <c r="AA300" i="3"/>
  <c r="AA18" i="3"/>
  <c r="AA41" i="3"/>
  <c r="AA28" i="3"/>
  <c r="AA139" i="3"/>
  <c r="AA74" i="3"/>
  <c r="AA157" i="3"/>
  <c r="AA23" i="3"/>
  <c r="AA110" i="3"/>
  <c r="AA84" i="3"/>
  <c r="AA102" i="3"/>
  <c r="AA134" i="3"/>
  <c r="AA218" i="3"/>
  <c r="AA220" i="3"/>
  <c r="AA247" i="3"/>
  <c r="AA248" i="3"/>
  <c r="X47" i="3"/>
  <c r="AA123" i="3"/>
  <c r="AA165" i="3"/>
  <c r="AA147" i="3"/>
  <c r="AA40" i="3"/>
  <c r="AA245" i="3"/>
  <c r="AA19" i="3"/>
  <c r="AA98" i="3"/>
  <c r="AA91" i="3"/>
  <c r="AA86" i="3"/>
  <c r="AA163" i="3"/>
  <c r="AA150" i="3"/>
  <c r="AA205" i="3"/>
  <c r="AA155" i="3"/>
  <c r="AA302" i="3"/>
  <c r="AA221" i="3"/>
  <c r="Y47" i="3"/>
  <c r="AA106" i="3"/>
  <c r="AA33" i="3"/>
  <c r="AA103" i="3"/>
  <c r="AA120" i="3"/>
  <c r="AA140" i="3"/>
  <c r="AA319" i="3"/>
  <c r="AA26" i="3"/>
  <c r="AA17" i="3"/>
  <c r="AA94" i="3"/>
  <c r="AA104" i="3"/>
  <c r="AA152" i="3"/>
  <c r="AA129" i="3"/>
  <c r="AA176" i="3"/>
  <c r="AA174" i="3"/>
  <c r="AA305" i="3"/>
  <c r="AA224" i="3"/>
  <c r="AB189" i="3" l="1"/>
  <c r="AB201" i="3"/>
  <c r="AB196" i="3"/>
  <c r="AB321" i="3"/>
  <c r="AB320" i="3"/>
  <c r="AB187" i="3"/>
  <c r="Z48" i="3"/>
  <c r="I48" i="3"/>
  <c r="J48" i="3" s="1"/>
  <c r="AB81" i="3"/>
  <c r="AB80" i="3"/>
  <c r="V48" i="3"/>
  <c r="AB82" i="3"/>
  <c r="AB83" i="3"/>
  <c r="AB219" i="3"/>
  <c r="X48" i="3"/>
  <c r="Y48" i="3"/>
  <c r="R48" i="3"/>
  <c r="U48" i="3"/>
  <c r="AB32" i="3"/>
  <c r="AB135" i="3"/>
  <c r="AB48" i="3"/>
  <c r="AB170" i="3"/>
  <c r="AB88" i="3"/>
  <c r="AB300" i="3"/>
  <c r="AB92" i="3"/>
  <c r="AB167" i="3"/>
  <c r="AB29" i="3"/>
  <c r="AB119" i="3"/>
  <c r="AB164" i="3"/>
  <c r="AB76" i="3"/>
  <c r="AB155" i="3"/>
  <c r="AB238" i="3"/>
  <c r="AB108" i="3"/>
  <c r="AB77" i="3"/>
  <c r="AB168" i="3"/>
  <c r="AB308" i="3"/>
  <c r="AB301" i="3"/>
  <c r="AB38" i="3"/>
  <c r="AB78" i="3"/>
  <c r="AB148" i="3"/>
  <c r="AB322" i="3"/>
  <c r="AB245" i="3"/>
  <c r="AB19" i="3"/>
  <c r="AB79" i="3"/>
  <c r="AB221" i="3"/>
  <c r="AB305" i="3"/>
  <c r="AB157" i="3"/>
  <c r="AB27" i="3"/>
  <c r="AB95" i="3"/>
  <c r="AB163" i="3"/>
  <c r="AB302" i="3"/>
  <c r="AB45" i="3"/>
  <c r="AB94" i="3"/>
  <c r="AB28" i="3"/>
  <c r="AB100" i="3"/>
  <c r="AB160" i="3"/>
  <c r="AB222" i="3"/>
  <c r="AB44" i="3"/>
  <c r="AB15" i="3"/>
  <c r="AB34" i="3"/>
  <c r="AB103" i="3"/>
  <c r="AB151" i="3"/>
  <c r="AB323" i="3"/>
  <c r="AB43" i="3"/>
  <c r="AB123" i="3"/>
  <c r="AB36" i="3"/>
  <c r="AB107" i="3"/>
  <c r="AB244" i="3"/>
  <c r="AB307" i="3"/>
  <c r="AA48" i="3"/>
  <c r="AB42" i="3"/>
  <c r="AB21" i="3"/>
  <c r="AB23" i="3"/>
  <c r="AB111" i="3"/>
  <c r="AB218" i="3"/>
  <c r="AB314" i="3"/>
  <c r="AB41" i="3"/>
  <c r="AB105" i="3"/>
  <c r="AB26" i="3"/>
  <c r="AB116" i="3"/>
  <c r="AB176" i="3"/>
  <c r="AB317" i="3"/>
  <c r="AB121" i="3"/>
  <c r="AB205" i="3"/>
  <c r="AB206" i="3"/>
  <c r="AB220" i="3"/>
  <c r="AB246" i="3"/>
  <c r="AB18" i="3"/>
  <c r="AB84" i="3"/>
  <c r="AB110" i="3"/>
  <c r="AB87" i="3"/>
  <c r="AB134" i="3"/>
  <c r="AB141" i="3"/>
  <c r="AB223" i="3"/>
  <c r="AB210" i="3"/>
  <c r="AB306" i="3"/>
  <c r="AB324" i="3"/>
  <c r="AB47" i="3"/>
  <c r="AB22" i="3"/>
  <c r="AB31" i="3"/>
  <c r="AB85" i="3"/>
  <c r="AB124" i="3"/>
  <c r="AB96" i="3"/>
  <c r="AB150" i="3"/>
  <c r="AB144" i="3"/>
  <c r="AB162" i="3"/>
  <c r="AB247" i="3"/>
  <c r="AB315" i="3"/>
  <c r="AB304" i="3"/>
  <c r="H49" i="3"/>
  <c r="T49" i="3" s="1"/>
  <c r="G50" i="3"/>
  <c r="K49" i="3"/>
  <c r="S48" i="3"/>
  <c r="AB139" i="3"/>
  <c r="AB143" i="3"/>
  <c r="AD11" i="3"/>
  <c r="AC12" i="3"/>
  <c r="AC48" i="3" s="1"/>
  <c r="AB17" i="3"/>
  <c r="AB98" i="3"/>
  <c r="AB101" i="3"/>
  <c r="AB99" i="3"/>
  <c r="AB175" i="3"/>
  <c r="AB147" i="3"/>
  <c r="AB208" i="3"/>
  <c r="AB313" i="3"/>
  <c r="AB318" i="3"/>
  <c r="AB40" i="3"/>
  <c r="AB109" i="3"/>
  <c r="AB13" i="3"/>
  <c r="AB24" i="3"/>
  <c r="AB132" i="3"/>
  <c r="AB104" i="3"/>
  <c r="AB102" i="3"/>
  <c r="AB129" i="3"/>
  <c r="AB153" i="3"/>
  <c r="AB211" i="3"/>
  <c r="AB185" i="3"/>
  <c r="AB303" i="3"/>
  <c r="W48" i="3"/>
  <c r="AB140" i="3"/>
  <c r="AB120" i="3"/>
  <c r="AB16" i="3"/>
  <c r="AB33" i="3"/>
  <c r="AB91" i="3"/>
  <c r="AB106" i="3"/>
  <c r="AB142" i="3"/>
  <c r="AB131" i="3"/>
  <c r="AB212" i="3"/>
  <c r="AB174" i="3"/>
  <c r="AB188" i="3"/>
  <c r="AB316" i="3"/>
  <c r="T48" i="3"/>
  <c r="AB39" i="3"/>
  <c r="AB93" i="3"/>
  <c r="AB25" i="3"/>
  <c r="AB37" i="3"/>
  <c r="AB74" i="3"/>
  <c r="AB115" i="3"/>
  <c r="AB133" i="3"/>
  <c r="AB145" i="3"/>
  <c r="AB165" i="3"/>
  <c r="AB178" i="3"/>
  <c r="AB207" i="3"/>
  <c r="AB319" i="3"/>
  <c r="AB46" i="3"/>
  <c r="AB89" i="3"/>
  <c r="AB90" i="3"/>
  <c r="AB30" i="3"/>
  <c r="AB86" i="3"/>
  <c r="AB75" i="3"/>
  <c r="AB97" i="3"/>
  <c r="AB152" i="3"/>
  <c r="AB125" i="3"/>
  <c r="AB146" i="3"/>
  <c r="AB161" i="3"/>
  <c r="AB224" i="3"/>
  <c r="AC201" i="3" l="1"/>
  <c r="AC189" i="3"/>
  <c r="AC196" i="3"/>
  <c r="AC321" i="3"/>
  <c r="AC320" i="3"/>
  <c r="AC187" i="3"/>
  <c r="AC245" i="3"/>
  <c r="AC40" i="3"/>
  <c r="AC81" i="3"/>
  <c r="AC80" i="3"/>
  <c r="AC82" i="3"/>
  <c r="AC83" i="3"/>
  <c r="S49" i="3"/>
  <c r="AA49" i="3"/>
  <c r="R49" i="3"/>
  <c r="W49" i="3"/>
  <c r="I49" i="3"/>
  <c r="J49" i="3" s="1"/>
  <c r="X49" i="3"/>
  <c r="Y49" i="3"/>
  <c r="Q49" i="3"/>
  <c r="AB49" i="3"/>
  <c r="Z49" i="3"/>
  <c r="U49" i="3"/>
  <c r="AC88" i="3"/>
  <c r="AC84" i="3"/>
  <c r="AC25" i="3"/>
  <c r="AC32" i="3"/>
  <c r="AC102" i="3"/>
  <c r="AC150" i="3"/>
  <c r="AC247" i="3"/>
  <c r="AC86" i="3"/>
  <c r="AC125" i="3"/>
  <c r="AC163" i="3"/>
  <c r="AC176" i="3"/>
  <c r="AC140" i="3"/>
  <c r="AC144" i="3"/>
  <c r="AC147" i="3"/>
  <c r="AC178" i="3"/>
  <c r="AC89" i="3"/>
  <c r="AC301" i="3"/>
  <c r="AC37" i="3"/>
  <c r="AC76" i="3"/>
  <c r="AC148" i="3"/>
  <c r="AC161" i="3"/>
  <c r="AC305" i="3"/>
  <c r="AC120" i="3"/>
  <c r="AC39" i="3"/>
  <c r="AC90" i="3"/>
  <c r="AC22" i="3"/>
  <c r="AC101" i="3"/>
  <c r="AC151" i="3"/>
  <c r="AC212" i="3"/>
  <c r="AC188" i="3"/>
  <c r="AC75" i="3"/>
  <c r="AC26" i="3"/>
  <c r="AC106" i="3"/>
  <c r="AC133" i="3"/>
  <c r="AC221" i="3"/>
  <c r="AC315" i="3"/>
  <c r="AC46" i="3"/>
  <c r="AC108" i="3"/>
  <c r="AC74" i="3"/>
  <c r="AC27" i="3"/>
  <c r="AC78" i="3"/>
  <c r="AC142" i="3"/>
  <c r="AC175" i="3"/>
  <c r="AC318" i="3"/>
  <c r="AC45" i="3"/>
  <c r="AC167" i="3"/>
  <c r="AC205" i="3"/>
  <c r="AC28" i="3"/>
  <c r="AC91" i="3"/>
  <c r="AC168" i="3"/>
  <c r="AC248" i="3"/>
  <c r="AC303" i="3"/>
  <c r="AC94" i="3"/>
  <c r="AC44" i="3"/>
  <c r="AC219" i="3"/>
  <c r="AC319" i="3"/>
  <c r="AC36" i="3"/>
  <c r="AC97" i="3"/>
  <c r="AC107" i="3"/>
  <c r="AC162" i="3"/>
  <c r="AC316" i="3"/>
  <c r="AC300" i="3"/>
  <c r="AC42" i="3"/>
  <c r="AC123" i="3"/>
  <c r="AC21" i="3"/>
  <c r="AC19" i="3"/>
  <c r="AC100" i="3"/>
  <c r="AC110" i="3"/>
  <c r="AC211" i="3"/>
  <c r="AC307" i="3"/>
  <c r="AC47" i="3"/>
  <c r="AC92" i="3"/>
  <c r="AC143" i="3"/>
  <c r="AC13" i="3"/>
  <c r="AC79" i="3"/>
  <c r="AC103" i="3"/>
  <c r="AC121" i="3"/>
  <c r="AC155" i="3"/>
  <c r="V49" i="3"/>
  <c r="AC41" i="3"/>
  <c r="AC85" i="3"/>
  <c r="AC30" i="3"/>
  <c r="AC29" i="3"/>
  <c r="AC87" i="3"/>
  <c r="AC134" i="3"/>
  <c r="AC174" i="3"/>
  <c r="K50" i="3"/>
  <c r="H50" i="3"/>
  <c r="U50" i="3" s="1"/>
  <c r="G51" i="3"/>
  <c r="AC322" i="3"/>
  <c r="AC152" i="3"/>
  <c r="AC185" i="3"/>
  <c r="AC323" i="3"/>
  <c r="AC49" i="3"/>
  <c r="AC43" i="3"/>
  <c r="AC93" i="3"/>
  <c r="AC115" i="3"/>
  <c r="AC38" i="3"/>
  <c r="AC34" i="3"/>
  <c r="AC135" i="3"/>
  <c r="AC111" i="3"/>
  <c r="AC160" i="3"/>
  <c r="AC129" i="3"/>
  <c r="AC218" i="3"/>
  <c r="AC224" i="3"/>
  <c r="AC207" i="3"/>
  <c r="AC314" i="3"/>
  <c r="AC16" i="3"/>
  <c r="AC18" i="3"/>
  <c r="AC95" i="3"/>
  <c r="AC116" i="3"/>
  <c r="AC124" i="3"/>
  <c r="AC131" i="3"/>
  <c r="AC153" i="3"/>
  <c r="AC244" i="3"/>
  <c r="AC308" i="3"/>
  <c r="AC317" i="3"/>
  <c r="AC23" i="3"/>
  <c r="AC98" i="3"/>
  <c r="AC77" i="3"/>
  <c r="AC132" i="3"/>
  <c r="AC145" i="3"/>
  <c r="AC165" i="3"/>
  <c r="AC238" i="3"/>
  <c r="AC313" i="3"/>
  <c r="AD12" i="3"/>
  <c r="AD49" i="3" s="1"/>
  <c r="AE11" i="3"/>
  <c r="AC206" i="3"/>
  <c r="AC222" i="3"/>
  <c r="AC302" i="3"/>
  <c r="AC324" i="3"/>
  <c r="AC105" i="3"/>
  <c r="AC109" i="3"/>
  <c r="AC24" i="3"/>
  <c r="AC17" i="3"/>
  <c r="AC104" i="3"/>
  <c r="AC96" i="3"/>
  <c r="AC141" i="3"/>
  <c r="AC170" i="3"/>
  <c r="AC220" i="3"/>
  <c r="AC208" i="3"/>
  <c r="AC246" i="3"/>
  <c r="AC304" i="3"/>
  <c r="AC139" i="3"/>
  <c r="AC157" i="3"/>
  <c r="AC15" i="3"/>
  <c r="AC33" i="3"/>
  <c r="AC31" i="3"/>
  <c r="AC119" i="3"/>
  <c r="AC99" i="3"/>
  <c r="AC146" i="3"/>
  <c r="AC164" i="3"/>
  <c r="AC223" i="3"/>
  <c r="AC210" i="3"/>
  <c r="AC306" i="3"/>
  <c r="AD201" i="3" l="1"/>
  <c r="AD189" i="3"/>
  <c r="AD196" i="3"/>
  <c r="AD321" i="3"/>
  <c r="AD320" i="3"/>
  <c r="AD187" i="3"/>
  <c r="AD36" i="3"/>
  <c r="AD17" i="3"/>
  <c r="AD81" i="3"/>
  <c r="AD80" i="3"/>
  <c r="AD82" i="3"/>
  <c r="AD247" i="3"/>
  <c r="AD83" i="3"/>
  <c r="AD210" i="3"/>
  <c r="AD317" i="3"/>
  <c r="AD21" i="3"/>
  <c r="AD41" i="3"/>
  <c r="AD109" i="3"/>
  <c r="W50" i="3"/>
  <c r="Y50" i="3"/>
  <c r="AD87" i="3"/>
  <c r="AD103" i="3"/>
  <c r="AD99" i="3"/>
  <c r="AD121" i="3"/>
  <c r="AD42" i="3"/>
  <c r="AD212" i="3"/>
  <c r="AD45" i="3"/>
  <c r="AD143" i="3"/>
  <c r="AD94" i="3"/>
  <c r="AD28" i="3"/>
  <c r="AD102" i="3"/>
  <c r="AD100" i="3"/>
  <c r="AD110" i="3"/>
  <c r="AD161" i="3"/>
  <c r="AD208" i="3"/>
  <c r="AD314" i="3"/>
  <c r="AD31" i="3"/>
  <c r="AD218" i="3"/>
  <c r="AD18" i="3"/>
  <c r="AD188" i="3"/>
  <c r="AD92" i="3"/>
  <c r="AD129" i="3"/>
  <c r="AD167" i="3"/>
  <c r="AD13" i="3"/>
  <c r="AD33" i="3"/>
  <c r="AD78" i="3"/>
  <c r="AD77" i="3"/>
  <c r="AD151" i="3"/>
  <c r="AD207" i="3"/>
  <c r="AD206" i="3"/>
  <c r="AD246" i="3"/>
  <c r="S50" i="3"/>
  <c r="AD111" i="3"/>
  <c r="AD324" i="3"/>
  <c r="AD152" i="3"/>
  <c r="R50" i="3"/>
  <c r="AD148" i="3"/>
  <c r="AD32" i="3"/>
  <c r="AD163" i="3"/>
  <c r="AD140" i="3"/>
  <c r="AD115" i="3"/>
  <c r="AD22" i="3"/>
  <c r="AD79" i="3"/>
  <c r="AD155" i="3"/>
  <c r="AD119" i="3"/>
  <c r="AD170" i="3"/>
  <c r="AD162" i="3"/>
  <c r="AD315" i="3"/>
  <c r="AB50" i="3"/>
  <c r="AD76" i="3"/>
  <c r="AD165" i="3"/>
  <c r="AD222" i="3"/>
  <c r="AD40" i="3"/>
  <c r="AD157" i="3"/>
  <c r="AD120" i="3"/>
  <c r="AD306" i="3"/>
  <c r="AD89" i="3"/>
  <c r="AD75" i="3"/>
  <c r="AD26" i="3"/>
  <c r="AD84" i="3"/>
  <c r="AD95" i="3"/>
  <c r="AD132" i="3"/>
  <c r="AD174" i="3"/>
  <c r="AD238" i="3"/>
  <c r="AD316" i="3"/>
  <c r="Q50" i="3"/>
  <c r="AD34" i="3"/>
  <c r="AD168" i="3"/>
  <c r="AD48" i="3"/>
  <c r="AD108" i="3"/>
  <c r="AD123" i="3"/>
  <c r="AD29" i="3"/>
  <c r="AD93" i="3"/>
  <c r="AD101" i="3"/>
  <c r="AD142" i="3"/>
  <c r="AD160" i="3"/>
  <c r="AD308" i="3"/>
  <c r="AD318" i="3"/>
  <c r="AC50" i="3"/>
  <c r="AD178" i="3"/>
  <c r="AD88" i="3"/>
  <c r="AD16" i="3"/>
  <c r="AD47" i="3"/>
  <c r="AD39" i="3"/>
  <c r="AD245" i="3"/>
  <c r="AD19" i="3"/>
  <c r="AD85" i="3"/>
  <c r="AD104" i="3"/>
  <c r="AD146" i="3"/>
  <c r="AD224" i="3"/>
  <c r="AD248" i="3"/>
  <c r="AD319" i="3"/>
  <c r="AD134" i="3"/>
  <c r="AD301" i="3"/>
  <c r="AD125" i="3"/>
  <c r="AD116" i="3"/>
  <c r="AD24" i="3"/>
  <c r="AD139" i="3"/>
  <c r="AD220" i="3"/>
  <c r="AD46" i="3"/>
  <c r="AD205" i="3"/>
  <c r="AD219" i="3"/>
  <c r="AD27" i="3"/>
  <c r="AD86" i="3"/>
  <c r="AD97" i="3"/>
  <c r="AD107" i="3"/>
  <c r="AD164" i="3"/>
  <c r="AD221" i="3"/>
  <c r="AD323" i="3"/>
  <c r="V50" i="3"/>
  <c r="Z50" i="3"/>
  <c r="AD96" i="3"/>
  <c r="AD98" i="3"/>
  <c r="AD133" i="3"/>
  <c r="AD150" i="3"/>
  <c r="AD153" i="3"/>
  <c r="AD223" i="3"/>
  <c r="AD176" i="3"/>
  <c r="AD304" i="3"/>
  <c r="AD50" i="3"/>
  <c r="T50" i="3"/>
  <c r="AF11" i="3"/>
  <c r="AE12" i="3"/>
  <c r="AE302" i="3" s="1"/>
  <c r="AA50" i="3"/>
  <c r="AD131" i="3"/>
  <c r="AD141" i="3"/>
  <c r="AD211" i="3"/>
  <c r="AD303" i="3"/>
  <c r="AD302" i="3"/>
  <c r="I50" i="3"/>
  <c r="J50" i="3" s="1"/>
  <c r="AD300" i="3"/>
  <c r="AD90" i="3"/>
  <c r="AD25" i="3"/>
  <c r="AD23" i="3"/>
  <c r="AD105" i="3"/>
  <c r="AD106" i="3"/>
  <c r="AD135" i="3"/>
  <c r="AD145" i="3"/>
  <c r="AD144" i="3"/>
  <c r="AD185" i="3"/>
  <c r="AD322" i="3"/>
  <c r="AD305" i="3"/>
  <c r="K51" i="3"/>
  <c r="H51" i="3"/>
  <c r="AB51" i="3" s="1"/>
  <c r="G52" i="3"/>
  <c r="X50" i="3"/>
  <c r="AD44" i="3"/>
  <c r="AD43" i="3"/>
  <c r="AD15" i="3"/>
  <c r="AD38" i="3"/>
  <c r="AD30" i="3"/>
  <c r="AD37" i="3"/>
  <c r="AD74" i="3"/>
  <c r="AD91" i="3"/>
  <c r="AD124" i="3"/>
  <c r="AD175" i="3"/>
  <c r="AD147" i="3"/>
  <c r="AD244" i="3"/>
  <c r="AD313" i="3"/>
  <c r="AD307" i="3"/>
  <c r="AE189" i="3" l="1"/>
  <c r="AE201" i="3"/>
  <c r="AE196" i="3"/>
  <c r="AE321" i="3"/>
  <c r="AE320" i="3"/>
  <c r="AE187" i="3"/>
  <c r="T51" i="3"/>
  <c r="AE49" i="3"/>
  <c r="AE40" i="3"/>
  <c r="V51" i="3"/>
  <c r="AE94" i="3"/>
  <c r="AE81" i="3"/>
  <c r="AE80" i="3"/>
  <c r="AE82" i="3"/>
  <c r="AE83" i="3"/>
  <c r="AE18" i="3"/>
  <c r="Z51" i="3"/>
  <c r="Q51" i="3"/>
  <c r="AC51" i="3"/>
  <c r="AE307" i="3"/>
  <c r="K52" i="3"/>
  <c r="H52" i="3"/>
  <c r="Y52" i="3" s="1"/>
  <c r="G53" i="3"/>
  <c r="AE88" i="3"/>
  <c r="AE245" i="3"/>
  <c r="AE31" i="3"/>
  <c r="AE19" i="3"/>
  <c r="AE84" i="3"/>
  <c r="AE123" i="3"/>
  <c r="AE131" i="3"/>
  <c r="AE142" i="3"/>
  <c r="AE160" i="3"/>
  <c r="AE218" i="3"/>
  <c r="AE248" i="3"/>
  <c r="AE306" i="3"/>
  <c r="AE305" i="3"/>
  <c r="Y51" i="3"/>
  <c r="AE50" i="3"/>
  <c r="AE139" i="3"/>
  <c r="AE205" i="3"/>
  <c r="AE37" i="3"/>
  <c r="AE23" i="3"/>
  <c r="AE93" i="3"/>
  <c r="AE120" i="3"/>
  <c r="AE145" i="3"/>
  <c r="AE141" i="3"/>
  <c r="AE153" i="3"/>
  <c r="AE165" i="3"/>
  <c r="AE211" i="3"/>
  <c r="AE323" i="3"/>
  <c r="R51" i="3"/>
  <c r="AE47" i="3"/>
  <c r="AE140" i="3"/>
  <c r="AE109" i="3"/>
  <c r="AE30" i="3"/>
  <c r="AE76" i="3"/>
  <c r="AE86" i="3"/>
  <c r="AE104" i="3"/>
  <c r="AE148" i="3"/>
  <c r="AE110" i="3"/>
  <c r="AE161" i="3"/>
  <c r="AE155" i="3"/>
  <c r="AE247" i="3"/>
  <c r="AE317" i="3"/>
  <c r="AE224" i="3"/>
  <c r="AE144" i="3"/>
  <c r="AE221" i="3"/>
  <c r="AE300" i="3"/>
  <c r="AE77" i="3"/>
  <c r="AE101" i="3"/>
  <c r="AE107" i="3"/>
  <c r="AE147" i="3"/>
  <c r="AE314" i="3"/>
  <c r="AD51" i="3"/>
  <c r="AE46" i="3"/>
  <c r="AE121" i="3"/>
  <c r="AE45" i="3"/>
  <c r="AE39" i="3"/>
  <c r="AE167" i="3"/>
  <c r="AE27" i="3"/>
  <c r="AE26" i="3"/>
  <c r="AE102" i="3"/>
  <c r="AE106" i="3"/>
  <c r="AE157" i="3"/>
  <c r="AE134" i="3"/>
  <c r="AE207" i="3"/>
  <c r="AE185" i="3"/>
  <c r="AE319" i="3"/>
  <c r="AE324" i="3"/>
  <c r="AE143" i="3"/>
  <c r="AE164" i="3"/>
  <c r="AE25" i="3"/>
  <c r="AE89" i="3"/>
  <c r="AE115" i="3"/>
  <c r="AE95" i="3"/>
  <c r="AE119" i="3"/>
  <c r="AE151" i="3"/>
  <c r="AE316" i="3"/>
  <c r="AE44" i="3"/>
  <c r="AE108" i="3"/>
  <c r="AE13" i="3"/>
  <c r="AE28" i="3"/>
  <c r="AE29" i="3"/>
  <c r="AE99" i="3"/>
  <c r="AE97" i="3"/>
  <c r="AE133" i="3"/>
  <c r="AE150" i="3"/>
  <c r="AE168" i="3"/>
  <c r="AE238" i="3"/>
  <c r="AE303" i="3"/>
  <c r="AE308" i="3"/>
  <c r="AE98" i="3"/>
  <c r="AE146" i="3"/>
  <c r="AE206" i="3"/>
  <c r="AE48" i="3"/>
  <c r="AE125" i="3"/>
  <c r="AE22" i="3"/>
  <c r="AE178" i="3"/>
  <c r="S51" i="3"/>
  <c r="AA51" i="3"/>
  <c r="AE43" i="3"/>
  <c r="AE74" i="3"/>
  <c r="AE21" i="3"/>
  <c r="AE36" i="3"/>
  <c r="AE32" i="3"/>
  <c r="AE91" i="3"/>
  <c r="AE100" i="3"/>
  <c r="AE163" i="3"/>
  <c r="AE175" i="3"/>
  <c r="AE212" i="3"/>
  <c r="AE223" i="3"/>
  <c r="AE304" i="3"/>
  <c r="AE315" i="3"/>
  <c r="AE85" i="3"/>
  <c r="AE162" i="3"/>
  <c r="W51" i="3"/>
  <c r="AE51" i="3"/>
  <c r="I51" i="3"/>
  <c r="J51" i="3" s="1"/>
  <c r="AE42" i="3"/>
  <c r="AE90" i="3"/>
  <c r="AE33" i="3"/>
  <c r="AG11" i="3"/>
  <c r="AF12" i="3"/>
  <c r="AF51" i="3" s="1"/>
  <c r="AE78" i="3"/>
  <c r="AE87" i="3"/>
  <c r="AE103" i="3"/>
  <c r="AE135" i="3"/>
  <c r="AE170" i="3"/>
  <c r="AE176" i="3"/>
  <c r="AE244" i="3"/>
  <c r="AE313" i="3"/>
  <c r="AE318" i="3"/>
  <c r="AE15" i="3"/>
  <c r="AE210" i="3"/>
  <c r="AE96" i="3"/>
  <c r="X51" i="3"/>
  <c r="AE41" i="3"/>
  <c r="AE38" i="3"/>
  <c r="AE24" i="3"/>
  <c r="AE16" i="3"/>
  <c r="AE116" i="3"/>
  <c r="AE75" i="3"/>
  <c r="AE111" i="3"/>
  <c r="AE124" i="3"/>
  <c r="AE174" i="3"/>
  <c r="AE188" i="3"/>
  <c r="AE301" i="3"/>
  <c r="AE222" i="3"/>
  <c r="AE322" i="3"/>
  <c r="U51" i="3"/>
  <c r="AE92" i="3"/>
  <c r="AE219" i="3"/>
  <c r="AE17" i="3"/>
  <c r="AE34" i="3"/>
  <c r="AE79" i="3"/>
  <c r="AE105" i="3"/>
  <c r="AE129" i="3"/>
  <c r="AE132" i="3"/>
  <c r="AE152" i="3"/>
  <c r="AE208" i="3"/>
  <c r="AE220" i="3"/>
  <c r="AE246" i="3"/>
  <c r="AF201" i="3" l="1"/>
  <c r="AF189" i="3"/>
  <c r="AF196" i="3"/>
  <c r="AF321" i="3"/>
  <c r="AF320" i="3"/>
  <c r="AF187" i="3"/>
  <c r="AF94" i="3"/>
  <c r="AF308" i="3"/>
  <c r="AF31" i="3"/>
  <c r="AF81" i="3"/>
  <c r="AF207" i="3"/>
  <c r="AF246" i="3"/>
  <c r="AF80" i="3"/>
  <c r="AF140" i="3"/>
  <c r="AF82" i="3"/>
  <c r="AF319" i="3"/>
  <c r="AF39" i="3"/>
  <c r="AF83" i="3"/>
  <c r="AF161" i="3"/>
  <c r="AF178" i="3"/>
  <c r="AF24" i="3"/>
  <c r="AF47" i="3"/>
  <c r="AF84" i="3"/>
  <c r="AF34" i="3"/>
  <c r="AF46" i="3"/>
  <c r="AF86" i="3"/>
  <c r="AF108" i="3"/>
  <c r="AF101" i="3"/>
  <c r="AF48" i="3"/>
  <c r="AF300" i="3"/>
  <c r="AF205" i="3"/>
  <c r="AF37" i="3"/>
  <c r="AF28" i="3"/>
  <c r="AF79" i="3"/>
  <c r="AF95" i="3"/>
  <c r="AF151" i="3"/>
  <c r="AF168" i="3"/>
  <c r="AF170" i="3"/>
  <c r="AF224" i="3"/>
  <c r="AF316" i="3"/>
  <c r="AF305" i="3"/>
  <c r="AF17" i="3"/>
  <c r="AF18" i="3"/>
  <c r="AF85" i="3"/>
  <c r="AF104" i="3"/>
  <c r="AF116" i="3"/>
  <c r="AF185" i="3"/>
  <c r="AF222" i="3"/>
  <c r="AF238" i="3"/>
  <c r="AF220" i="3"/>
  <c r="AF210" i="3"/>
  <c r="AF106" i="3"/>
  <c r="AF96" i="3"/>
  <c r="AF145" i="3"/>
  <c r="AF247" i="3"/>
  <c r="AF27" i="3"/>
  <c r="AF119" i="3"/>
  <c r="AF43" i="3"/>
  <c r="AF115" i="3"/>
  <c r="AF30" i="3"/>
  <c r="AF99" i="3"/>
  <c r="AF91" i="3"/>
  <c r="AF135" i="3"/>
  <c r="AF174" i="3"/>
  <c r="AF160" i="3"/>
  <c r="AF211" i="3"/>
  <c r="AF313" i="3"/>
  <c r="AF223" i="3"/>
  <c r="AF142" i="3"/>
  <c r="AF16" i="3"/>
  <c r="AF167" i="3"/>
  <c r="AF33" i="3"/>
  <c r="AF97" i="3"/>
  <c r="AF124" i="3"/>
  <c r="AF152" i="3"/>
  <c r="AF163" i="3"/>
  <c r="AF221" i="3"/>
  <c r="AF314" i="3"/>
  <c r="AF301" i="3"/>
  <c r="AF89" i="3"/>
  <c r="AF133" i="3"/>
  <c r="AF26" i="3"/>
  <c r="AF41" i="3"/>
  <c r="AF245" i="3"/>
  <c r="AF15" i="3"/>
  <c r="AF29" i="3"/>
  <c r="AF36" i="3"/>
  <c r="AF87" i="3"/>
  <c r="AF100" i="3"/>
  <c r="AF132" i="3"/>
  <c r="AF153" i="3"/>
  <c r="AF176" i="3"/>
  <c r="AF208" i="3"/>
  <c r="AF317" i="3"/>
  <c r="AF45" i="3"/>
  <c r="AF155" i="3"/>
  <c r="AF44" i="3"/>
  <c r="AF248" i="3"/>
  <c r="AF93" i="3"/>
  <c r="AF74" i="3"/>
  <c r="AF92" i="3"/>
  <c r="AF120" i="3"/>
  <c r="AF143" i="3"/>
  <c r="AF22" i="3"/>
  <c r="AF75" i="3"/>
  <c r="AF102" i="3"/>
  <c r="AF103" i="3"/>
  <c r="AF219" i="3"/>
  <c r="AF164" i="3"/>
  <c r="AF188" i="3"/>
  <c r="AF304" i="3"/>
  <c r="AF324" i="3"/>
  <c r="AF21" i="3"/>
  <c r="AF42" i="3"/>
  <c r="AF40" i="3"/>
  <c r="AF90" i="3"/>
  <c r="AF109" i="3"/>
  <c r="AF32" i="3"/>
  <c r="AF76" i="3"/>
  <c r="AF105" i="3"/>
  <c r="AF111" i="3"/>
  <c r="AF146" i="3"/>
  <c r="AF212" i="3"/>
  <c r="AF165" i="3"/>
  <c r="AF306" i="3"/>
  <c r="AF318" i="3"/>
  <c r="AF244" i="3"/>
  <c r="AF157" i="3"/>
  <c r="AF25" i="3"/>
  <c r="AF50" i="3"/>
  <c r="AF88" i="3"/>
  <c r="AF38" i="3"/>
  <c r="AF13" i="3"/>
  <c r="AF19" i="3"/>
  <c r="AF77" i="3"/>
  <c r="AF123" i="3"/>
  <c r="AF134" i="3"/>
  <c r="AF107" i="3"/>
  <c r="AF144" i="3"/>
  <c r="AF206" i="3"/>
  <c r="AF307" i="3"/>
  <c r="AF322" i="3"/>
  <c r="AF175" i="3"/>
  <c r="AF49" i="3"/>
  <c r="AF139" i="3"/>
  <c r="AF315" i="3"/>
  <c r="AF150" i="3"/>
  <c r="AF78" i="3"/>
  <c r="AF131" i="3"/>
  <c r="AF125" i="3"/>
  <c r="AF121" i="3"/>
  <c r="AF147" i="3"/>
  <c r="AF162" i="3"/>
  <c r="AF323" i="3"/>
  <c r="AF302" i="3"/>
  <c r="U52" i="3"/>
  <c r="Q52" i="3"/>
  <c r="AC52" i="3"/>
  <c r="Z52" i="3"/>
  <c r="W52" i="3"/>
  <c r="R52" i="3"/>
  <c r="V52" i="3"/>
  <c r="AD52" i="3"/>
  <c r="AA52" i="3"/>
  <c r="AG12" i="3"/>
  <c r="AG52" i="3" s="1"/>
  <c r="AH11" i="3"/>
  <c r="I52" i="3"/>
  <c r="J52" i="3" s="1"/>
  <c r="T52" i="3"/>
  <c r="X52" i="3"/>
  <c r="S52" i="3"/>
  <c r="AF52" i="3"/>
  <c r="AB52" i="3"/>
  <c r="AE52" i="3"/>
  <c r="AF23" i="3"/>
  <c r="AF129" i="3"/>
  <c r="AF98" i="3"/>
  <c r="AF148" i="3"/>
  <c r="AF110" i="3"/>
  <c r="AF141" i="3"/>
  <c r="AF218" i="3"/>
  <c r="AF303" i="3"/>
  <c r="G54" i="3"/>
  <c r="K53" i="3"/>
  <c r="H53" i="3"/>
  <c r="S53" i="3" s="1"/>
  <c r="AG189" i="3" l="1"/>
  <c r="AG201" i="3"/>
  <c r="AG196" i="3"/>
  <c r="AG321" i="3"/>
  <c r="AG320" i="3"/>
  <c r="AG187" i="3"/>
  <c r="AG40" i="3"/>
  <c r="AG315" i="3"/>
  <c r="AG139" i="3"/>
  <c r="X53" i="3"/>
  <c r="V53" i="3"/>
  <c r="AG81" i="3"/>
  <c r="AG80" i="3"/>
  <c r="AG82" i="3"/>
  <c r="AG83" i="3"/>
  <c r="AG85" i="3"/>
  <c r="AB53" i="3"/>
  <c r="R53" i="3"/>
  <c r="AA53" i="3"/>
  <c r="AC53" i="3"/>
  <c r="Q53" i="3"/>
  <c r="AD53" i="3"/>
  <c r="AE53" i="3"/>
  <c r="I53" i="3"/>
  <c r="J53" i="3" s="1"/>
  <c r="T53" i="3"/>
  <c r="AG28" i="3"/>
  <c r="AG100" i="3"/>
  <c r="AG218" i="3"/>
  <c r="AG319" i="3"/>
  <c r="AG143" i="3"/>
  <c r="AG33" i="3"/>
  <c r="AG15" i="3"/>
  <c r="AG77" i="3"/>
  <c r="AG51" i="3"/>
  <c r="AG142" i="3"/>
  <c r="AG140" i="3"/>
  <c r="AG17" i="3"/>
  <c r="AG24" i="3"/>
  <c r="AG185" i="3"/>
  <c r="AG84" i="3"/>
  <c r="AG90" i="3"/>
  <c r="AG148" i="3"/>
  <c r="AG300" i="3"/>
  <c r="AG119" i="3"/>
  <c r="AG18" i="3"/>
  <c r="AG105" i="3"/>
  <c r="AG79" i="3"/>
  <c r="AG170" i="3"/>
  <c r="AG103" i="3"/>
  <c r="AG88" i="3"/>
  <c r="AG111" i="3"/>
  <c r="AG48" i="3"/>
  <c r="AG76" i="3"/>
  <c r="AF53" i="3"/>
  <c r="AG46" i="3"/>
  <c r="AG167" i="3"/>
  <c r="AG32" i="3"/>
  <c r="AG86" i="3"/>
  <c r="AG212" i="3"/>
  <c r="AG50" i="3"/>
  <c r="AG21" i="3"/>
  <c r="AG47" i="3"/>
  <c r="Y53" i="3"/>
  <c r="U53" i="3"/>
  <c r="AG45" i="3"/>
  <c r="AG123" i="3"/>
  <c r="AG22" i="3"/>
  <c r="AG91" i="3"/>
  <c r="AG210" i="3"/>
  <c r="AG36" i="3"/>
  <c r="AG135" i="3"/>
  <c r="AG108" i="3"/>
  <c r="AG49" i="3"/>
  <c r="AG151" i="3"/>
  <c r="AG29" i="3"/>
  <c r="Z53" i="3"/>
  <c r="AG53" i="3"/>
  <c r="AG41" i="3"/>
  <c r="AG38" i="3"/>
  <c r="AG19" i="3"/>
  <c r="AG97" i="3"/>
  <c r="AG175" i="3"/>
  <c r="AG207" i="3"/>
  <c r="AG304" i="3"/>
  <c r="AG238" i="3"/>
  <c r="AG323" i="3"/>
  <c r="AG302" i="3"/>
  <c r="AG206" i="3"/>
  <c r="AG316" i="3"/>
  <c r="AG305" i="3"/>
  <c r="AG220" i="3"/>
  <c r="AG244" i="3"/>
  <c r="AG23" i="3"/>
  <c r="AG27" i="3"/>
  <c r="AG116" i="3"/>
  <c r="AG95" i="3"/>
  <c r="AG134" i="3"/>
  <c r="AG124" i="3"/>
  <c r="AG246" i="3"/>
  <c r="AG160" i="3"/>
  <c r="AG301" i="3"/>
  <c r="AG247" i="3"/>
  <c r="AG125" i="3"/>
  <c r="AG98" i="3"/>
  <c r="AG145" i="3"/>
  <c r="AG132" i="3"/>
  <c r="AG150" i="3"/>
  <c r="AG163" i="3"/>
  <c r="AG248" i="3"/>
  <c r="AG313" i="3"/>
  <c r="AG110" i="3"/>
  <c r="AG101" i="3"/>
  <c r="AG129" i="3"/>
  <c r="AG141" i="3"/>
  <c r="AG152" i="3"/>
  <c r="AG176" i="3"/>
  <c r="AG211" i="3"/>
  <c r="AG314" i="3"/>
  <c r="AG39" i="3"/>
  <c r="AG115" i="3"/>
  <c r="AG31" i="3"/>
  <c r="AG16" i="3"/>
  <c r="AG96" i="3"/>
  <c r="AG104" i="3"/>
  <c r="AG131" i="3"/>
  <c r="AG146" i="3"/>
  <c r="AG164" i="3"/>
  <c r="AG223" i="3"/>
  <c r="AG221" i="3"/>
  <c r="AG317" i="3"/>
  <c r="AG44" i="3"/>
  <c r="AG89" i="3"/>
  <c r="AG75" i="3"/>
  <c r="AG37" i="3"/>
  <c r="AG34" i="3"/>
  <c r="AG99" i="3"/>
  <c r="AG107" i="3"/>
  <c r="AG144" i="3"/>
  <c r="AG147" i="3"/>
  <c r="AG219" i="3"/>
  <c r="AG188" i="3"/>
  <c r="AG174" i="3"/>
  <c r="H54" i="3"/>
  <c r="AC54" i="3" s="1"/>
  <c r="G55" i="3"/>
  <c r="K54" i="3"/>
  <c r="AG43" i="3"/>
  <c r="AG109" i="3"/>
  <c r="AG308" i="3"/>
  <c r="AI11" i="3"/>
  <c r="AH12" i="3"/>
  <c r="AH53" i="3" s="1"/>
  <c r="AG87" i="3"/>
  <c r="AG102" i="3"/>
  <c r="AG106" i="3"/>
  <c r="AG162" i="3"/>
  <c r="AG155" i="3"/>
  <c r="AG224" i="3"/>
  <c r="AG153" i="3"/>
  <c r="AG208" i="3"/>
  <c r="AG324" i="3"/>
  <c r="AG42" i="3"/>
  <c r="AG13" i="3"/>
  <c r="AG205" i="3"/>
  <c r="AG25" i="3"/>
  <c r="AG74" i="3"/>
  <c r="AG120" i="3"/>
  <c r="AG161" i="3"/>
  <c r="AG157" i="3"/>
  <c r="AG168" i="3"/>
  <c r="AG245" i="3"/>
  <c r="AG165" i="3"/>
  <c r="AG306" i="3"/>
  <c r="AG318" i="3"/>
  <c r="W53" i="3"/>
  <c r="AG92" i="3"/>
  <c r="AG93" i="3"/>
  <c r="AG94" i="3"/>
  <c r="AG26" i="3"/>
  <c r="AG30" i="3"/>
  <c r="AG121" i="3"/>
  <c r="AG78" i="3"/>
  <c r="AG133" i="3"/>
  <c r="AG178" i="3"/>
  <c r="AG222" i="3"/>
  <c r="AG303" i="3"/>
  <c r="AG307" i="3"/>
  <c r="AG322" i="3"/>
  <c r="AH196" i="3" l="1"/>
  <c r="AH189" i="3"/>
  <c r="AH201" i="3"/>
  <c r="AH321" i="3"/>
  <c r="AH320" i="3"/>
  <c r="AH187" i="3"/>
  <c r="AG54" i="3"/>
  <c r="AH81" i="3"/>
  <c r="AH80" i="3"/>
  <c r="AH83" i="3"/>
  <c r="AH82" i="3"/>
  <c r="AH244" i="3"/>
  <c r="AH107" i="3"/>
  <c r="AH151" i="3"/>
  <c r="AH41" i="3"/>
  <c r="AH319" i="3"/>
  <c r="AH50" i="3"/>
  <c r="AH88" i="3"/>
  <c r="AH26" i="3"/>
  <c r="AH29" i="3"/>
  <c r="U54" i="3"/>
  <c r="V54" i="3"/>
  <c r="Z54" i="3"/>
  <c r="AD54" i="3"/>
  <c r="S54" i="3"/>
  <c r="AE54" i="3"/>
  <c r="AH89" i="3"/>
  <c r="AH74" i="3"/>
  <c r="AH168" i="3"/>
  <c r="AH75" i="3"/>
  <c r="AH90" i="3"/>
  <c r="AH33" i="3"/>
  <c r="AH148" i="3"/>
  <c r="AH178" i="3"/>
  <c r="AH93" i="3"/>
  <c r="AH86" i="3"/>
  <c r="AH224" i="3"/>
  <c r="AH139" i="3"/>
  <c r="AH164" i="3"/>
  <c r="AH167" i="3"/>
  <c r="AH94" i="3"/>
  <c r="AH207" i="3"/>
  <c r="Y54" i="3"/>
  <c r="W54" i="3"/>
  <c r="AH318" i="3"/>
  <c r="AH308" i="3"/>
  <c r="AH100" i="3"/>
  <c r="AH212" i="3"/>
  <c r="AA54" i="3"/>
  <c r="AH161" i="3"/>
  <c r="AH52" i="3"/>
  <c r="AH223" i="3"/>
  <c r="AH101" i="3"/>
  <c r="AH246" i="3"/>
  <c r="AB54" i="3"/>
  <c r="AH15" i="3"/>
  <c r="AH51" i="3"/>
  <c r="AH25" i="3"/>
  <c r="AH104" i="3"/>
  <c r="AH222" i="3"/>
  <c r="R54" i="3"/>
  <c r="AH307" i="3"/>
  <c r="AH238" i="3"/>
  <c r="AH322" i="3"/>
  <c r="H55" i="3"/>
  <c r="AH55" i="3" s="1"/>
  <c r="G56" i="3"/>
  <c r="K55" i="3"/>
  <c r="AH49" i="3"/>
  <c r="AH40" i="3"/>
  <c r="AH38" i="3"/>
  <c r="AH301" i="3"/>
  <c r="AH17" i="3"/>
  <c r="AH36" i="3"/>
  <c r="AH91" i="3"/>
  <c r="AH106" i="3"/>
  <c r="AH133" i="3"/>
  <c r="AH170" i="3"/>
  <c r="AH210" i="3"/>
  <c r="AH206" i="3"/>
  <c r="AH247" i="3"/>
  <c r="AH105" i="3"/>
  <c r="AH87" i="3"/>
  <c r="AH155" i="3"/>
  <c r="AH313" i="3"/>
  <c r="AH47" i="3"/>
  <c r="AH140" i="3"/>
  <c r="AH21" i="3"/>
  <c r="AH157" i="3"/>
  <c r="AH16" i="3"/>
  <c r="AH76" i="3"/>
  <c r="AH110" i="3"/>
  <c r="AH147" i="3"/>
  <c r="AH116" i="3"/>
  <c r="AH145" i="3"/>
  <c r="AH160" i="3"/>
  <c r="AH220" i="3"/>
  <c r="AH314" i="3"/>
  <c r="AH54" i="3"/>
  <c r="AH97" i="3"/>
  <c r="AH142" i="3"/>
  <c r="AH218" i="3"/>
  <c r="AH150" i="3"/>
  <c r="AH34" i="3"/>
  <c r="AH22" i="3"/>
  <c r="AH77" i="3"/>
  <c r="AH96" i="3"/>
  <c r="AH134" i="3"/>
  <c r="AH111" i="3"/>
  <c r="AH152" i="3"/>
  <c r="AH163" i="3"/>
  <c r="AH248" i="3"/>
  <c r="AH302" i="3"/>
  <c r="AH45" i="3"/>
  <c r="AH108" i="3"/>
  <c r="AH205" i="3"/>
  <c r="AH18" i="3"/>
  <c r="AH32" i="3"/>
  <c r="AH78" i="3"/>
  <c r="AH99" i="3"/>
  <c r="AH129" i="3"/>
  <c r="AH119" i="3"/>
  <c r="AH153" i="3"/>
  <c r="AH208" i="3"/>
  <c r="AH211" i="3"/>
  <c r="AH305" i="3"/>
  <c r="AH48" i="3"/>
  <c r="AH143" i="3"/>
  <c r="AH146" i="3"/>
  <c r="AH175" i="3"/>
  <c r="AH23" i="3"/>
  <c r="AH102" i="3"/>
  <c r="AH165" i="3"/>
  <c r="AH176" i="3"/>
  <c r="AH221" i="3"/>
  <c r="AH39" i="3"/>
  <c r="AH19" i="3"/>
  <c r="AH135" i="3"/>
  <c r="AH43" i="3"/>
  <c r="AH37" i="3"/>
  <c r="AH315" i="3"/>
  <c r="AH24" i="3"/>
  <c r="AH27" i="3"/>
  <c r="AH79" i="3"/>
  <c r="AH121" i="3"/>
  <c r="AH144" i="3"/>
  <c r="AH124" i="3"/>
  <c r="AH185" i="3"/>
  <c r="AH188" i="3"/>
  <c r="AH317" i="3"/>
  <c r="AH324" i="3"/>
  <c r="I54" i="3"/>
  <c r="J54" i="3" s="1"/>
  <c r="T54" i="3"/>
  <c r="AH46" i="3"/>
  <c r="AH44" i="3"/>
  <c r="AH123" i="3"/>
  <c r="AH131" i="3"/>
  <c r="AH42" i="3"/>
  <c r="AH13" i="3"/>
  <c r="AH120" i="3"/>
  <c r="AH31" i="3"/>
  <c r="AJ11" i="3"/>
  <c r="AI12" i="3"/>
  <c r="AI54" i="3" s="1"/>
  <c r="AH84" i="3"/>
  <c r="AH95" i="3"/>
  <c r="AH162" i="3"/>
  <c r="AH132" i="3"/>
  <c r="AH219" i="3"/>
  <c r="AH245" i="3"/>
  <c r="AH323" i="3"/>
  <c r="AH303" i="3"/>
  <c r="X54" i="3"/>
  <c r="Q54" i="3"/>
  <c r="AF54" i="3"/>
  <c r="AH300" i="3"/>
  <c r="AH103" i="3"/>
  <c r="AH92" i="3"/>
  <c r="AH115" i="3"/>
  <c r="AH109" i="3"/>
  <c r="AH30" i="3"/>
  <c r="AH28" i="3"/>
  <c r="AH85" i="3"/>
  <c r="AH98" i="3"/>
  <c r="AH125" i="3"/>
  <c r="AH141" i="3"/>
  <c r="AH174" i="3"/>
  <c r="AH304" i="3"/>
  <c r="AH316" i="3"/>
  <c r="AH306" i="3"/>
  <c r="AI201" i="3" l="1"/>
  <c r="AI189" i="3"/>
  <c r="AI196" i="3"/>
  <c r="AI321" i="3"/>
  <c r="AI320" i="3"/>
  <c r="AI187" i="3"/>
  <c r="Q55" i="3"/>
  <c r="AI81" i="3"/>
  <c r="AI80" i="3"/>
  <c r="AI83" i="3"/>
  <c r="AI82" i="3"/>
  <c r="AI145" i="3"/>
  <c r="AI17" i="3"/>
  <c r="AC55" i="3"/>
  <c r="W55" i="3"/>
  <c r="R55" i="3"/>
  <c r="I55" i="3"/>
  <c r="J55" i="3" s="1"/>
  <c r="AI124" i="3"/>
  <c r="AI178" i="3"/>
  <c r="AI185" i="3"/>
  <c r="AD55" i="3"/>
  <c r="X55" i="3"/>
  <c r="S55" i="3"/>
  <c r="Y55" i="3"/>
  <c r="AE55" i="3"/>
  <c r="AF55" i="3"/>
  <c r="AI30" i="3"/>
  <c r="AI120" i="3"/>
  <c r="AI92" i="3"/>
  <c r="AI245" i="3"/>
  <c r="AB55" i="3"/>
  <c r="U55" i="3"/>
  <c r="AI53" i="3"/>
  <c r="AI51" i="3"/>
  <c r="AI36" i="3"/>
  <c r="AI15" i="3"/>
  <c r="AI303" i="3"/>
  <c r="AG55" i="3"/>
  <c r="AI27" i="3"/>
  <c r="AI40" i="3"/>
  <c r="AI224" i="3"/>
  <c r="AI115" i="3"/>
  <c r="AI305" i="3"/>
  <c r="AI211" i="3"/>
  <c r="AI94" i="3"/>
  <c r="AI323" i="3"/>
  <c r="AI131" i="3"/>
  <c r="AI21" i="3"/>
  <c r="AI99" i="3"/>
  <c r="Z55" i="3"/>
  <c r="V55" i="3"/>
  <c r="AI42" i="3"/>
  <c r="AI85" i="3"/>
  <c r="AI304" i="3"/>
  <c r="AI86" i="3"/>
  <c r="AI34" i="3"/>
  <c r="AI121" i="3"/>
  <c r="AA55" i="3"/>
  <c r="AI135" i="3"/>
  <c r="AI55" i="3"/>
  <c r="AI52" i="3"/>
  <c r="AI41" i="3"/>
  <c r="AI16" i="3"/>
  <c r="AI93" i="3"/>
  <c r="AI31" i="3"/>
  <c r="AI33" i="3"/>
  <c r="AI96" i="3"/>
  <c r="AI102" i="3"/>
  <c r="AI134" i="3"/>
  <c r="AI132" i="3"/>
  <c r="AI219" i="3"/>
  <c r="AI246" i="3"/>
  <c r="AI238" i="3"/>
  <c r="AI306" i="3"/>
  <c r="K56" i="3"/>
  <c r="H56" i="3"/>
  <c r="V56" i="3" s="1"/>
  <c r="G57" i="3"/>
  <c r="AI95" i="3"/>
  <c r="AI153" i="3"/>
  <c r="AI141" i="3"/>
  <c r="AI207" i="3"/>
  <c r="AI212" i="3"/>
  <c r="AI302" i="3"/>
  <c r="AI248" i="3"/>
  <c r="AI167" i="3"/>
  <c r="AI150" i="3"/>
  <c r="AI98" i="3"/>
  <c r="AI168" i="3"/>
  <c r="AI222" i="3"/>
  <c r="AI49" i="3"/>
  <c r="AI308" i="3"/>
  <c r="AI75" i="3"/>
  <c r="AI101" i="3"/>
  <c r="AI151" i="3"/>
  <c r="AI162" i="3"/>
  <c r="AI210" i="3"/>
  <c r="AI218" i="3"/>
  <c r="AI220" i="3"/>
  <c r="AI50" i="3"/>
  <c r="AI26" i="3"/>
  <c r="AI13" i="3"/>
  <c r="AI105" i="3"/>
  <c r="AI22" i="3"/>
  <c r="AI87" i="3"/>
  <c r="AI91" i="3"/>
  <c r="AI104" i="3"/>
  <c r="AI164" i="3"/>
  <c r="AI155" i="3"/>
  <c r="AI175" i="3"/>
  <c r="AI170" i="3"/>
  <c r="AI244" i="3"/>
  <c r="AI74" i="3"/>
  <c r="AI32" i="3"/>
  <c r="AI107" i="3"/>
  <c r="AI133" i="3"/>
  <c r="AI205" i="3"/>
  <c r="AI160" i="3"/>
  <c r="AI221" i="3"/>
  <c r="AI247" i="3"/>
  <c r="AI29" i="3"/>
  <c r="AI108" i="3"/>
  <c r="AI25" i="3"/>
  <c r="AJ12" i="3"/>
  <c r="AJ55" i="3" s="1"/>
  <c r="AK11" i="3"/>
  <c r="AI77" i="3"/>
  <c r="AI109" i="3"/>
  <c r="AI106" i="3"/>
  <c r="AI116" i="3"/>
  <c r="AI174" i="3"/>
  <c r="AI163" i="3"/>
  <c r="AI324" i="3"/>
  <c r="AI318" i="3"/>
  <c r="AI143" i="3"/>
  <c r="AI125" i="3"/>
  <c r="AI139" i="3"/>
  <c r="AI144" i="3"/>
  <c r="AI48" i="3"/>
  <c r="AI45" i="3"/>
  <c r="AI89" i="3"/>
  <c r="AI223" i="3"/>
  <c r="AI18" i="3"/>
  <c r="AI19" i="3"/>
  <c r="AI78" i="3"/>
  <c r="AI103" i="3"/>
  <c r="AI165" i="3"/>
  <c r="AI142" i="3"/>
  <c r="AI188" i="3"/>
  <c r="AI208" i="3"/>
  <c r="AI314" i="3"/>
  <c r="AI322" i="3"/>
  <c r="AI88" i="3"/>
  <c r="AI161" i="3"/>
  <c r="AI38" i="3"/>
  <c r="AI47" i="3"/>
  <c r="AI319" i="3"/>
  <c r="AI123" i="3"/>
  <c r="AI97" i="3"/>
  <c r="AI46" i="3"/>
  <c r="AI301" i="3"/>
  <c r="AI315" i="3"/>
  <c r="AI129" i="3"/>
  <c r="AI148" i="3"/>
  <c r="AI317" i="3"/>
  <c r="AI100" i="3"/>
  <c r="AI140" i="3"/>
  <c r="AI39" i="3"/>
  <c r="AI76" i="3"/>
  <c r="AI44" i="3"/>
  <c r="AI300" i="3"/>
  <c r="AI23" i="3"/>
  <c r="AI37" i="3"/>
  <c r="AI79" i="3"/>
  <c r="AI146" i="3"/>
  <c r="AI111" i="3"/>
  <c r="AI176" i="3"/>
  <c r="AI313" i="3"/>
  <c r="AI43" i="3"/>
  <c r="AI157" i="3"/>
  <c r="AI90" i="3"/>
  <c r="AI28" i="3"/>
  <c r="AI24" i="3"/>
  <c r="AI84" i="3"/>
  <c r="AI110" i="3"/>
  <c r="AI147" i="3"/>
  <c r="AI119" i="3"/>
  <c r="AI152" i="3"/>
  <c r="AI206" i="3"/>
  <c r="AI307" i="3"/>
  <c r="AI316" i="3"/>
  <c r="T55" i="3"/>
  <c r="AJ189" i="3" l="1"/>
  <c r="AJ201" i="3"/>
  <c r="AJ196" i="3"/>
  <c r="AJ321" i="3"/>
  <c r="AJ320" i="3"/>
  <c r="AJ187" i="3"/>
  <c r="AJ53" i="3"/>
  <c r="AJ139" i="3"/>
  <c r="AJ245" i="3"/>
  <c r="AJ81" i="3"/>
  <c r="AJ80" i="3"/>
  <c r="AJ83" i="3"/>
  <c r="AJ82" i="3"/>
  <c r="AJ16" i="3"/>
  <c r="AJ54" i="3"/>
  <c r="AJ40" i="3"/>
  <c r="AJ167" i="3"/>
  <c r="AJ85" i="3"/>
  <c r="AJ107" i="3"/>
  <c r="AJ151" i="3"/>
  <c r="AJ246" i="3"/>
  <c r="AJ303" i="3"/>
  <c r="AJ94" i="3"/>
  <c r="AJ165" i="3"/>
  <c r="AJ176" i="3"/>
  <c r="AJ220" i="3"/>
  <c r="AJ93" i="3"/>
  <c r="AJ100" i="3"/>
  <c r="AJ147" i="3"/>
  <c r="AJ170" i="3"/>
  <c r="AJ206" i="3"/>
  <c r="AJ205" i="3"/>
  <c r="AJ26" i="3"/>
  <c r="AJ91" i="3"/>
  <c r="AJ121" i="3"/>
  <c r="AJ145" i="3"/>
  <c r="AJ314" i="3"/>
  <c r="AJ50" i="3"/>
  <c r="AJ123" i="3"/>
  <c r="AJ32" i="3"/>
  <c r="AJ109" i="3"/>
  <c r="AJ129" i="3"/>
  <c r="AJ244" i="3"/>
  <c r="AJ317" i="3"/>
  <c r="AJ51" i="3"/>
  <c r="AJ49" i="3"/>
  <c r="AJ75" i="3"/>
  <c r="AJ21" i="3"/>
  <c r="AJ19" i="3"/>
  <c r="AJ103" i="3"/>
  <c r="AJ131" i="3"/>
  <c r="AJ161" i="3"/>
  <c r="AJ308" i="3"/>
  <c r="AJ48" i="3"/>
  <c r="AJ13" i="3"/>
  <c r="AJ90" i="3"/>
  <c r="AJ28" i="3"/>
  <c r="AJ99" i="3"/>
  <c r="AJ125" i="3"/>
  <c r="AJ164" i="3"/>
  <c r="AJ324" i="3"/>
  <c r="AJ46" i="3"/>
  <c r="AJ15" i="3"/>
  <c r="AJ319" i="3"/>
  <c r="AJ31" i="3"/>
  <c r="AJ102" i="3"/>
  <c r="AJ155" i="3"/>
  <c r="AJ210" i="3"/>
  <c r="AJ304" i="3"/>
  <c r="AJ105" i="3"/>
  <c r="AJ43" i="3"/>
  <c r="AJ301" i="3"/>
  <c r="AJ33" i="3"/>
  <c r="AJ34" i="3"/>
  <c r="AJ86" i="3"/>
  <c r="AJ135" i="3"/>
  <c r="AJ247" i="3"/>
  <c r="AJ305" i="3"/>
  <c r="AJ52" i="3"/>
  <c r="AJ39" i="3"/>
  <c r="AJ42" i="3"/>
  <c r="AJ120" i="3"/>
  <c r="AJ24" i="3"/>
  <c r="AJ106" i="3"/>
  <c r="AJ95" i="3"/>
  <c r="AJ162" i="3"/>
  <c r="AJ163" i="3"/>
  <c r="AJ313" i="3"/>
  <c r="AJ41" i="3"/>
  <c r="AJ74" i="3"/>
  <c r="AJ30" i="3"/>
  <c r="AJ87" i="3"/>
  <c r="AJ98" i="3"/>
  <c r="AJ178" i="3"/>
  <c r="AJ208" i="3"/>
  <c r="AJ316" i="3"/>
  <c r="AJ88" i="3"/>
  <c r="AJ92" i="3"/>
  <c r="AJ143" i="3"/>
  <c r="AJ17" i="3"/>
  <c r="AJ84" i="3"/>
  <c r="AJ104" i="3"/>
  <c r="AJ146" i="3"/>
  <c r="AJ307" i="3"/>
  <c r="AJ323" i="3"/>
  <c r="AH56" i="3"/>
  <c r="S56" i="3"/>
  <c r="AK12" i="3"/>
  <c r="AK304" i="3" s="1"/>
  <c r="AL11" i="3"/>
  <c r="AJ207" i="3"/>
  <c r="AJ212" i="3"/>
  <c r="AJ221" i="3"/>
  <c r="AJ306" i="3"/>
  <c r="AD56" i="3"/>
  <c r="G58" i="3"/>
  <c r="K57" i="3"/>
  <c r="H57" i="3"/>
  <c r="Y57" i="3" s="1"/>
  <c r="AI56" i="3"/>
  <c r="Z56" i="3"/>
  <c r="AJ37" i="3"/>
  <c r="AJ97" i="3"/>
  <c r="AJ101" i="3"/>
  <c r="AJ144" i="3"/>
  <c r="AJ185" i="3"/>
  <c r="AJ168" i="3"/>
  <c r="AJ222" i="3"/>
  <c r="AJ224" i="3"/>
  <c r="T56" i="3"/>
  <c r="AA56" i="3"/>
  <c r="W56" i="3"/>
  <c r="AB56" i="3"/>
  <c r="AF56" i="3"/>
  <c r="I56" i="3"/>
  <c r="J56" i="3" s="1"/>
  <c r="X56" i="3"/>
  <c r="AE56" i="3"/>
  <c r="AJ47" i="3"/>
  <c r="AJ89" i="3"/>
  <c r="AJ150" i="3"/>
  <c r="AJ25" i="3"/>
  <c r="AJ29" i="3"/>
  <c r="AJ76" i="3"/>
  <c r="AJ134" i="3"/>
  <c r="AJ152" i="3"/>
  <c r="AJ133" i="3"/>
  <c r="AJ174" i="3"/>
  <c r="AJ175" i="3"/>
  <c r="AJ218" i="3"/>
  <c r="AJ238" i="3"/>
  <c r="U56" i="3"/>
  <c r="AJ56" i="3"/>
  <c r="R56" i="3"/>
  <c r="AJ140" i="3"/>
  <c r="AJ157" i="3"/>
  <c r="AJ38" i="3"/>
  <c r="AJ36" i="3"/>
  <c r="AJ77" i="3"/>
  <c r="AJ153" i="3"/>
  <c r="AJ124" i="3"/>
  <c r="AJ116" i="3"/>
  <c r="AJ188" i="3"/>
  <c r="AJ211" i="3"/>
  <c r="AJ248" i="3"/>
  <c r="AJ302" i="3"/>
  <c r="Q56" i="3"/>
  <c r="AG56" i="3"/>
  <c r="AJ45" i="3"/>
  <c r="AJ300" i="3"/>
  <c r="AJ115" i="3"/>
  <c r="AJ18" i="3"/>
  <c r="AJ22" i="3"/>
  <c r="AJ78" i="3"/>
  <c r="AJ110" i="3"/>
  <c r="AJ132" i="3"/>
  <c r="AJ111" i="3"/>
  <c r="AJ148" i="3"/>
  <c r="AJ223" i="3"/>
  <c r="AJ315" i="3"/>
  <c r="AC56" i="3"/>
  <c r="Y56" i="3"/>
  <c r="AJ44" i="3"/>
  <c r="AJ108" i="3"/>
  <c r="AJ219" i="3"/>
  <c r="AJ23" i="3"/>
  <c r="AJ27" i="3"/>
  <c r="AJ79" i="3"/>
  <c r="AJ96" i="3"/>
  <c r="AJ141" i="3"/>
  <c r="AJ119" i="3"/>
  <c r="AJ142" i="3"/>
  <c r="AJ160" i="3"/>
  <c r="AJ318" i="3"/>
  <c r="AJ322" i="3"/>
  <c r="AK201" i="3" l="1"/>
  <c r="AK196" i="3"/>
  <c r="AK189" i="3"/>
  <c r="AK321" i="3"/>
  <c r="AK320" i="3"/>
  <c r="AK187" i="3"/>
  <c r="AK42" i="3"/>
  <c r="AK41" i="3"/>
  <c r="AK99" i="3"/>
  <c r="AK39" i="3"/>
  <c r="AK76" i="3"/>
  <c r="AK140" i="3"/>
  <c r="AK135" i="3"/>
  <c r="AK74" i="3"/>
  <c r="AK301" i="3"/>
  <c r="AK319" i="3"/>
  <c r="AK25" i="3"/>
  <c r="AK151" i="3"/>
  <c r="AK160" i="3"/>
  <c r="AK17" i="3"/>
  <c r="AK53" i="3"/>
  <c r="AK30" i="3"/>
  <c r="AK108" i="3"/>
  <c r="AK56" i="3"/>
  <c r="AK43" i="3"/>
  <c r="AK81" i="3"/>
  <c r="AK80" i="3"/>
  <c r="AK83" i="3"/>
  <c r="AK82" i="3"/>
  <c r="AK300" i="3"/>
  <c r="AK96" i="3"/>
  <c r="AK16" i="3"/>
  <c r="AK176" i="3"/>
  <c r="AK55" i="3"/>
  <c r="AK89" i="3"/>
  <c r="AK26" i="3"/>
  <c r="AK148" i="3"/>
  <c r="AK54" i="3"/>
  <c r="AK84" i="3"/>
  <c r="AK29" i="3"/>
  <c r="AK221" i="3"/>
  <c r="AK210" i="3"/>
  <c r="AK52" i="3"/>
  <c r="AK37" i="3"/>
  <c r="AK77" i="3"/>
  <c r="AK238" i="3"/>
  <c r="Z57" i="3"/>
  <c r="AK48" i="3"/>
  <c r="AK157" i="3"/>
  <c r="AK87" i="3"/>
  <c r="AK302" i="3"/>
  <c r="AK120" i="3"/>
  <c r="AK36" i="3"/>
  <c r="AK150" i="3"/>
  <c r="AK211" i="3"/>
  <c r="AK132" i="3"/>
  <c r="AK220" i="3"/>
  <c r="AK47" i="3"/>
  <c r="AK93" i="3"/>
  <c r="AK94" i="3"/>
  <c r="AK34" i="3"/>
  <c r="AK141" i="3"/>
  <c r="AK168" i="3"/>
  <c r="AK46" i="3"/>
  <c r="AK13" i="3"/>
  <c r="AK175" i="3"/>
  <c r="AK111" i="3"/>
  <c r="AK145" i="3"/>
  <c r="AK206" i="3"/>
  <c r="AK45" i="3"/>
  <c r="AK21" i="3"/>
  <c r="AK205" i="3"/>
  <c r="AK124" i="3"/>
  <c r="AK131" i="3"/>
  <c r="AK218" i="3"/>
  <c r="AK44" i="3"/>
  <c r="AK219" i="3"/>
  <c r="AK90" i="3"/>
  <c r="AK91" i="3"/>
  <c r="AK144" i="3"/>
  <c r="AK305" i="3"/>
  <c r="AC57" i="3"/>
  <c r="Q57" i="3"/>
  <c r="AK102" i="3"/>
  <c r="AK106" i="3"/>
  <c r="AK247" i="3"/>
  <c r="AK318" i="3"/>
  <c r="U57" i="3"/>
  <c r="AK109" i="3"/>
  <c r="AK31" i="3"/>
  <c r="AK121" i="3"/>
  <c r="AK125" i="3"/>
  <c r="AK244" i="3"/>
  <c r="AK322" i="3"/>
  <c r="AD57" i="3"/>
  <c r="AH57" i="3"/>
  <c r="AK133" i="3"/>
  <c r="AK314" i="3"/>
  <c r="W57" i="3"/>
  <c r="AK15" i="3"/>
  <c r="AK78" i="3"/>
  <c r="AK104" i="3"/>
  <c r="AK116" i="3"/>
  <c r="AK223" i="3"/>
  <c r="AJ57" i="3"/>
  <c r="AK19" i="3"/>
  <c r="AK85" i="3"/>
  <c r="AK107" i="3"/>
  <c r="AK146" i="3"/>
  <c r="AK222" i="3"/>
  <c r="AL12" i="3"/>
  <c r="AL57" i="3" s="1"/>
  <c r="AM11" i="3"/>
  <c r="AK248" i="3"/>
  <c r="AK313" i="3"/>
  <c r="AK142" i="3"/>
  <c r="AK165" i="3"/>
  <c r="AK185" i="3"/>
  <c r="AK316" i="3"/>
  <c r="R57" i="3"/>
  <c r="AK97" i="3"/>
  <c r="AK79" i="3"/>
  <c r="AK147" i="3"/>
  <c r="AK208" i="3"/>
  <c r="AK178" i="3"/>
  <c r="AK188" i="3"/>
  <c r="AK317" i="3"/>
  <c r="AK323" i="3"/>
  <c r="AI57" i="3"/>
  <c r="AK57" i="3"/>
  <c r="AK92" i="3"/>
  <c r="AK315" i="3"/>
  <c r="AK143" i="3"/>
  <c r="AK23" i="3"/>
  <c r="AK22" i="3"/>
  <c r="AK100" i="3"/>
  <c r="AK86" i="3"/>
  <c r="AK134" i="3"/>
  <c r="AK162" i="3"/>
  <c r="AK174" i="3"/>
  <c r="AK207" i="3"/>
  <c r="AK307" i="3"/>
  <c r="AK303" i="3"/>
  <c r="H58" i="3"/>
  <c r="AI58" i="3" s="1"/>
  <c r="G59" i="3"/>
  <c r="K58" i="3"/>
  <c r="X57" i="3"/>
  <c r="T57" i="3"/>
  <c r="AB57" i="3"/>
  <c r="S57" i="3"/>
  <c r="AK51" i="3"/>
  <c r="AK88" i="3"/>
  <c r="AK105" i="3"/>
  <c r="AK245" i="3"/>
  <c r="AK33" i="3"/>
  <c r="AK27" i="3"/>
  <c r="AK103" i="3"/>
  <c r="AK95" i="3"/>
  <c r="AK152" i="3"/>
  <c r="AK167" i="3"/>
  <c r="AK170" i="3"/>
  <c r="AK224" i="3"/>
  <c r="AK308" i="3"/>
  <c r="AK306" i="3"/>
  <c r="AG57" i="3"/>
  <c r="I57" i="3"/>
  <c r="J57" i="3" s="1"/>
  <c r="AE57" i="3"/>
  <c r="AK50" i="3"/>
  <c r="AK40" i="3"/>
  <c r="AK75" i="3"/>
  <c r="AK123" i="3"/>
  <c r="AK18" i="3"/>
  <c r="AK32" i="3"/>
  <c r="AK110" i="3"/>
  <c r="AK98" i="3"/>
  <c r="AK153" i="3"/>
  <c r="AK155" i="3"/>
  <c r="AK161" i="3"/>
  <c r="AK246" i="3"/>
  <c r="AK324" i="3"/>
  <c r="AA57" i="3"/>
  <c r="V57" i="3"/>
  <c r="AF57" i="3"/>
  <c r="AK49" i="3"/>
  <c r="AK139" i="3"/>
  <c r="AK38" i="3"/>
  <c r="AK115" i="3"/>
  <c r="AK24" i="3"/>
  <c r="AK28" i="3"/>
  <c r="AK119" i="3"/>
  <c r="AK101" i="3"/>
  <c r="AK129" i="3"/>
  <c r="AK163" i="3"/>
  <c r="AK164" i="3"/>
  <c r="AK212" i="3"/>
  <c r="AL201" i="3" l="1"/>
  <c r="AL196" i="3"/>
  <c r="AL189" i="3"/>
  <c r="AL321" i="3"/>
  <c r="AL320" i="3"/>
  <c r="AL187" i="3"/>
  <c r="AE58" i="3"/>
  <c r="AL17" i="3"/>
  <c r="AJ58" i="3"/>
  <c r="S58" i="3"/>
  <c r="W58" i="3"/>
  <c r="AL81" i="3"/>
  <c r="AL46" i="3"/>
  <c r="AL151" i="3"/>
  <c r="AL80" i="3"/>
  <c r="AL146" i="3"/>
  <c r="AL45" i="3"/>
  <c r="AL44" i="3"/>
  <c r="AL83" i="3"/>
  <c r="AL55" i="3"/>
  <c r="AL43" i="3"/>
  <c r="AL82" i="3"/>
  <c r="AL41" i="3"/>
  <c r="AL13" i="3"/>
  <c r="AL306" i="3"/>
  <c r="AL33" i="3"/>
  <c r="AL24" i="3"/>
  <c r="AL15" i="3"/>
  <c r="AL111" i="3"/>
  <c r="AL109" i="3"/>
  <c r="AL147" i="3"/>
  <c r="AL143" i="3"/>
  <c r="AL150" i="3"/>
  <c r="AL301" i="3"/>
  <c r="AL152" i="3"/>
  <c r="AL157" i="3"/>
  <c r="AL153" i="3"/>
  <c r="AL115" i="3"/>
  <c r="AL163" i="3"/>
  <c r="Z58" i="3"/>
  <c r="AL160" i="3"/>
  <c r="AB58" i="3"/>
  <c r="AL93" i="3"/>
  <c r="AL85" i="3"/>
  <c r="AL207" i="3"/>
  <c r="AL75" i="3"/>
  <c r="AL104" i="3"/>
  <c r="AL246" i="3"/>
  <c r="R58" i="3"/>
  <c r="AL120" i="3"/>
  <c r="AL107" i="3"/>
  <c r="AL212" i="3"/>
  <c r="AL222" i="3"/>
  <c r="AL162" i="3"/>
  <c r="AL129" i="3"/>
  <c r="AL161" i="3"/>
  <c r="AL220" i="3"/>
  <c r="AL56" i="3"/>
  <c r="AL88" i="3"/>
  <c r="AL21" i="3"/>
  <c r="AL123" i="3"/>
  <c r="AL36" i="3"/>
  <c r="AL148" i="3"/>
  <c r="AL131" i="3"/>
  <c r="AL164" i="3"/>
  <c r="AL302" i="3"/>
  <c r="AL40" i="3"/>
  <c r="AL74" i="3"/>
  <c r="AL245" i="3"/>
  <c r="AL31" i="3"/>
  <c r="AL91" i="3"/>
  <c r="AL144" i="3"/>
  <c r="AL168" i="3"/>
  <c r="AL324" i="3"/>
  <c r="AL53" i="3"/>
  <c r="AL300" i="3"/>
  <c r="AL319" i="3"/>
  <c r="AL27" i="3"/>
  <c r="AL34" i="3"/>
  <c r="AL87" i="3"/>
  <c r="AL106" i="3"/>
  <c r="AL218" i="3"/>
  <c r="AL248" i="3"/>
  <c r="AL50" i="3"/>
  <c r="AL108" i="3"/>
  <c r="AL219" i="3"/>
  <c r="AL28" i="3"/>
  <c r="AL95" i="3"/>
  <c r="AL96" i="3"/>
  <c r="AL125" i="3"/>
  <c r="AL210" i="3"/>
  <c r="AL221" i="3"/>
  <c r="AL49" i="3"/>
  <c r="AL39" i="3"/>
  <c r="AL38" i="3"/>
  <c r="AL37" i="3"/>
  <c r="AL98" i="3"/>
  <c r="AL99" i="3"/>
  <c r="AL208" i="3"/>
  <c r="AL317" i="3"/>
  <c r="AL224" i="3"/>
  <c r="AL48" i="3"/>
  <c r="AL140" i="3"/>
  <c r="AL16" i="3"/>
  <c r="AL18" i="3"/>
  <c r="AL76" i="3"/>
  <c r="AL102" i="3"/>
  <c r="AL206" i="3"/>
  <c r="AL247" i="3"/>
  <c r="AL305" i="3"/>
  <c r="AL47" i="3"/>
  <c r="AL89" i="3"/>
  <c r="AL167" i="3"/>
  <c r="AL23" i="3"/>
  <c r="AL77" i="3"/>
  <c r="AL145" i="3"/>
  <c r="AL155" i="3"/>
  <c r="AL188" i="3"/>
  <c r="AL303" i="3"/>
  <c r="H59" i="3"/>
  <c r="AB59" i="3" s="1"/>
  <c r="G60" i="3"/>
  <c r="K59" i="3"/>
  <c r="AL30" i="3"/>
  <c r="AL78" i="3"/>
  <c r="AL97" i="3"/>
  <c r="AL124" i="3"/>
  <c r="AL133" i="3"/>
  <c r="AL176" i="3"/>
  <c r="AL244" i="3"/>
  <c r="AL315" i="3"/>
  <c r="AL322" i="3"/>
  <c r="X58" i="3"/>
  <c r="AC58" i="3"/>
  <c r="T58" i="3"/>
  <c r="AH58" i="3"/>
  <c r="U58" i="3"/>
  <c r="AL54" i="3"/>
  <c r="AL42" i="3"/>
  <c r="AL175" i="3"/>
  <c r="AL94" i="3"/>
  <c r="AL22" i="3"/>
  <c r="AN11" i="3"/>
  <c r="AM12" i="3"/>
  <c r="AM58" i="3" s="1"/>
  <c r="AL79" i="3"/>
  <c r="AL100" i="3"/>
  <c r="AL132" i="3"/>
  <c r="AL116" i="3"/>
  <c r="AL135" i="3"/>
  <c r="AL223" i="3"/>
  <c r="AL318" i="3"/>
  <c r="AL304" i="3"/>
  <c r="AA58" i="3"/>
  <c r="AK58" i="3"/>
  <c r="AL86" i="3"/>
  <c r="AL103" i="3"/>
  <c r="AL141" i="3"/>
  <c r="AL142" i="3"/>
  <c r="AL178" i="3"/>
  <c r="AL238" i="3"/>
  <c r="AL313" i="3"/>
  <c r="AF58" i="3"/>
  <c r="Y58" i="3"/>
  <c r="AD58" i="3"/>
  <c r="V58" i="3"/>
  <c r="AL52" i="3"/>
  <c r="AL92" i="3"/>
  <c r="AL90" i="3"/>
  <c r="AL25" i="3"/>
  <c r="AL32" i="3"/>
  <c r="AL26" i="3"/>
  <c r="AL101" i="3"/>
  <c r="AL110" i="3"/>
  <c r="AL121" i="3"/>
  <c r="AL211" i="3"/>
  <c r="AL174" i="3"/>
  <c r="AL307" i="3"/>
  <c r="AL314" i="3"/>
  <c r="AL316" i="3"/>
  <c r="I58" i="3"/>
  <c r="J58" i="3" s="1"/>
  <c r="Q58" i="3"/>
  <c r="AG58" i="3"/>
  <c r="AL58" i="3"/>
  <c r="AL51" i="3"/>
  <c r="AL139" i="3"/>
  <c r="AL205" i="3"/>
  <c r="AL105" i="3"/>
  <c r="AL19" i="3"/>
  <c r="AL29" i="3"/>
  <c r="AL84" i="3"/>
  <c r="AL119" i="3"/>
  <c r="AL134" i="3"/>
  <c r="AL165" i="3"/>
  <c r="AL170" i="3"/>
  <c r="AL185" i="3"/>
  <c r="AL308" i="3"/>
  <c r="AL323" i="3"/>
  <c r="AM201" i="3" l="1"/>
  <c r="AM189" i="3"/>
  <c r="AM196" i="3"/>
  <c r="AM321" i="3"/>
  <c r="AM320" i="3"/>
  <c r="AM187" i="3"/>
  <c r="AM45" i="3"/>
  <c r="AM44" i="3"/>
  <c r="S59" i="3"/>
  <c r="AM43" i="3"/>
  <c r="AM19" i="3"/>
  <c r="AM81" i="3"/>
  <c r="AM80" i="3"/>
  <c r="AM82" i="3"/>
  <c r="AM83" i="3"/>
  <c r="AF59" i="3"/>
  <c r="AM28" i="3"/>
  <c r="U59" i="3"/>
  <c r="AM238" i="3"/>
  <c r="AH59" i="3"/>
  <c r="AM246" i="3"/>
  <c r="V59" i="3"/>
  <c r="Q59" i="3"/>
  <c r="AM46" i="3"/>
  <c r="AD59" i="3"/>
  <c r="AM306" i="3"/>
  <c r="AM205" i="3"/>
  <c r="AM34" i="3"/>
  <c r="I59" i="3"/>
  <c r="J59" i="3" s="1"/>
  <c r="AM31" i="3"/>
  <c r="AM120" i="3"/>
  <c r="AM95" i="3"/>
  <c r="Y59" i="3"/>
  <c r="AM167" i="3"/>
  <c r="AM150" i="3"/>
  <c r="AL59" i="3"/>
  <c r="AM93" i="3"/>
  <c r="AM134" i="3"/>
  <c r="Z59" i="3"/>
  <c r="AM143" i="3"/>
  <c r="AM152" i="3"/>
  <c r="AM105" i="3"/>
  <c r="AM153" i="3"/>
  <c r="T59" i="3"/>
  <c r="AA59" i="3"/>
  <c r="AM245" i="3"/>
  <c r="AM47" i="3"/>
  <c r="AM13" i="3"/>
  <c r="AM164" i="3"/>
  <c r="AG59" i="3"/>
  <c r="AC59" i="3"/>
  <c r="AM87" i="3"/>
  <c r="AM131" i="3"/>
  <c r="AM222" i="3"/>
  <c r="AM75" i="3"/>
  <c r="AM146" i="3"/>
  <c r="AM300" i="3"/>
  <c r="AM109" i="3"/>
  <c r="AM37" i="3"/>
  <c r="AM104" i="3"/>
  <c r="AM151" i="3"/>
  <c r="AM313" i="3"/>
  <c r="AM42" i="3"/>
  <c r="AM57" i="3"/>
  <c r="AM84" i="3"/>
  <c r="AM305" i="3"/>
  <c r="AM89" i="3"/>
  <c r="AM23" i="3"/>
  <c r="AM107" i="3"/>
  <c r="AM211" i="3"/>
  <c r="AM323" i="3"/>
  <c r="AM74" i="3"/>
  <c r="AM54" i="3"/>
  <c r="AM99" i="3"/>
  <c r="AM32" i="3"/>
  <c r="AM55" i="3"/>
  <c r="AM123" i="3"/>
  <c r="AM140" i="3"/>
  <c r="AM49" i="3"/>
  <c r="AM108" i="3"/>
  <c r="AM38" i="3"/>
  <c r="AM18" i="3"/>
  <c r="AM102" i="3"/>
  <c r="AM170" i="3"/>
  <c r="AM27" i="3"/>
  <c r="AM115" i="3"/>
  <c r="AM163" i="3"/>
  <c r="AM224" i="3"/>
  <c r="AM40" i="3"/>
  <c r="AM56" i="3"/>
  <c r="AM21" i="3"/>
  <c r="AM33" i="3"/>
  <c r="AM207" i="3"/>
  <c r="AM48" i="3"/>
  <c r="AM39" i="3"/>
  <c r="AM90" i="3"/>
  <c r="AM142" i="3"/>
  <c r="AM220" i="3"/>
  <c r="AJ59" i="3"/>
  <c r="AM106" i="3"/>
  <c r="AM135" i="3"/>
  <c r="AM129" i="3"/>
  <c r="AM160" i="3"/>
  <c r="AM161" i="3"/>
  <c r="AM212" i="3"/>
  <c r="AM316" i="3"/>
  <c r="AM98" i="3"/>
  <c r="AM111" i="3"/>
  <c r="AM124" i="3"/>
  <c r="AM144" i="3"/>
  <c r="AM188" i="3"/>
  <c r="AM168" i="3"/>
  <c r="AM302" i="3"/>
  <c r="AM307" i="3"/>
  <c r="AM59" i="3"/>
  <c r="AM24" i="3"/>
  <c r="AM76" i="3"/>
  <c r="AM116" i="3"/>
  <c r="AM132" i="3"/>
  <c r="AM125" i="3"/>
  <c r="AM208" i="3"/>
  <c r="AM218" i="3"/>
  <c r="AM315" i="3"/>
  <c r="AM314" i="3"/>
  <c r="AM16" i="3"/>
  <c r="AM17" i="3"/>
  <c r="AM77" i="3"/>
  <c r="AM100" i="3"/>
  <c r="AM141" i="3"/>
  <c r="AM133" i="3"/>
  <c r="AM176" i="3"/>
  <c r="AM303" i="3"/>
  <c r="AM318" i="3"/>
  <c r="AM317" i="3"/>
  <c r="G61" i="3"/>
  <c r="H60" i="3"/>
  <c r="Y60" i="3" s="1"/>
  <c r="K60" i="3"/>
  <c r="AM53" i="3"/>
  <c r="AM92" i="3"/>
  <c r="AM25" i="3"/>
  <c r="AM94" i="3"/>
  <c r="AM26" i="3"/>
  <c r="AM30" i="3"/>
  <c r="AM78" i="3"/>
  <c r="AM103" i="3"/>
  <c r="AM145" i="3"/>
  <c r="AM165" i="3"/>
  <c r="AM185" i="3"/>
  <c r="AM247" i="3"/>
  <c r="AM322" i="3"/>
  <c r="AM52" i="3"/>
  <c r="AM41" i="3"/>
  <c r="AM85" i="3"/>
  <c r="AM301" i="3"/>
  <c r="AM29" i="3"/>
  <c r="AN12" i="3"/>
  <c r="AN304" i="3" s="1"/>
  <c r="AO11" i="3"/>
  <c r="AM79" i="3"/>
  <c r="AM110" i="3"/>
  <c r="AM147" i="3"/>
  <c r="AM175" i="3"/>
  <c r="AM155" i="3"/>
  <c r="AM210" i="3"/>
  <c r="AM308" i="3"/>
  <c r="AM324" i="3"/>
  <c r="R59" i="3"/>
  <c r="X59" i="3"/>
  <c r="W59" i="3"/>
  <c r="AM51" i="3"/>
  <c r="AM139" i="3"/>
  <c r="AM15" i="3"/>
  <c r="AM319" i="3"/>
  <c r="AM36" i="3"/>
  <c r="AM91" i="3"/>
  <c r="AM86" i="3"/>
  <c r="AM119" i="3"/>
  <c r="AM148" i="3"/>
  <c r="AM162" i="3"/>
  <c r="AM178" i="3"/>
  <c r="AM244" i="3"/>
  <c r="AM248" i="3"/>
  <c r="AM304" i="3"/>
  <c r="AE59" i="3"/>
  <c r="AK59" i="3"/>
  <c r="AI59" i="3"/>
  <c r="AM50" i="3"/>
  <c r="AM88" i="3"/>
  <c r="AM157" i="3"/>
  <c r="AM219" i="3"/>
  <c r="AM22" i="3"/>
  <c r="AM97" i="3"/>
  <c r="AM101" i="3"/>
  <c r="AM96" i="3"/>
  <c r="AM121" i="3"/>
  <c r="AM206" i="3"/>
  <c r="AM174" i="3"/>
  <c r="AM223" i="3"/>
  <c r="AM221" i="3"/>
  <c r="AN189" i="3" l="1"/>
  <c r="AN201" i="3"/>
  <c r="AN196" i="3"/>
  <c r="AN321" i="3"/>
  <c r="AN320" i="3"/>
  <c r="AN187" i="3"/>
  <c r="AN140" i="3"/>
  <c r="AN81" i="3"/>
  <c r="T60" i="3"/>
  <c r="AN142" i="3"/>
  <c r="AN80" i="3"/>
  <c r="AN82" i="3"/>
  <c r="AN83" i="3"/>
  <c r="AH60" i="3"/>
  <c r="AN25" i="3"/>
  <c r="AB60" i="3"/>
  <c r="S60" i="3"/>
  <c r="AI60" i="3"/>
  <c r="AM60" i="3"/>
  <c r="X60" i="3"/>
  <c r="R60" i="3"/>
  <c r="AN49" i="3"/>
  <c r="AN48" i="3"/>
  <c r="AN300" i="3"/>
  <c r="AN109" i="3"/>
  <c r="AN37" i="3"/>
  <c r="AN85" i="3"/>
  <c r="AN135" i="3"/>
  <c r="AN176" i="3"/>
  <c r="AN207" i="3"/>
  <c r="AN119" i="3"/>
  <c r="AN24" i="3"/>
  <c r="AN152" i="3"/>
  <c r="AN222" i="3"/>
  <c r="AN33" i="3"/>
  <c r="AN104" i="3"/>
  <c r="AN75" i="3"/>
  <c r="AN306" i="3"/>
  <c r="AN44" i="3"/>
  <c r="AN74" i="3"/>
  <c r="AN38" i="3"/>
  <c r="AN30" i="3"/>
  <c r="AN111" i="3"/>
  <c r="AN153" i="3"/>
  <c r="AN247" i="3"/>
  <c r="AN246" i="3"/>
  <c r="AN223" i="3"/>
  <c r="AN108" i="3"/>
  <c r="AN106" i="3"/>
  <c r="AN211" i="3"/>
  <c r="AN45" i="3"/>
  <c r="AN107" i="3"/>
  <c r="AN57" i="3"/>
  <c r="AN17" i="3"/>
  <c r="AN129" i="3"/>
  <c r="AN308" i="3"/>
  <c r="AN151" i="3"/>
  <c r="AN302" i="3"/>
  <c r="AN46" i="3"/>
  <c r="AN18" i="3"/>
  <c r="AN145" i="3"/>
  <c r="AN123" i="3"/>
  <c r="AN167" i="3"/>
  <c r="AN56" i="3"/>
  <c r="AN92" i="3"/>
  <c r="AN90" i="3"/>
  <c r="AN28" i="3"/>
  <c r="AN23" i="3"/>
  <c r="AN124" i="3"/>
  <c r="AN165" i="3"/>
  <c r="AN164" i="3"/>
  <c r="AN248" i="3"/>
  <c r="AD60" i="3"/>
  <c r="AN120" i="3"/>
  <c r="AN206" i="3"/>
  <c r="AN220" i="3"/>
  <c r="AN58" i="3"/>
  <c r="AN59" i="3"/>
  <c r="AN54" i="3"/>
  <c r="AN139" i="3"/>
  <c r="AN15" i="3"/>
  <c r="AN91" i="3"/>
  <c r="AN160" i="3"/>
  <c r="AN175" i="3"/>
  <c r="AN168" i="3"/>
  <c r="AN313" i="3"/>
  <c r="AC60" i="3"/>
  <c r="AF60" i="3"/>
  <c r="AN79" i="3"/>
  <c r="AN89" i="3"/>
  <c r="AN42" i="3"/>
  <c r="AN161" i="3"/>
  <c r="AN53" i="3"/>
  <c r="AN88" i="3"/>
  <c r="AN205" i="3"/>
  <c r="AN22" i="3"/>
  <c r="AN95" i="3"/>
  <c r="AN99" i="3"/>
  <c r="AN141" i="3"/>
  <c r="AN319" i="3"/>
  <c r="AN323" i="3"/>
  <c r="AE60" i="3"/>
  <c r="AN301" i="3"/>
  <c r="AN51" i="3"/>
  <c r="AN40" i="3"/>
  <c r="AN157" i="3"/>
  <c r="AN34" i="3"/>
  <c r="AN98" i="3"/>
  <c r="AN102" i="3"/>
  <c r="AN163" i="3"/>
  <c r="AN245" i="3"/>
  <c r="Q60" i="3"/>
  <c r="AK60" i="3"/>
  <c r="AN47" i="3"/>
  <c r="AN105" i="3"/>
  <c r="AN116" i="3"/>
  <c r="AN50" i="3"/>
  <c r="AN39" i="3"/>
  <c r="AN143" i="3"/>
  <c r="AN13" i="3"/>
  <c r="AN78" i="3"/>
  <c r="AN133" i="3"/>
  <c r="AN146" i="3"/>
  <c r="AN244" i="3"/>
  <c r="AG60" i="3"/>
  <c r="U60" i="3"/>
  <c r="AN208" i="3"/>
  <c r="AN238" i="3"/>
  <c r="AN307" i="3"/>
  <c r="Z60" i="3"/>
  <c r="AJ60" i="3"/>
  <c r="AN76" i="3"/>
  <c r="AN100" i="3"/>
  <c r="AN131" i="3"/>
  <c r="AN162" i="3"/>
  <c r="AN185" i="3"/>
  <c r="AN317" i="3"/>
  <c r="I60" i="3"/>
  <c r="J60" i="3" s="1"/>
  <c r="V60" i="3"/>
  <c r="AN31" i="3"/>
  <c r="AN77" i="3"/>
  <c r="AN96" i="3"/>
  <c r="AN125" i="3"/>
  <c r="AN170" i="3"/>
  <c r="AN188" i="3"/>
  <c r="AA60" i="3"/>
  <c r="AL60" i="3"/>
  <c r="W60" i="3"/>
  <c r="AN60" i="3"/>
  <c r="AP11" i="3"/>
  <c r="AO12" i="3"/>
  <c r="AO60" i="3" s="1"/>
  <c r="AN55" i="3"/>
  <c r="AN43" i="3"/>
  <c r="AN84" i="3"/>
  <c r="AN94" i="3"/>
  <c r="AN27" i="3"/>
  <c r="AN36" i="3"/>
  <c r="AN86" i="3"/>
  <c r="AN97" i="3"/>
  <c r="AN150" i="3"/>
  <c r="AN218" i="3"/>
  <c r="AN221" i="3"/>
  <c r="AN303" i="3"/>
  <c r="AN305" i="3"/>
  <c r="AN314" i="3"/>
  <c r="AN103" i="3"/>
  <c r="AN212" i="3"/>
  <c r="AN315" i="3"/>
  <c r="G62" i="3"/>
  <c r="H61" i="3"/>
  <c r="T61" i="3" s="1"/>
  <c r="K61" i="3"/>
  <c r="AN26" i="3"/>
  <c r="AN115" i="3"/>
  <c r="AN148" i="3"/>
  <c r="AN144" i="3"/>
  <c r="AN316" i="3"/>
  <c r="AN52" i="3"/>
  <c r="AN41" i="3"/>
  <c r="AN219" i="3"/>
  <c r="AN93" i="3"/>
  <c r="AN16" i="3"/>
  <c r="AN29" i="3"/>
  <c r="AN132" i="3"/>
  <c r="AN110" i="3"/>
  <c r="AN121" i="3"/>
  <c r="AN147" i="3"/>
  <c r="AN178" i="3"/>
  <c r="AN210" i="3"/>
  <c r="AN318" i="3"/>
  <c r="AN324" i="3"/>
  <c r="AN21" i="3"/>
  <c r="AN19" i="3"/>
  <c r="AN32" i="3"/>
  <c r="AN101" i="3"/>
  <c r="AN87" i="3"/>
  <c r="AN134" i="3"/>
  <c r="AN155" i="3"/>
  <c r="AN174" i="3"/>
  <c r="AN224" i="3"/>
  <c r="AN322" i="3"/>
  <c r="AO201" i="3" l="1"/>
  <c r="AO189" i="3"/>
  <c r="AO196" i="3"/>
  <c r="AO321" i="3"/>
  <c r="AO320" i="3"/>
  <c r="AO187" i="3"/>
  <c r="AO80" i="3"/>
  <c r="AO81" i="3"/>
  <c r="AO82" i="3"/>
  <c r="AO83" i="3"/>
  <c r="AN61" i="3"/>
  <c r="AO157" i="3"/>
  <c r="AO170" i="3"/>
  <c r="AO223" i="3"/>
  <c r="AO238" i="3"/>
  <c r="AO85" i="3"/>
  <c r="AO220" i="3"/>
  <c r="AO143" i="3"/>
  <c r="AO248" i="3"/>
  <c r="AO31" i="3"/>
  <c r="I61" i="3"/>
  <c r="J61" i="3" s="1"/>
  <c r="AO37" i="3"/>
  <c r="AO79" i="3"/>
  <c r="AK61" i="3"/>
  <c r="AO59" i="3"/>
  <c r="AO150" i="3"/>
  <c r="Z61" i="3"/>
  <c r="W61" i="3"/>
  <c r="AO39" i="3"/>
  <c r="AO109" i="3"/>
  <c r="AC61" i="3"/>
  <c r="AL61" i="3"/>
  <c r="AO300" i="3"/>
  <c r="AO78" i="3"/>
  <c r="X61" i="3"/>
  <c r="AO89" i="3"/>
  <c r="AO211" i="3"/>
  <c r="AE61" i="3"/>
  <c r="AF61" i="3"/>
  <c r="AO58" i="3"/>
  <c r="AO94" i="3"/>
  <c r="AO91" i="3"/>
  <c r="AO316" i="3"/>
  <c r="Q61" i="3"/>
  <c r="AO49" i="3"/>
  <c r="AO205" i="3"/>
  <c r="AO133" i="3"/>
  <c r="AG61" i="3"/>
  <c r="V61" i="3"/>
  <c r="AO48" i="3"/>
  <c r="R61" i="3"/>
  <c r="AH61" i="3"/>
  <c r="AO47" i="3"/>
  <c r="AO13" i="3"/>
  <c r="AO110" i="3"/>
  <c r="AO142" i="3"/>
  <c r="AI61" i="3"/>
  <c r="AA61" i="3"/>
  <c r="AO46" i="3"/>
  <c r="AO121" i="3"/>
  <c r="U61" i="3"/>
  <c r="AM61" i="3"/>
  <c r="AO88" i="3"/>
  <c r="AO19" i="3"/>
  <c r="AO206" i="3"/>
  <c r="AO120" i="3"/>
  <c r="AO102" i="3"/>
  <c r="AO164" i="3"/>
  <c r="AO163" i="3"/>
  <c r="AO174" i="3"/>
  <c r="AO176" i="3"/>
  <c r="AO246" i="3"/>
  <c r="AO23" i="3"/>
  <c r="AO86" i="3"/>
  <c r="AO141" i="3"/>
  <c r="AO125" i="3"/>
  <c r="AO107" i="3"/>
  <c r="AO218" i="3"/>
  <c r="AO152" i="3"/>
  <c r="AO178" i="3"/>
  <c r="AO308" i="3"/>
  <c r="K62" i="3"/>
  <c r="H62" i="3"/>
  <c r="S62" i="3" s="1"/>
  <c r="G63" i="3"/>
  <c r="AO57" i="3"/>
  <c r="AO45" i="3"/>
  <c r="AO108" i="3"/>
  <c r="AO38" i="3"/>
  <c r="AO16" i="3"/>
  <c r="AO18" i="3"/>
  <c r="AO115" i="3"/>
  <c r="AO97" i="3"/>
  <c r="AO146" i="3"/>
  <c r="AO134" i="3"/>
  <c r="AO221" i="3"/>
  <c r="AO315" i="3"/>
  <c r="AO306" i="3"/>
  <c r="AO323" i="3"/>
  <c r="AO56" i="3"/>
  <c r="AO44" i="3"/>
  <c r="AO140" i="3"/>
  <c r="AO84" i="3"/>
  <c r="AO25" i="3"/>
  <c r="AO33" i="3"/>
  <c r="AO95" i="3"/>
  <c r="AO100" i="3"/>
  <c r="AO135" i="3"/>
  <c r="AO144" i="3"/>
  <c r="AO245" i="3"/>
  <c r="AO303" i="3"/>
  <c r="AO185" i="3"/>
  <c r="AO307" i="3"/>
  <c r="AP12" i="3"/>
  <c r="AP246" i="3" s="1"/>
  <c r="AQ11" i="3"/>
  <c r="AO55" i="3"/>
  <c r="AO43" i="3"/>
  <c r="AO123" i="3"/>
  <c r="AO301" i="3"/>
  <c r="AO26" i="3"/>
  <c r="AO24" i="3"/>
  <c r="AO98" i="3"/>
  <c r="AO103" i="3"/>
  <c r="AO124" i="3"/>
  <c r="AO129" i="3"/>
  <c r="AO222" i="3"/>
  <c r="AO247" i="3"/>
  <c r="AO188" i="3"/>
  <c r="AO314" i="3"/>
  <c r="AO54" i="3"/>
  <c r="AO42" i="3"/>
  <c r="AO21" i="3"/>
  <c r="AO90" i="3"/>
  <c r="AO36" i="3"/>
  <c r="AO17" i="3"/>
  <c r="AO101" i="3"/>
  <c r="AO119" i="3"/>
  <c r="AO132" i="3"/>
  <c r="AO131" i="3"/>
  <c r="AO153" i="3"/>
  <c r="AO208" i="3"/>
  <c r="AO207" i="3"/>
  <c r="AO317" i="3"/>
  <c r="AO53" i="3"/>
  <c r="AO41" i="3"/>
  <c r="AO167" i="3"/>
  <c r="AO15" i="3"/>
  <c r="AO22" i="3"/>
  <c r="AO30" i="3"/>
  <c r="AO104" i="3"/>
  <c r="AO77" i="3"/>
  <c r="AO160" i="3"/>
  <c r="AO161" i="3"/>
  <c r="AO165" i="3"/>
  <c r="AO318" i="3"/>
  <c r="AO302" i="3"/>
  <c r="AO52" i="3"/>
  <c r="AO92" i="3"/>
  <c r="AO105" i="3"/>
  <c r="AO75" i="3"/>
  <c r="AO27" i="3"/>
  <c r="AO29" i="3"/>
  <c r="AO106" i="3"/>
  <c r="AO87" i="3"/>
  <c r="AO145" i="3"/>
  <c r="AO175" i="3"/>
  <c r="AO162" i="3"/>
  <c r="AO210" i="3"/>
  <c r="AO313" i="3"/>
  <c r="AO324" i="3"/>
  <c r="AB61" i="3"/>
  <c r="S61" i="3"/>
  <c r="Y61" i="3"/>
  <c r="AJ61" i="3"/>
  <c r="AO61" i="3"/>
  <c r="AO51" i="3"/>
  <c r="AO40" i="3"/>
  <c r="AO93" i="3"/>
  <c r="AO74" i="3"/>
  <c r="AO28" i="3"/>
  <c r="AO32" i="3"/>
  <c r="AO111" i="3"/>
  <c r="AO96" i="3"/>
  <c r="AO148" i="3"/>
  <c r="AO168" i="3"/>
  <c r="AO212" i="3"/>
  <c r="AO224" i="3"/>
  <c r="AO305" i="3"/>
  <c r="AO304" i="3"/>
  <c r="AD61" i="3"/>
  <c r="AO50" i="3"/>
  <c r="AO139" i="3"/>
  <c r="AO219" i="3"/>
  <c r="AO319" i="3"/>
  <c r="AO34" i="3"/>
  <c r="AO76" i="3"/>
  <c r="AO116" i="3"/>
  <c r="AO99" i="3"/>
  <c r="AO151" i="3"/>
  <c r="AO147" i="3"/>
  <c r="AO155" i="3"/>
  <c r="AO244" i="3"/>
  <c r="AO322" i="3"/>
  <c r="AP201" i="3" l="1"/>
  <c r="AP189" i="3"/>
  <c r="AP196" i="3"/>
  <c r="AP321" i="3"/>
  <c r="AP320" i="3"/>
  <c r="AP187" i="3"/>
  <c r="AM62" i="3"/>
  <c r="AP81" i="3"/>
  <c r="AG62" i="3"/>
  <c r="AP80" i="3"/>
  <c r="AP82" i="3"/>
  <c r="AP83" i="3"/>
  <c r="AP29" i="3"/>
  <c r="AP25" i="3"/>
  <c r="AP59" i="3"/>
  <c r="AP24" i="3"/>
  <c r="AP58" i="3"/>
  <c r="AP78" i="3"/>
  <c r="AP47" i="3"/>
  <c r="AP111" i="3"/>
  <c r="AP46" i="3"/>
  <c r="AP124" i="3"/>
  <c r="AP108" i="3"/>
  <c r="AP134" i="3"/>
  <c r="AP61" i="3"/>
  <c r="AP300" i="3"/>
  <c r="AP155" i="3"/>
  <c r="AP167" i="3"/>
  <c r="AP220" i="3"/>
  <c r="AL62" i="3"/>
  <c r="AP157" i="3"/>
  <c r="AP313" i="3"/>
  <c r="AP323" i="3"/>
  <c r="AP60" i="3"/>
  <c r="AP48" i="3"/>
  <c r="AP39" i="3"/>
  <c r="AP38" i="3"/>
  <c r="AP30" i="3"/>
  <c r="AP33" i="3"/>
  <c r="AP77" i="3"/>
  <c r="AP104" i="3"/>
  <c r="AP119" i="3"/>
  <c r="AP152" i="3"/>
  <c r="AP144" i="3"/>
  <c r="AP212" i="3"/>
  <c r="AP223" i="3"/>
  <c r="AP308" i="3"/>
  <c r="AK62" i="3"/>
  <c r="AB62" i="3"/>
  <c r="AP99" i="3"/>
  <c r="AP106" i="3"/>
  <c r="AP150" i="3"/>
  <c r="AP153" i="3"/>
  <c r="AP147" i="3"/>
  <c r="AP174" i="3"/>
  <c r="AP238" i="3"/>
  <c r="AP304" i="3"/>
  <c r="T62" i="3"/>
  <c r="Z62" i="3"/>
  <c r="AP57" i="3"/>
  <c r="AP45" i="3"/>
  <c r="AP89" i="3"/>
  <c r="AP94" i="3"/>
  <c r="AP16" i="3"/>
  <c r="AP37" i="3"/>
  <c r="AP79" i="3"/>
  <c r="AP116" i="3"/>
  <c r="AP132" i="3"/>
  <c r="AP129" i="3"/>
  <c r="AP170" i="3"/>
  <c r="AP221" i="3"/>
  <c r="AP306" i="3"/>
  <c r="AP302" i="3"/>
  <c r="K63" i="3"/>
  <c r="H63" i="3"/>
  <c r="Z63" i="3" s="1"/>
  <c r="G64" i="3"/>
  <c r="AD62" i="3"/>
  <c r="AP56" i="3"/>
  <c r="AP44" i="3"/>
  <c r="AP140" i="3"/>
  <c r="AP93" i="3"/>
  <c r="AP22" i="3"/>
  <c r="AP85" i="3"/>
  <c r="AP84" i="3"/>
  <c r="AP120" i="3"/>
  <c r="AP160" i="3"/>
  <c r="AP131" i="3"/>
  <c r="AP218" i="3"/>
  <c r="AP245" i="3"/>
  <c r="AP315" i="3"/>
  <c r="AP305" i="3"/>
  <c r="AE62" i="3"/>
  <c r="U62" i="3"/>
  <c r="Q62" i="3"/>
  <c r="AP55" i="3"/>
  <c r="AP43" i="3"/>
  <c r="AP205" i="3"/>
  <c r="AP15" i="3"/>
  <c r="AP27" i="3"/>
  <c r="AP32" i="3"/>
  <c r="AP86" i="3"/>
  <c r="AP91" i="3"/>
  <c r="AP163" i="3"/>
  <c r="AP219" i="3"/>
  <c r="AP175" i="3"/>
  <c r="AP247" i="3"/>
  <c r="AP316" i="3"/>
  <c r="AP307" i="3"/>
  <c r="AN62" i="3"/>
  <c r="V62" i="3"/>
  <c r="AC62" i="3"/>
  <c r="AP54" i="3"/>
  <c r="AP42" i="3"/>
  <c r="AP109" i="3"/>
  <c r="AP143" i="3"/>
  <c r="AP28" i="3"/>
  <c r="AP87" i="3"/>
  <c r="AP135" i="3"/>
  <c r="AP97" i="3"/>
  <c r="AP145" i="3"/>
  <c r="AP211" i="3"/>
  <c r="AP188" i="3"/>
  <c r="AP208" i="3"/>
  <c r="AP318" i="3"/>
  <c r="AP314" i="3"/>
  <c r="AF62" i="3"/>
  <c r="W62" i="3"/>
  <c r="AH62" i="3"/>
  <c r="AO62" i="3"/>
  <c r="AP53" i="3"/>
  <c r="AP41" i="3"/>
  <c r="AP13" i="3"/>
  <c r="AP74" i="3"/>
  <c r="AP34" i="3"/>
  <c r="AP102" i="3"/>
  <c r="AP125" i="3"/>
  <c r="AP100" i="3"/>
  <c r="AP148" i="3"/>
  <c r="AP164" i="3"/>
  <c r="AP185" i="3"/>
  <c r="AP210" i="3"/>
  <c r="AP319" i="3"/>
  <c r="AP317" i="3"/>
  <c r="AP62" i="3"/>
  <c r="AP52" i="3"/>
  <c r="AP92" i="3"/>
  <c r="AP123" i="3"/>
  <c r="AP36" i="3"/>
  <c r="AP19" i="3"/>
  <c r="AP105" i="3"/>
  <c r="AP115" i="3"/>
  <c r="AP103" i="3"/>
  <c r="AP151" i="3"/>
  <c r="AP161" i="3"/>
  <c r="AP165" i="3"/>
  <c r="AP224" i="3"/>
  <c r="AP303" i="3"/>
  <c r="R62" i="3"/>
  <c r="Y62" i="3"/>
  <c r="I62" i="3"/>
  <c r="J62" i="3" s="1"/>
  <c r="AP51" i="3"/>
  <c r="AP88" i="3"/>
  <c r="AP21" i="3"/>
  <c r="AR11" i="3"/>
  <c r="AQ12" i="3"/>
  <c r="AQ307" i="3" s="1"/>
  <c r="AP23" i="3"/>
  <c r="AP75" i="3"/>
  <c r="AP95" i="3"/>
  <c r="AP133" i="3"/>
  <c r="AP107" i="3"/>
  <c r="AP168" i="3"/>
  <c r="AP248" i="3"/>
  <c r="AP244" i="3"/>
  <c r="AP322" i="3"/>
  <c r="AP324" i="3"/>
  <c r="AI62" i="3"/>
  <c r="X62" i="3"/>
  <c r="AP50" i="3"/>
  <c r="AP139" i="3"/>
  <c r="AP90" i="3"/>
  <c r="AP26" i="3"/>
  <c r="AP31" i="3"/>
  <c r="AP96" i="3"/>
  <c r="AP98" i="3"/>
  <c r="AP142" i="3"/>
  <c r="AP110" i="3"/>
  <c r="AP206" i="3"/>
  <c r="AP162" i="3"/>
  <c r="AP176" i="3"/>
  <c r="AP222" i="3"/>
  <c r="AA62" i="3"/>
  <c r="AJ62" i="3"/>
  <c r="AP49" i="3"/>
  <c r="AP40" i="3"/>
  <c r="AP301" i="3"/>
  <c r="AP17" i="3"/>
  <c r="AP18" i="3"/>
  <c r="AP76" i="3"/>
  <c r="AP101" i="3"/>
  <c r="AP146" i="3"/>
  <c r="AP121" i="3"/>
  <c r="AP141" i="3"/>
  <c r="AP207" i="3"/>
  <c r="AP178" i="3"/>
  <c r="AQ189" i="3" l="1"/>
  <c r="AQ201" i="3"/>
  <c r="AQ196" i="3"/>
  <c r="AQ321" i="3"/>
  <c r="AQ320" i="3"/>
  <c r="AQ187" i="3"/>
  <c r="AQ115" i="3"/>
  <c r="AQ74" i="3"/>
  <c r="AQ54" i="3"/>
  <c r="AQ141" i="3"/>
  <c r="AQ52" i="3"/>
  <c r="AQ41" i="3"/>
  <c r="AQ165" i="3"/>
  <c r="AQ92" i="3"/>
  <c r="AQ98" i="3"/>
  <c r="AQ139" i="3"/>
  <c r="AQ53" i="3"/>
  <c r="AQ93" i="3"/>
  <c r="AQ34" i="3"/>
  <c r="AQ15" i="3"/>
  <c r="AQ81" i="3"/>
  <c r="AQ80" i="3"/>
  <c r="AQ83" i="3"/>
  <c r="AQ82" i="3"/>
  <c r="AQ28" i="3"/>
  <c r="AQ85" i="3"/>
  <c r="AQ133" i="3"/>
  <c r="AQ174" i="3"/>
  <c r="AQ322" i="3"/>
  <c r="AQ135" i="3"/>
  <c r="AQ206" i="3"/>
  <c r="AQ302" i="3"/>
  <c r="AQ88" i="3"/>
  <c r="AQ19" i="3"/>
  <c r="AQ102" i="3"/>
  <c r="AQ212" i="3"/>
  <c r="AQ140" i="3"/>
  <c r="AQ161" i="3"/>
  <c r="AQ155" i="3"/>
  <c r="AQ23" i="3"/>
  <c r="AQ94" i="3"/>
  <c r="AQ301" i="3"/>
  <c r="AQ39" i="3"/>
  <c r="AQ60" i="3"/>
  <c r="AQ47" i="3"/>
  <c r="AQ108" i="3"/>
  <c r="AQ109" i="3"/>
  <c r="AQ31" i="3"/>
  <c r="AQ78" i="3"/>
  <c r="AQ134" i="3"/>
  <c r="AQ244" i="3"/>
  <c r="AQ51" i="3"/>
  <c r="AQ75" i="3"/>
  <c r="AQ48" i="3"/>
  <c r="AQ248" i="3"/>
  <c r="AQ59" i="3"/>
  <c r="AQ46" i="3"/>
  <c r="AQ300" i="3"/>
  <c r="AQ21" i="3"/>
  <c r="AQ101" i="3"/>
  <c r="AQ160" i="3"/>
  <c r="AQ306" i="3"/>
  <c r="AQ150" i="3"/>
  <c r="AQ143" i="3"/>
  <c r="AQ96" i="3"/>
  <c r="AQ45" i="3"/>
  <c r="AQ86" i="3"/>
  <c r="AQ104" i="3"/>
  <c r="AQ164" i="3"/>
  <c r="AQ323" i="3"/>
  <c r="AQ37" i="3"/>
  <c r="AQ61" i="3"/>
  <c r="AQ124" i="3"/>
  <c r="AQ57" i="3"/>
  <c r="AQ25" i="3"/>
  <c r="AQ116" i="3"/>
  <c r="AQ153" i="3"/>
  <c r="AQ316" i="3"/>
  <c r="AQ89" i="3"/>
  <c r="AQ123" i="3"/>
  <c r="AQ142" i="3"/>
  <c r="AQ56" i="3"/>
  <c r="AQ43" i="3"/>
  <c r="AQ13" i="3"/>
  <c r="AQ24" i="3"/>
  <c r="AQ29" i="3"/>
  <c r="AQ120" i="3"/>
  <c r="AQ168" i="3"/>
  <c r="AQ319" i="3"/>
  <c r="AQ49" i="3"/>
  <c r="AQ62" i="3"/>
  <c r="AQ58" i="3"/>
  <c r="AQ167" i="3"/>
  <c r="AQ44" i="3"/>
  <c r="AQ55" i="3"/>
  <c r="AQ42" i="3"/>
  <c r="AQ38" i="3"/>
  <c r="AQ17" i="3"/>
  <c r="AQ90" i="3"/>
  <c r="AQ100" i="3"/>
  <c r="AQ220" i="3"/>
  <c r="AQ303" i="3"/>
  <c r="R63" i="3"/>
  <c r="AQ132" i="3"/>
  <c r="AQ178" i="3"/>
  <c r="AQ304" i="3"/>
  <c r="AI63" i="3"/>
  <c r="AQ32" i="3"/>
  <c r="AQ106" i="3"/>
  <c r="AQ107" i="3"/>
  <c r="AQ162" i="3"/>
  <c r="AQ315" i="3"/>
  <c r="AQ27" i="3"/>
  <c r="AQ84" i="3"/>
  <c r="AQ111" i="3"/>
  <c r="AQ152" i="3"/>
  <c r="AQ207" i="3"/>
  <c r="AQ318" i="3"/>
  <c r="AL63" i="3"/>
  <c r="AB63" i="3"/>
  <c r="AQ97" i="3"/>
  <c r="AQ151" i="3"/>
  <c r="AQ147" i="3"/>
  <c r="AQ223" i="3"/>
  <c r="AQ314" i="3"/>
  <c r="AQ317" i="3"/>
  <c r="W63" i="3"/>
  <c r="AQ79" i="3"/>
  <c r="AQ76" i="3"/>
  <c r="AQ103" i="3"/>
  <c r="AQ110" i="3"/>
  <c r="AQ188" i="3"/>
  <c r="AQ245" i="3"/>
  <c r="AP63" i="3"/>
  <c r="AQ22" i="3"/>
  <c r="AQ26" i="3"/>
  <c r="AQ77" i="3"/>
  <c r="AQ176" i="3"/>
  <c r="AQ121" i="3"/>
  <c r="AQ170" i="3"/>
  <c r="AQ210" i="3"/>
  <c r="AQ324" i="3"/>
  <c r="AQ99" i="3"/>
  <c r="AQ125" i="3"/>
  <c r="AQ144" i="3"/>
  <c r="AQ218" i="3"/>
  <c r="AQ224" i="3"/>
  <c r="AQ308" i="3"/>
  <c r="AC63" i="3"/>
  <c r="AN63" i="3"/>
  <c r="U63" i="3"/>
  <c r="AD63" i="3"/>
  <c r="T63" i="3"/>
  <c r="AM63" i="3"/>
  <c r="AK63" i="3"/>
  <c r="S63" i="3"/>
  <c r="K64" i="3"/>
  <c r="G65" i="3"/>
  <c r="H64" i="3"/>
  <c r="AD64" i="3" s="1"/>
  <c r="AF63" i="3"/>
  <c r="I63" i="3"/>
  <c r="J63" i="3" s="1"/>
  <c r="AE63" i="3"/>
  <c r="V63" i="3"/>
  <c r="X63" i="3"/>
  <c r="AQ63" i="3"/>
  <c r="AO63" i="3"/>
  <c r="AG63" i="3"/>
  <c r="AJ63" i="3"/>
  <c r="AQ30" i="3"/>
  <c r="AQ16" i="3"/>
  <c r="AQ91" i="3"/>
  <c r="AQ105" i="3"/>
  <c r="AQ119" i="3"/>
  <c r="AQ163" i="3"/>
  <c r="AQ208" i="3"/>
  <c r="AQ219" i="3"/>
  <c r="AQ211" i="3"/>
  <c r="AQ222" i="3"/>
  <c r="AQ305" i="3"/>
  <c r="Y63" i="3"/>
  <c r="AS11" i="3"/>
  <c r="AR12" i="3"/>
  <c r="AR322" i="3" s="1"/>
  <c r="AQ50" i="3"/>
  <c r="AQ40" i="3"/>
  <c r="AQ205" i="3"/>
  <c r="AQ36" i="3"/>
  <c r="AQ33" i="3"/>
  <c r="AQ95" i="3"/>
  <c r="AQ157" i="3"/>
  <c r="AQ129" i="3"/>
  <c r="AQ145" i="3"/>
  <c r="AQ175" i="3"/>
  <c r="AQ221" i="3"/>
  <c r="AQ247" i="3"/>
  <c r="AQ246" i="3"/>
  <c r="Q63" i="3"/>
  <c r="AQ18" i="3"/>
  <c r="AQ87" i="3"/>
  <c r="AQ146" i="3"/>
  <c r="AQ131" i="3"/>
  <c r="AQ148" i="3"/>
  <c r="AQ238" i="3"/>
  <c r="AQ185" i="3"/>
  <c r="AQ313" i="3"/>
  <c r="AA63" i="3"/>
  <c r="AH63" i="3"/>
  <c r="AR189" i="3" l="1"/>
  <c r="AR201" i="3"/>
  <c r="AR196" i="3"/>
  <c r="AR321" i="3"/>
  <c r="AR320" i="3"/>
  <c r="AR187" i="3"/>
  <c r="AR48" i="3"/>
  <c r="I64" i="3"/>
  <c r="J64" i="3" s="1"/>
  <c r="AF64" i="3"/>
  <c r="AR81" i="3"/>
  <c r="AR80" i="3"/>
  <c r="AR83" i="3"/>
  <c r="AR82" i="3"/>
  <c r="AC64" i="3"/>
  <c r="AL64" i="3"/>
  <c r="AP64" i="3"/>
  <c r="U64" i="3"/>
  <c r="AR145" i="3"/>
  <c r="AR219" i="3"/>
  <c r="AR94" i="3"/>
  <c r="AR47" i="3"/>
  <c r="AR164" i="3"/>
  <c r="AR18" i="3"/>
  <c r="AR140" i="3"/>
  <c r="AR33" i="3"/>
  <c r="AR99" i="3"/>
  <c r="AR46" i="3"/>
  <c r="AR24" i="3"/>
  <c r="AR102" i="3"/>
  <c r="AR205" i="3"/>
  <c r="AR133" i="3"/>
  <c r="AR211" i="3"/>
  <c r="AR121" i="3"/>
  <c r="AR206" i="3"/>
  <c r="AR39" i="3"/>
  <c r="AR223" i="3"/>
  <c r="AR61" i="3"/>
  <c r="AR29" i="3"/>
  <c r="AR134" i="3"/>
  <c r="AR304" i="3"/>
  <c r="AR300" i="3"/>
  <c r="AR176" i="3"/>
  <c r="AR314" i="3"/>
  <c r="AR323" i="3"/>
  <c r="AR60" i="3"/>
  <c r="AR25" i="3"/>
  <c r="AR125" i="3"/>
  <c r="AR302" i="3"/>
  <c r="AR105" i="3"/>
  <c r="AR59" i="3"/>
  <c r="AR26" i="3"/>
  <c r="AR116" i="3"/>
  <c r="AR303" i="3"/>
  <c r="AR152" i="3"/>
  <c r="AR221" i="3"/>
  <c r="AR208" i="3"/>
  <c r="AR305" i="3"/>
  <c r="AR146" i="3"/>
  <c r="AR246" i="3"/>
  <c r="AR36" i="3"/>
  <c r="AR75" i="3"/>
  <c r="AR170" i="3"/>
  <c r="AR160" i="3"/>
  <c r="AR306" i="3"/>
  <c r="AR129" i="3"/>
  <c r="AR57" i="3"/>
  <c r="AR22" i="3"/>
  <c r="AR78" i="3"/>
  <c r="AR56" i="3"/>
  <c r="AR95" i="3"/>
  <c r="AR55" i="3"/>
  <c r="AR123" i="3"/>
  <c r="AR13" i="3"/>
  <c r="AR34" i="3"/>
  <c r="AR84" i="3"/>
  <c r="AR98" i="3"/>
  <c r="AR124" i="3"/>
  <c r="AR153" i="3"/>
  <c r="AR163" i="3"/>
  <c r="AR307" i="3"/>
  <c r="S64" i="3"/>
  <c r="AR161" i="3"/>
  <c r="AR28" i="3"/>
  <c r="AR54" i="3"/>
  <c r="AR41" i="3"/>
  <c r="AR308" i="3"/>
  <c r="AR15" i="3"/>
  <c r="AR19" i="3"/>
  <c r="AR86" i="3"/>
  <c r="AR101" i="3"/>
  <c r="AR132" i="3"/>
  <c r="AR141" i="3"/>
  <c r="AR185" i="3"/>
  <c r="AR316" i="3"/>
  <c r="AK64" i="3"/>
  <c r="AR52" i="3"/>
  <c r="AR40" i="3"/>
  <c r="AR167" i="3"/>
  <c r="AR301" i="3"/>
  <c r="AR37" i="3"/>
  <c r="AR90" i="3"/>
  <c r="AR91" i="3"/>
  <c r="AR148" i="3"/>
  <c r="AR144" i="3"/>
  <c r="AR207" i="3"/>
  <c r="AR319" i="3"/>
  <c r="T64" i="3"/>
  <c r="AR109" i="3"/>
  <c r="AR315" i="3"/>
  <c r="AR222" i="3"/>
  <c r="AR245" i="3"/>
  <c r="AR175" i="3"/>
  <c r="AR63" i="3"/>
  <c r="AR139" i="3"/>
  <c r="AR150" i="3"/>
  <c r="AR23" i="3"/>
  <c r="AR85" i="3"/>
  <c r="AR97" i="3"/>
  <c r="AR151" i="3"/>
  <c r="AR147" i="3"/>
  <c r="AR212" i="3"/>
  <c r="AR220" i="3"/>
  <c r="AO64" i="3"/>
  <c r="AR108" i="3"/>
  <c r="AR21" i="3"/>
  <c r="AR42" i="3"/>
  <c r="AR51" i="3"/>
  <c r="AR93" i="3"/>
  <c r="AR50" i="3"/>
  <c r="AR88" i="3"/>
  <c r="AR38" i="3"/>
  <c r="AR32" i="3"/>
  <c r="AR31" i="3"/>
  <c r="AR87" i="3"/>
  <c r="AR100" i="3"/>
  <c r="AR107" i="3"/>
  <c r="AR155" i="3"/>
  <c r="AR238" i="3"/>
  <c r="AR244" i="3"/>
  <c r="AR58" i="3"/>
  <c r="AR45" i="3"/>
  <c r="AR44" i="3"/>
  <c r="AR131" i="3"/>
  <c r="AR43" i="3"/>
  <c r="AR79" i="3"/>
  <c r="AR62" i="3"/>
  <c r="AR49" i="3"/>
  <c r="AR89" i="3"/>
  <c r="AR143" i="3"/>
  <c r="AR17" i="3"/>
  <c r="AR77" i="3"/>
  <c r="AR103" i="3"/>
  <c r="AR110" i="3"/>
  <c r="AR188" i="3"/>
  <c r="AR248" i="3"/>
  <c r="AR247" i="3"/>
  <c r="Z64" i="3"/>
  <c r="AG64" i="3"/>
  <c r="V64" i="3"/>
  <c r="AA64" i="3"/>
  <c r="AE64" i="3"/>
  <c r="AQ64" i="3"/>
  <c r="AM64" i="3"/>
  <c r="W64" i="3"/>
  <c r="AH64" i="3"/>
  <c r="AR64" i="3"/>
  <c r="AB64" i="3"/>
  <c r="AI64" i="3"/>
  <c r="X64" i="3"/>
  <c r="AN64" i="3"/>
  <c r="AR74" i="3"/>
  <c r="AR104" i="3"/>
  <c r="AR157" i="3"/>
  <c r="AR210" i="3"/>
  <c r="AR174" i="3"/>
  <c r="AR165" i="3"/>
  <c r="AR324" i="3"/>
  <c r="H65" i="3"/>
  <c r="W65" i="3" s="1"/>
  <c r="G66" i="3"/>
  <c r="K65" i="3"/>
  <c r="AS12" i="3"/>
  <c r="AS64" i="3" s="1"/>
  <c r="AT11" i="3"/>
  <c r="AR27" i="3"/>
  <c r="AR96" i="3"/>
  <c r="AR106" i="3"/>
  <c r="AR135" i="3"/>
  <c r="AR218" i="3"/>
  <c r="AR168" i="3"/>
  <c r="AR178" i="3"/>
  <c r="AR313" i="3"/>
  <c r="AR318" i="3"/>
  <c r="Q64" i="3"/>
  <c r="Y64" i="3"/>
  <c r="R64" i="3"/>
  <c r="AR53" i="3"/>
  <c r="AR92" i="3"/>
  <c r="AR120" i="3"/>
  <c r="AR115" i="3"/>
  <c r="AR16" i="3"/>
  <c r="AR30" i="3"/>
  <c r="AR76" i="3"/>
  <c r="AR111" i="3"/>
  <c r="AR119" i="3"/>
  <c r="AR142" i="3"/>
  <c r="AR224" i="3"/>
  <c r="AR162" i="3"/>
  <c r="AR317" i="3"/>
  <c r="AJ64" i="3"/>
  <c r="AS201" i="3" l="1"/>
  <c r="AS189" i="3"/>
  <c r="AS196" i="3"/>
  <c r="AS321" i="3"/>
  <c r="AS320" i="3"/>
  <c r="AS187" i="3"/>
  <c r="AS81" i="3"/>
  <c r="AS80" i="3"/>
  <c r="AS82" i="3"/>
  <c r="AS83" i="3"/>
  <c r="AS129" i="3"/>
  <c r="AL65" i="3"/>
  <c r="AM65" i="3"/>
  <c r="AS56" i="3"/>
  <c r="U65" i="3"/>
  <c r="AS208" i="3"/>
  <c r="AS301" i="3"/>
  <c r="AP65" i="3"/>
  <c r="AS58" i="3"/>
  <c r="AS124" i="3"/>
  <c r="AD65" i="3"/>
  <c r="X65" i="3"/>
  <c r="AS308" i="3"/>
  <c r="AG65" i="3"/>
  <c r="T65" i="3"/>
  <c r="AS314" i="3"/>
  <c r="R65" i="3"/>
  <c r="AH65" i="3"/>
  <c r="AF65" i="3"/>
  <c r="AS142" i="3"/>
  <c r="AS57" i="3"/>
  <c r="AQ65" i="3"/>
  <c r="AS15" i="3"/>
  <c r="AS34" i="3"/>
  <c r="AR65" i="3"/>
  <c r="S65" i="3"/>
  <c r="Z65" i="3"/>
  <c r="AS19" i="3"/>
  <c r="AK65" i="3"/>
  <c r="AS54" i="3"/>
  <c r="AS317" i="3"/>
  <c r="AS303" i="3"/>
  <c r="AS13" i="3"/>
  <c r="AS16" i="3"/>
  <c r="AS132" i="3"/>
  <c r="AS46" i="3"/>
  <c r="AS84" i="3"/>
  <c r="AS87" i="3"/>
  <c r="AS151" i="3"/>
  <c r="AS44" i="3"/>
  <c r="AS145" i="3"/>
  <c r="AS123" i="3"/>
  <c r="AS96" i="3"/>
  <c r="AS43" i="3"/>
  <c r="AS42" i="3"/>
  <c r="AS18" i="3"/>
  <c r="AS101" i="3"/>
  <c r="AS212" i="3"/>
  <c r="AA65" i="3"/>
  <c r="AN65" i="3"/>
  <c r="AS157" i="3"/>
  <c r="AS45" i="3"/>
  <c r="AS318" i="3"/>
  <c r="AS102" i="3"/>
  <c r="AS300" i="3"/>
  <c r="AS24" i="3"/>
  <c r="AS104" i="3"/>
  <c r="AS160" i="3"/>
  <c r="AE65" i="3"/>
  <c r="Q65" i="3"/>
  <c r="AS85" i="3"/>
  <c r="AS162" i="3"/>
  <c r="AS74" i="3"/>
  <c r="AS168" i="3"/>
  <c r="AS89" i="3"/>
  <c r="AS17" i="3"/>
  <c r="AS106" i="3"/>
  <c r="AS185" i="3"/>
  <c r="I65" i="3"/>
  <c r="J65" i="3" s="1"/>
  <c r="AO65" i="3"/>
  <c r="AS39" i="3"/>
  <c r="AS120" i="3"/>
  <c r="AS174" i="3"/>
  <c r="AS55" i="3"/>
  <c r="AS245" i="3"/>
  <c r="AS22" i="3"/>
  <c r="AS134" i="3"/>
  <c r="AS163" i="3"/>
  <c r="Y65" i="3"/>
  <c r="V65" i="3"/>
  <c r="AS131" i="3"/>
  <c r="AS313" i="3"/>
  <c r="AB65" i="3"/>
  <c r="AI65" i="3"/>
  <c r="AS99" i="3"/>
  <c r="AS116" i="3"/>
  <c r="AS133" i="3"/>
  <c r="AS144" i="3"/>
  <c r="AS210" i="3"/>
  <c r="AS153" i="3"/>
  <c r="AS304" i="3"/>
  <c r="AS324" i="3"/>
  <c r="AS220" i="3"/>
  <c r="AS141" i="3"/>
  <c r="AS323" i="3"/>
  <c r="AS165" i="3"/>
  <c r="AS90" i="3"/>
  <c r="AS178" i="3"/>
  <c r="AS52" i="3"/>
  <c r="AS41" i="3"/>
  <c r="AS75" i="3"/>
  <c r="AS38" i="3"/>
  <c r="AS32" i="3"/>
  <c r="AS23" i="3"/>
  <c r="AS125" i="3"/>
  <c r="AS110" i="3"/>
  <c r="AS146" i="3"/>
  <c r="AS207" i="3"/>
  <c r="AS170" i="3"/>
  <c r="AS238" i="3"/>
  <c r="AS306" i="3"/>
  <c r="AS302" i="3"/>
  <c r="AS107" i="3"/>
  <c r="AS40" i="3"/>
  <c r="AS143" i="3"/>
  <c r="AS25" i="3"/>
  <c r="AS31" i="3"/>
  <c r="AS76" i="3"/>
  <c r="AS78" i="3"/>
  <c r="AS147" i="3"/>
  <c r="AS164" i="3"/>
  <c r="AS224" i="3"/>
  <c r="AS248" i="3"/>
  <c r="AS307" i="3"/>
  <c r="AS305" i="3"/>
  <c r="AS92" i="3"/>
  <c r="AS37" i="3"/>
  <c r="AS121" i="3"/>
  <c r="AS246" i="3"/>
  <c r="AS322" i="3"/>
  <c r="AS77" i="3"/>
  <c r="AS148" i="3"/>
  <c r="AS221" i="3"/>
  <c r="AS316" i="3"/>
  <c r="AS29" i="3"/>
  <c r="AS50" i="3"/>
  <c r="AS219" i="3"/>
  <c r="AS26" i="3"/>
  <c r="AS79" i="3"/>
  <c r="AS175" i="3"/>
  <c r="AS61" i="3"/>
  <c r="AS94" i="3"/>
  <c r="AS30" i="3"/>
  <c r="AS97" i="3"/>
  <c r="AS111" i="3"/>
  <c r="AS150" i="3"/>
  <c r="AS188" i="3"/>
  <c r="AS206" i="3"/>
  <c r="AS319" i="3"/>
  <c r="G67" i="3"/>
  <c r="K66" i="3"/>
  <c r="H66" i="3"/>
  <c r="V66" i="3" s="1"/>
  <c r="AS167" i="3"/>
  <c r="AS223" i="3"/>
  <c r="AS63" i="3"/>
  <c r="AS51" i="3"/>
  <c r="AS315" i="3"/>
  <c r="AS62" i="3"/>
  <c r="AS109" i="3"/>
  <c r="AS135" i="3"/>
  <c r="AS88" i="3"/>
  <c r="AS60" i="3"/>
  <c r="AS105" i="3"/>
  <c r="AS33" i="3"/>
  <c r="AS100" i="3"/>
  <c r="AS119" i="3"/>
  <c r="AS152" i="3"/>
  <c r="AS176" i="3"/>
  <c r="AS218" i="3"/>
  <c r="AS244" i="3"/>
  <c r="AS53" i="3"/>
  <c r="AS139" i="3"/>
  <c r="AS91" i="3"/>
  <c r="AS49" i="3"/>
  <c r="AS115" i="3"/>
  <c r="AT12" i="3"/>
  <c r="AT65" i="3" s="1"/>
  <c r="AU11" i="3"/>
  <c r="AS86" i="3"/>
  <c r="AS48" i="3"/>
  <c r="AS108" i="3"/>
  <c r="AS93" i="3"/>
  <c r="AS27" i="3"/>
  <c r="AS95" i="3"/>
  <c r="AS59" i="3"/>
  <c r="AS47" i="3"/>
  <c r="AS140" i="3"/>
  <c r="AS21" i="3"/>
  <c r="AS205" i="3"/>
  <c r="AS28" i="3"/>
  <c r="AS36" i="3"/>
  <c r="AS98" i="3"/>
  <c r="AS103" i="3"/>
  <c r="AS155" i="3"/>
  <c r="AS161" i="3"/>
  <c r="AS222" i="3"/>
  <c r="AS211" i="3"/>
  <c r="AS247" i="3"/>
  <c r="AS65" i="3"/>
  <c r="AJ65" i="3"/>
  <c r="AC65" i="3"/>
  <c r="AT196" i="3" l="1"/>
  <c r="AT189" i="3"/>
  <c r="AT201" i="3"/>
  <c r="AT308" i="3"/>
  <c r="AT321" i="3"/>
  <c r="AT320" i="3"/>
  <c r="AT187" i="3"/>
  <c r="AT15" i="3"/>
  <c r="AT109" i="3"/>
  <c r="AT223" i="3"/>
  <c r="AT27" i="3"/>
  <c r="AT81" i="3"/>
  <c r="AT80" i="3"/>
  <c r="AT83" i="3"/>
  <c r="AT82" i="3"/>
  <c r="AB66" i="3"/>
  <c r="AT164" i="3"/>
  <c r="AT207" i="3"/>
  <c r="AT63" i="3"/>
  <c r="AT222" i="3"/>
  <c r="AT62" i="3"/>
  <c r="AT220" i="3"/>
  <c r="Q66" i="3"/>
  <c r="AT300" i="3"/>
  <c r="AN66" i="3"/>
  <c r="AT61" i="3"/>
  <c r="AT48" i="3"/>
  <c r="AT84" i="3"/>
  <c r="AT47" i="3"/>
  <c r="AT87" i="3"/>
  <c r="AJ66" i="3"/>
  <c r="AT46" i="3"/>
  <c r="AT121" i="3"/>
  <c r="Y66" i="3"/>
  <c r="AT140" i="3"/>
  <c r="AT110" i="3"/>
  <c r="AT66" i="3"/>
  <c r="AT221" i="3"/>
  <c r="AT37" i="3"/>
  <c r="AT13" i="3"/>
  <c r="AC66" i="3"/>
  <c r="AT144" i="3"/>
  <c r="AT115" i="3"/>
  <c r="AT206" i="3"/>
  <c r="AT100" i="3"/>
  <c r="AT74" i="3"/>
  <c r="AT45" i="3"/>
  <c r="AT148" i="3"/>
  <c r="AT59" i="3"/>
  <c r="AT301" i="3"/>
  <c r="AT116" i="3"/>
  <c r="AT57" i="3"/>
  <c r="AT24" i="3"/>
  <c r="AT141" i="3"/>
  <c r="AT212" i="3"/>
  <c r="AT316" i="3"/>
  <c r="R66" i="3"/>
  <c r="AT30" i="3"/>
  <c r="AT307" i="3"/>
  <c r="AT139" i="3"/>
  <c r="AT33" i="3"/>
  <c r="AT56" i="3"/>
  <c r="AT88" i="3"/>
  <c r="AT205" i="3"/>
  <c r="AT23" i="3"/>
  <c r="AT36" i="3"/>
  <c r="AT102" i="3"/>
  <c r="AT146" i="3"/>
  <c r="AT210" i="3"/>
  <c r="AT319" i="3"/>
  <c r="AD66" i="3"/>
  <c r="AT93" i="3"/>
  <c r="AT96" i="3"/>
  <c r="AT52" i="3"/>
  <c r="AT40" i="3"/>
  <c r="AT120" i="3"/>
  <c r="AT29" i="3"/>
  <c r="AT77" i="3"/>
  <c r="AT107" i="3"/>
  <c r="AT147" i="3"/>
  <c r="AT208" i="3"/>
  <c r="AT244" i="3"/>
  <c r="AP66" i="3"/>
  <c r="AT22" i="3"/>
  <c r="AT133" i="3"/>
  <c r="AT41" i="3"/>
  <c r="AT152" i="3"/>
  <c r="AT32" i="3"/>
  <c r="AT135" i="3"/>
  <c r="AT318" i="3"/>
  <c r="AT178" i="3"/>
  <c r="AT60" i="3"/>
  <c r="AT75" i="3"/>
  <c r="AT105" i="3"/>
  <c r="AT238" i="3"/>
  <c r="AT58" i="3"/>
  <c r="AT108" i="3"/>
  <c r="AT101" i="3"/>
  <c r="AT89" i="3"/>
  <c r="AT25" i="3"/>
  <c r="AT97" i="3"/>
  <c r="AT104" i="3"/>
  <c r="AT119" i="3"/>
  <c r="AT175" i="3"/>
  <c r="AT322" i="3"/>
  <c r="W66" i="3"/>
  <c r="AT16" i="3"/>
  <c r="AT134" i="3"/>
  <c r="AT44" i="3"/>
  <c r="AT94" i="3"/>
  <c r="AT142" i="3"/>
  <c r="AT76" i="3"/>
  <c r="AT51" i="3"/>
  <c r="AT123" i="3"/>
  <c r="AT78" i="3"/>
  <c r="AT224" i="3"/>
  <c r="S66" i="3"/>
  <c r="AT50" i="3"/>
  <c r="AT21" i="3"/>
  <c r="AT64" i="3"/>
  <c r="AT49" i="3"/>
  <c r="AT39" i="3"/>
  <c r="AT90" i="3"/>
  <c r="AT26" i="3"/>
  <c r="AT86" i="3"/>
  <c r="AT106" i="3"/>
  <c r="AT165" i="3"/>
  <c r="AT246" i="3"/>
  <c r="AS66" i="3"/>
  <c r="AH66" i="3"/>
  <c r="AV11" i="3"/>
  <c r="AU12" i="3"/>
  <c r="AU248" i="3" s="1"/>
  <c r="AT188" i="3"/>
  <c r="AT218" i="3"/>
  <c r="AT247" i="3"/>
  <c r="U66" i="3"/>
  <c r="AE66" i="3"/>
  <c r="AK66" i="3"/>
  <c r="AT79" i="3"/>
  <c r="AT99" i="3"/>
  <c r="AT151" i="3"/>
  <c r="AT111" i="3"/>
  <c r="AT145" i="3"/>
  <c r="AT176" i="3"/>
  <c r="AT211" i="3"/>
  <c r="AT302" i="3"/>
  <c r="AO66" i="3"/>
  <c r="I66" i="3"/>
  <c r="J66" i="3" s="1"/>
  <c r="AQ66" i="3"/>
  <c r="AT219" i="3"/>
  <c r="AT304" i="3"/>
  <c r="AT305" i="3"/>
  <c r="X66" i="3"/>
  <c r="AG66" i="3"/>
  <c r="T66" i="3"/>
  <c r="AT174" i="3"/>
  <c r="AT155" i="3"/>
  <c r="AT153" i="3"/>
  <c r="AT160" i="3"/>
  <c r="AT313" i="3"/>
  <c r="AF66" i="3"/>
  <c r="AT315" i="3"/>
  <c r="AT31" i="3"/>
  <c r="AT28" i="3"/>
  <c r="AT85" i="3"/>
  <c r="AT143" i="3"/>
  <c r="AT129" i="3"/>
  <c r="AT124" i="3"/>
  <c r="AT161" i="3"/>
  <c r="AT163" i="3"/>
  <c r="AT314" i="3"/>
  <c r="AT324" i="3"/>
  <c r="Z66" i="3"/>
  <c r="AI66" i="3"/>
  <c r="AR66" i="3"/>
  <c r="AT38" i="3"/>
  <c r="AT18" i="3"/>
  <c r="AT34" i="3"/>
  <c r="AT91" i="3"/>
  <c r="AT95" i="3"/>
  <c r="AT131" i="3"/>
  <c r="AT132" i="3"/>
  <c r="AT162" i="3"/>
  <c r="AT248" i="3"/>
  <c r="AT317" i="3"/>
  <c r="AT303" i="3"/>
  <c r="AL66" i="3"/>
  <c r="K67" i="3"/>
  <c r="G68" i="3"/>
  <c r="H67" i="3"/>
  <c r="AH67" i="3" s="1"/>
  <c r="AT55" i="3"/>
  <c r="AT43" i="3"/>
  <c r="AT167" i="3"/>
  <c r="AT54" i="3"/>
  <c r="AT42" i="3"/>
  <c r="AT157" i="3"/>
  <c r="AT53" i="3"/>
  <c r="AT92" i="3"/>
  <c r="AT150" i="3"/>
  <c r="AT245" i="3"/>
  <c r="AT17" i="3"/>
  <c r="AT19" i="3"/>
  <c r="AT103" i="3"/>
  <c r="AT98" i="3"/>
  <c r="AT125" i="3"/>
  <c r="AT170" i="3"/>
  <c r="AT168" i="3"/>
  <c r="AT185" i="3"/>
  <c r="AT323" i="3"/>
  <c r="AT306" i="3"/>
  <c r="AA66" i="3"/>
  <c r="AM66" i="3"/>
  <c r="AU201" i="3" l="1"/>
  <c r="AU196" i="3"/>
  <c r="AU189" i="3"/>
  <c r="AU321" i="3"/>
  <c r="AU320" i="3"/>
  <c r="AU187" i="3"/>
  <c r="AC67" i="3"/>
  <c r="AU62" i="3"/>
  <c r="Y67" i="3"/>
  <c r="W67" i="3"/>
  <c r="AB67" i="3"/>
  <c r="AS67" i="3"/>
  <c r="V67" i="3"/>
  <c r="Z67" i="3"/>
  <c r="S67" i="3"/>
  <c r="AU81" i="3"/>
  <c r="AQ67" i="3"/>
  <c r="AU61" i="3"/>
  <c r="AU131" i="3"/>
  <c r="AU56" i="3"/>
  <c r="AU141" i="3"/>
  <c r="AU60" i="3"/>
  <c r="AU89" i="3"/>
  <c r="AU220" i="3"/>
  <c r="AU39" i="3"/>
  <c r="AU244" i="3"/>
  <c r="AU140" i="3"/>
  <c r="AU318" i="3"/>
  <c r="AU300" i="3"/>
  <c r="AU80" i="3"/>
  <c r="AU110" i="3"/>
  <c r="AU66" i="3"/>
  <c r="AU32" i="3"/>
  <c r="AU83" i="3"/>
  <c r="AU25" i="3"/>
  <c r="AU82" i="3"/>
  <c r="AU59" i="3"/>
  <c r="AU67" i="3"/>
  <c r="AU26" i="3"/>
  <c r="AU147" i="3"/>
  <c r="AU58" i="3"/>
  <c r="AU123" i="3"/>
  <c r="AU165" i="3"/>
  <c r="AU223" i="3"/>
  <c r="AU74" i="3"/>
  <c r="AU164" i="3"/>
  <c r="AU50" i="3"/>
  <c r="AU167" i="3"/>
  <c r="AU75" i="3"/>
  <c r="AU178" i="3"/>
  <c r="AR67" i="3"/>
  <c r="AU49" i="3"/>
  <c r="AU120" i="3"/>
  <c r="AU24" i="3"/>
  <c r="AU148" i="3"/>
  <c r="AU46" i="3"/>
  <c r="AU315" i="3"/>
  <c r="AU30" i="3"/>
  <c r="AU210" i="3"/>
  <c r="U67" i="3"/>
  <c r="AU44" i="3"/>
  <c r="AU308" i="3"/>
  <c r="AU86" i="3"/>
  <c r="AU304" i="3"/>
  <c r="R67" i="3"/>
  <c r="AG67" i="3"/>
  <c r="AU139" i="3"/>
  <c r="AU93" i="3"/>
  <c r="AU84" i="3"/>
  <c r="AU224" i="3"/>
  <c r="AU40" i="3"/>
  <c r="AU90" i="3"/>
  <c r="AU85" i="3"/>
  <c r="AU212" i="3"/>
  <c r="AD67" i="3"/>
  <c r="AL67" i="3"/>
  <c r="AA67" i="3"/>
  <c r="T67" i="3"/>
  <c r="AM67" i="3"/>
  <c r="AU133" i="3"/>
  <c r="AU218" i="3"/>
  <c r="AF67" i="3"/>
  <c r="AU116" i="3"/>
  <c r="AU307" i="3"/>
  <c r="AE67" i="3"/>
  <c r="AU95" i="3"/>
  <c r="AU208" i="3"/>
  <c r="AU48" i="3"/>
  <c r="AU143" i="3"/>
  <c r="AU22" i="3"/>
  <c r="AU98" i="3"/>
  <c r="AU302" i="3"/>
  <c r="AP67" i="3"/>
  <c r="AT67" i="3"/>
  <c r="AN67" i="3"/>
  <c r="I67" i="3"/>
  <c r="J67" i="3" s="1"/>
  <c r="Q67" i="3"/>
  <c r="AI67" i="3"/>
  <c r="X67" i="3"/>
  <c r="AO67" i="3"/>
  <c r="AK67" i="3"/>
  <c r="AJ67" i="3"/>
  <c r="AU47" i="3"/>
  <c r="AU109" i="3"/>
  <c r="AU104" i="3"/>
  <c r="AU175" i="3"/>
  <c r="AU27" i="3"/>
  <c r="AU91" i="3"/>
  <c r="AU101" i="3"/>
  <c r="AU146" i="3"/>
  <c r="AU205" i="3"/>
  <c r="AU206" i="3"/>
  <c r="AU221" i="3"/>
  <c r="AU247" i="3"/>
  <c r="AU57" i="3"/>
  <c r="AU45" i="3"/>
  <c r="AU108" i="3"/>
  <c r="AU115" i="3"/>
  <c r="AU38" i="3"/>
  <c r="AU28" i="3"/>
  <c r="AU33" i="3"/>
  <c r="AU87" i="3"/>
  <c r="AU106" i="3"/>
  <c r="AU135" i="3"/>
  <c r="AU152" i="3"/>
  <c r="AU188" i="3"/>
  <c r="AU170" i="3"/>
  <c r="AU322" i="3"/>
  <c r="AU301" i="3"/>
  <c r="AU21" i="3"/>
  <c r="AU34" i="3"/>
  <c r="AU36" i="3"/>
  <c r="AU96" i="3"/>
  <c r="AU144" i="3"/>
  <c r="AU111" i="3"/>
  <c r="AU153" i="3"/>
  <c r="AU222" i="3"/>
  <c r="AU305" i="3"/>
  <c r="AU313" i="3"/>
  <c r="AU55" i="3"/>
  <c r="AU43" i="3"/>
  <c r="AU16" i="3"/>
  <c r="AU150" i="3"/>
  <c r="AU18" i="3"/>
  <c r="AV12" i="3"/>
  <c r="AV67" i="3" s="1"/>
  <c r="AW11" i="3"/>
  <c r="AU76" i="3"/>
  <c r="AU103" i="3"/>
  <c r="AU151" i="3"/>
  <c r="AU119" i="3"/>
  <c r="AU161" i="3"/>
  <c r="AU176" i="3"/>
  <c r="AU316" i="3"/>
  <c r="AU54" i="3"/>
  <c r="AU42" i="3"/>
  <c r="AU13" i="3"/>
  <c r="AU157" i="3"/>
  <c r="AU23" i="3"/>
  <c r="AU19" i="3"/>
  <c r="AU77" i="3"/>
  <c r="AU129" i="3"/>
  <c r="AU121" i="3"/>
  <c r="AU155" i="3"/>
  <c r="AU162" i="3"/>
  <c r="AU160" i="3"/>
  <c r="AU314" i="3"/>
  <c r="AU323" i="3"/>
  <c r="AU65" i="3"/>
  <c r="AU53" i="3"/>
  <c r="AU92" i="3"/>
  <c r="AU245" i="3"/>
  <c r="AU105" i="3"/>
  <c r="AU31" i="3"/>
  <c r="AU100" i="3"/>
  <c r="AU78" i="3"/>
  <c r="AU99" i="3"/>
  <c r="AU134" i="3"/>
  <c r="AU124" i="3"/>
  <c r="AU168" i="3"/>
  <c r="AU163" i="3"/>
  <c r="AU317" i="3"/>
  <c r="AU303" i="3"/>
  <c r="AU64" i="3"/>
  <c r="AU52" i="3"/>
  <c r="AU41" i="3"/>
  <c r="AU319" i="3"/>
  <c r="AU15" i="3"/>
  <c r="AU17" i="3"/>
  <c r="AU94" i="3"/>
  <c r="AU97" i="3"/>
  <c r="AU102" i="3"/>
  <c r="AU125" i="3"/>
  <c r="AU132" i="3"/>
  <c r="AU207" i="3"/>
  <c r="AU185" i="3"/>
  <c r="AU324" i="3"/>
  <c r="AU306" i="3"/>
  <c r="K68" i="3"/>
  <c r="H68" i="3"/>
  <c r="Z68" i="3" s="1"/>
  <c r="G69" i="3"/>
  <c r="AU63" i="3"/>
  <c r="AU51" i="3"/>
  <c r="AU88" i="3"/>
  <c r="AU211" i="3"/>
  <c r="AU219" i="3"/>
  <c r="AU29" i="3"/>
  <c r="AU37" i="3"/>
  <c r="AU79" i="3"/>
  <c r="AU107" i="3"/>
  <c r="AU142" i="3"/>
  <c r="AU145" i="3"/>
  <c r="AU174" i="3"/>
  <c r="AU246" i="3"/>
  <c r="AU238" i="3"/>
  <c r="AV189" i="3" l="1"/>
  <c r="AV201" i="3"/>
  <c r="AV196" i="3"/>
  <c r="AV321" i="3"/>
  <c r="AV320" i="3"/>
  <c r="AV187" i="3"/>
  <c r="AV139" i="3"/>
  <c r="AV245" i="3"/>
  <c r="AV143" i="3"/>
  <c r="AV21" i="3"/>
  <c r="AV15" i="3"/>
  <c r="AV88" i="3"/>
  <c r="AV81" i="3"/>
  <c r="AV50" i="3"/>
  <c r="AV49" i="3"/>
  <c r="AV80" i="3"/>
  <c r="AV83" i="3"/>
  <c r="AV99" i="3"/>
  <c r="AV82" i="3"/>
  <c r="AV62" i="3"/>
  <c r="AO68" i="3"/>
  <c r="AC68" i="3"/>
  <c r="Q68" i="3"/>
  <c r="AS68" i="3"/>
  <c r="AG68" i="3"/>
  <c r="AV27" i="3"/>
  <c r="AH68" i="3"/>
  <c r="AL68" i="3"/>
  <c r="V68" i="3"/>
  <c r="AT68" i="3"/>
  <c r="AV61" i="3"/>
  <c r="AV77" i="3"/>
  <c r="AP68" i="3"/>
  <c r="S68" i="3"/>
  <c r="AD68" i="3"/>
  <c r="R68" i="3"/>
  <c r="X68" i="3"/>
  <c r="AJ68" i="3"/>
  <c r="T68" i="3"/>
  <c r="I68" i="3"/>
  <c r="J68" i="3" s="1"/>
  <c r="AV68" i="3"/>
  <c r="Y68" i="3"/>
  <c r="AR68" i="3"/>
  <c r="U68" i="3"/>
  <c r="AK68" i="3"/>
  <c r="AV63" i="3"/>
  <c r="AV51" i="3"/>
  <c r="AV40" i="3"/>
  <c r="AV219" i="3"/>
  <c r="AV13" i="3"/>
  <c r="AV75" i="3"/>
  <c r="AV96" i="3"/>
  <c r="AV129" i="3"/>
  <c r="AV151" i="3"/>
  <c r="AV211" i="3"/>
  <c r="AV248" i="3"/>
  <c r="AV324" i="3"/>
  <c r="AV131" i="3"/>
  <c r="AV165" i="3"/>
  <c r="AV244" i="3"/>
  <c r="AV212" i="3"/>
  <c r="AV238" i="3"/>
  <c r="AV78" i="3"/>
  <c r="AV102" i="3"/>
  <c r="AV125" i="3"/>
  <c r="AV185" i="3"/>
  <c r="AV161" i="3"/>
  <c r="AV247" i="3"/>
  <c r="AV307" i="3"/>
  <c r="AV60" i="3"/>
  <c r="AV48" i="3"/>
  <c r="AV39" i="3"/>
  <c r="AV150" i="3"/>
  <c r="AV23" i="3"/>
  <c r="AV16" i="3"/>
  <c r="AV97" i="3"/>
  <c r="AV107" i="3"/>
  <c r="AV133" i="3"/>
  <c r="AV135" i="3"/>
  <c r="AV208" i="3"/>
  <c r="AV206" i="3"/>
  <c r="AV322" i="3"/>
  <c r="AV59" i="3"/>
  <c r="AV47" i="3"/>
  <c r="AV89" i="3"/>
  <c r="AV109" i="3"/>
  <c r="AV18" i="3"/>
  <c r="AV19" i="3"/>
  <c r="AV79" i="3"/>
  <c r="AV86" i="3"/>
  <c r="AV116" i="3"/>
  <c r="AV178" i="3"/>
  <c r="AV175" i="3"/>
  <c r="AV218" i="3"/>
  <c r="AV313" i="3"/>
  <c r="AV58" i="3"/>
  <c r="AV46" i="3"/>
  <c r="AV108" i="3"/>
  <c r="AV301" i="3"/>
  <c r="AV24" i="3"/>
  <c r="AV33" i="3"/>
  <c r="AV84" i="3"/>
  <c r="AV95" i="3"/>
  <c r="AV141" i="3"/>
  <c r="AV142" i="3"/>
  <c r="AV188" i="3"/>
  <c r="AV308" i="3"/>
  <c r="AV316" i="3"/>
  <c r="AV57" i="3"/>
  <c r="AV45" i="3"/>
  <c r="AV140" i="3"/>
  <c r="AV319" i="3"/>
  <c r="AV30" i="3"/>
  <c r="AV22" i="3"/>
  <c r="AV85" i="3"/>
  <c r="AV98" i="3"/>
  <c r="AV147" i="3"/>
  <c r="AV145" i="3"/>
  <c r="AV222" i="3"/>
  <c r="AV304" i="3"/>
  <c r="AV323" i="3"/>
  <c r="AV56" i="3"/>
  <c r="AV44" i="3"/>
  <c r="AV300" i="3"/>
  <c r="AV157" i="3"/>
  <c r="AV36" i="3"/>
  <c r="AV28" i="3"/>
  <c r="AV91" i="3"/>
  <c r="AV101" i="3"/>
  <c r="AV174" i="3"/>
  <c r="AV152" i="3"/>
  <c r="AV176" i="3"/>
  <c r="AV305" i="3"/>
  <c r="AV303" i="3"/>
  <c r="AA68" i="3"/>
  <c r="AV55" i="3"/>
  <c r="AV43" i="3"/>
  <c r="AV25" i="3"/>
  <c r="AV93" i="3"/>
  <c r="AV29" i="3"/>
  <c r="AV31" i="3"/>
  <c r="AV87" i="3"/>
  <c r="AV104" i="3"/>
  <c r="AV170" i="3"/>
  <c r="AV153" i="3"/>
  <c r="AV160" i="3"/>
  <c r="AV315" i="3"/>
  <c r="AV306" i="3"/>
  <c r="AE68" i="3"/>
  <c r="W68" i="3"/>
  <c r="AM68" i="3"/>
  <c r="AV66" i="3"/>
  <c r="AV54" i="3"/>
  <c r="AV42" i="3"/>
  <c r="AV38" i="3"/>
  <c r="AV167" i="3"/>
  <c r="AV32" i="3"/>
  <c r="AV34" i="3"/>
  <c r="AV110" i="3"/>
  <c r="AV132" i="3"/>
  <c r="AV155" i="3"/>
  <c r="AV162" i="3"/>
  <c r="AV163" i="3"/>
  <c r="AV318" i="3"/>
  <c r="AV65" i="3"/>
  <c r="AV53" i="3"/>
  <c r="AV41" i="3"/>
  <c r="AV120" i="3"/>
  <c r="AV105" i="3"/>
  <c r="AV17" i="3"/>
  <c r="AV37" i="3"/>
  <c r="AV100" i="3"/>
  <c r="AV144" i="3"/>
  <c r="AV210" i="3"/>
  <c r="AV223" i="3"/>
  <c r="AV302" i="3"/>
  <c r="AV221" i="3"/>
  <c r="AF68" i="3"/>
  <c r="AI68" i="3"/>
  <c r="AB68" i="3"/>
  <c r="AQ68" i="3"/>
  <c r="AU68" i="3"/>
  <c r="AN68" i="3"/>
  <c r="AV64" i="3"/>
  <c r="AV52" i="3"/>
  <c r="AV92" i="3"/>
  <c r="AV90" i="3"/>
  <c r="AV123" i="3"/>
  <c r="AV26" i="3"/>
  <c r="AV74" i="3"/>
  <c r="AV134" i="3"/>
  <c r="AV121" i="3"/>
  <c r="AV146" i="3"/>
  <c r="AV207" i="3"/>
  <c r="AV246" i="3"/>
  <c r="AV317" i="3"/>
  <c r="G70" i="3"/>
  <c r="K69" i="3"/>
  <c r="H69" i="3"/>
  <c r="AO69" i="3" s="1"/>
  <c r="AW12" i="3"/>
  <c r="AW68" i="3" s="1"/>
  <c r="AX11" i="3"/>
  <c r="AV94" i="3"/>
  <c r="AV103" i="3"/>
  <c r="AV106" i="3"/>
  <c r="AV111" i="3"/>
  <c r="AV205" i="3"/>
  <c r="AV164" i="3"/>
  <c r="AV220" i="3"/>
  <c r="AV224" i="3"/>
  <c r="AV76" i="3"/>
  <c r="AV115" i="3"/>
  <c r="AV124" i="3"/>
  <c r="AV119" i="3"/>
  <c r="AV148" i="3"/>
  <c r="AV168" i="3"/>
  <c r="AV314" i="3"/>
  <c r="AW196" i="3" l="1"/>
  <c r="AW27" i="3"/>
  <c r="AW201" i="3"/>
  <c r="AW189" i="3"/>
  <c r="AW321" i="3"/>
  <c r="AW320" i="3"/>
  <c r="AW187" i="3"/>
  <c r="AW81" i="3"/>
  <c r="AW80" i="3"/>
  <c r="AW38" i="3"/>
  <c r="AW319" i="3"/>
  <c r="AW205" i="3"/>
  <c r="AW83" i="3"/>
  <c r="AW245" i="3"/>
  <c r="AW82" i="3"/>
  <c r="AW110" i="3"/>
  <c r="AW52" i="3"/>
  <c r="AW116" i="3"/>
  <c r="AW50" i="3"/>
  <c r="AW135" i="3"/>
  <c r="AW44" i="3"/>
  <c r="AW174" i="3"/>
  <c r="AW43" i="3"/>
  <c r="AW322" i="3"/>
  <c r="AW141" i="3"/>
  <c r="AW167" i="3"/>
  <c r="AW67" i="3"/>
  <c r="AW161" i="3"/>
  <c r="AW41" i="3"/>
  <c r="AW178" i="3"/>
  <c r="AW165" i="3"/>
  <c r="AW65" i="3"/>
  <c r="AW103" i="3"/>
  <c r="AW64" i="3"/>
  <c r="AW77" i="3"/>
  <c r="AW62" i="3"/>
  <c r="AW247" i="3"/>
  <c r="AW15" i="3"/>
  <c r="AW88" i="3"/>
  <c r="AW33" i="3"/>
  <c r="AW185" i="3"/>
  <c r="AW55" i="3"/>
  <c r="AW18" i="3"/>
  <c r="AW76" i="3"/>
  <c r="AW168" i="3"/>
  <c r="AW91" i="3"/>
  <c r="AW66" i="3"/>
  <c r="AW97" i="3"/>
  <c r="AW92" i="3"/>
  <c r="AW90" i="3"/>
  <c r="AW54" i="3"/>
  <c r="AW123" i="3"/>
  <c r="AW30" i="3"/>
  <c r="AW101" i="3"/>
  <c r="AW206" i="3"/>
  <c r="AW42" i="3"/>
  <c r="AW19" i="3"/>
  <c r="AW109" i="3"/>
  <c r="AW23" i="3"/>
  <c r="AW111" i="3"/>
  <c r="AW53" i="3"/>
  <c r="AW21" i="3"/>
  <c r="AW26" i="3"/>
  <c r="AW150" i="3"/>
  <c r="AW313" i="3"/>
  <c r="AW74" i="3"/>
  <c r="AW79" i="3"/>
  <c r="AW210" i="3"/>
  <c r="AW316" i="3"/>
  <c r="AW144" i="3"/>
  <c r="AW244" i="3"/>
  <c r="AW219" i="3"/>
  <c r="AW16" i="3"/>
  <c r="AW134" i="3"/>
  <c r="AW302" i="3"/>
  <c r="AW56" i="3"/>
  <c r="AW300" i="3"/>
  <c r="AW84" i="3"/>
  <c r="AW28" i="3"/>
  <c r="AW162" i="3"/>
  <c r="AW223" i="3"/>
  <c r="AW100" i="3"/>
  <c r="AW86" i="3"/>
  <c r="AW129" i="3"/>
  <c r="AW147" i="3"/>
  <c r="AW211" i="3"/>
  <c r="AW304" i="3"/>
  <c r="AW218" i="3"/>
  <c r="AW323" i="3"/>
  <c r="AU69" i="3"/>
  <c r="AA69" i="3"/>
  <c r="AP69" i="3"/>
  <c r="AX12" i="3"/>
  <c r="AX316" i="3" s="1"/>
  <c r="AY11" i="3"/>
  <c r="W69" i="3"/>
  <c r="AW95" i="3"/>
  <c r="AW131" i="3"/>
  <c r="AW153" i="3"/>
  <c r="AW152" i="3"/>
  <c r="AW222" i="3"/>
  <c r="AW307" i="3"/>
  <c r="AW303" i="3"/>
  <c r="I69" i="3"/>
  <c r="J69" i="3" s="1"/>
  <c r="AM69" i="3"/>
  <c r="S69" i="3"/>
  <c r="AL69" i="3"/>
  <c r="AD69" i="3"/>
  <c r="AW63" i="3"/>
  <c r="AW51" i="3"/>
  <c r="AW40" i="3"/>
  <c r="AW105" i="3"/>
  <c r="AW315" i="3"/>
  <c r="AW24" i="3"/>
  <c r="AW22" i="3"/>
  <c r="AW124" i="3"/>
  <c r="AW98" i="3"/>
  <c r="AW142" i="3"/>
  <c r="AW155" i="3"/>
  <c r="AW224" i="3"/>
  <c r="AW248" i="3"/>
  <c r="AW308" i="3"/>
  <c r="AW306" i="3"/>
  <c r="X69" i="3"/>
  <c r="AE69" i="3"/>
  <c r="R69" i="3"/>
  <c r="AG69" i="3"/>
  <c r="AJ69" i="3"/>
  <c r="AW61" i="3"/>
  <c r="AW36" i="3"/>
  <c r="AW170" i="3"/>
  <c r="AW188" i="3"/>
  <c r="K70" i="3"/>
  <c r="H70" i="3"/>
  <c r="Z70" i="3" s="1"/>
  <c r="G71" i="3"/>
  <c r="AW60" i="3"/>
  <c r="AW48" i="3"/>
  <c r="AW39" i="3"/>
  <c r="AW13" i="3"/>
  <c r="AW115" i="3"/>
  <c r="AW17" i="3"/>
  <c r="AW34" i="3"/>
  <c r="AW96" i="3"/>
  <c r="AW119" i="3"/>
  <c r="AW106" i="3"/>
  <c r="AW146" i="3"/>
  <c r="AW208" i="3"/>
  <c r="AW207" i="3"/>
  <c r="AW317" i="3"/>
  <c r="AH69" i="3"/>
  <c r="Y69" i="3"/>
  <c r="T69" i="3"/>
  <c r="Z69" i="3"/>
  <c r="AB69" i="3"/>
  <c r="AW49" i="3"/>
  <c r="AW104" i="3"/>
  <c r="AW59" i="3"/>
  <c r="AW89" i="3"/>
  <c r="AW143" i="3"/>
  <c r="AW25" i="3"/>
  <c r="AW75" i="3"/>
  <c r="AW99" i="3"/>
  <c r="AW121" i="3"/>
  <c r="AW125" i="3"/>
  <c r="AW148" i="3"/>
  <c r="AW305" i="3"/>
  <c r="AW220" i="3"/>
  <c r="AW324" i="3"/>
  <c r="AT69" i="3"/>
  <c r="AK69" i="3"/>
  <c r="Q69" i="3"/>
  <c r="AF69" i="3"/>
  <c r="AI69" i="3"/>
  <c r="AW37" i="3"/>
  <c r="AW31" i="3"/>
  <c r="AW160" i="3"/>
  <c r="AW164" i="3"/>
  <c r="AW314" i="3"/>
  <c r="AN69" i="3"/>
  <c r="AW58" i="3"/>
  <c r="AW46" i="3"/>
  <c r="AW108" i="3"/>
  <c r="AW175" i="3"/>
  <c r="AW157" i="3"/>
  <c r="AW29" i="3"/>
  <c r="AW78" i="3"/>
  <c r="AW102" i="3"/>
  <c r="AW145" i="3"/>
  <c r="AW163" i="3"/>
  <c r="AW301" i="3"/>
  <c r="AW151" i="3"/>
  <c r="AW212" i="3"/>
  <c r="AW238" i="3"/>
  <c r="U69" i="3"/>
  <c r="AW69" i="3"/>
  <c r="AC69" i="3"/>
  <c r="AR69" i="3"/>
  <c r="AS69" i="3"/>
  <c r="AQ69" i="3"/>
  <c r="AW139" i="3"/>
  <c r="AW87" i="3"/>
  <c r="AV69" i="3"/>
  <c r="AW47" i="3"/>
  <c r="AW93" i="3"/>
  <c r="AW57" i="3"/>
  <c r="AW45" i="3"/>
  <c r="AW140" i="3"/>
  <c r="AW120" i="3"/>
  <c r="AW94" i="3"/>
  <c r="AW32" i="3"/>
  <c r="AW85" i="3"/>
  <c r="AW107" i="3"/>
  <c r="AW132" i="3"/>
  <c r="AW133" i="3"/>
  <c r="AW246" i="3"/>
  <c r="AW176" i="3"/>
  <c r="AW221" i="3"/>
  <c r="AW318" i="3"/>
  <c r="V69" i="3"/>
  <c r="AX201" i="3" l="1"/>
  <c r="AX196" i="3"/>
  <c r="AX189" i="3"/>
  <c r="AX321" i="3"/>
  <c r="AX320" i="3"/>
  <c r="AX187" i="3"/>
  <c r="AM70" i="3"/>
  <c r="I70" i="3"/>
  <c r="J70" i="3" s="1"/>
  <c r="AA70" i="3"/>
  <c r="AK70" i="3"/>
  <c r="AX81" i="3"/>
  <c r="AX68" i="3"/>
  <c r="AX59" i="3"/>
  <c r="AX125" i="3"/>
  <c r="AX82" i="3"/>
  <c r="AX55" i="3"/>
  <c r="AX221" i="3"/>
  <c r="AX83" i="3"/>
  <c r="AX50" i="3"/>
  <c r="AX40" i="3"/>
  <c r="AX140" i="3"/>
  <c r="AX80" i="3"/>
  <c r="AX15" i="3"/>
  <c r="AX319" i="3"/>
  <c r="AX115" i="3"/>
  <c r="AX86" i="3"/>
  <c r="AX17" i="3"/>
  <c r="AX106" i="3"/>
  <c r="AX207" i="3"/>
  <c r="AX54" i="3"/>
  <c r="AX39" i="3"/>
  <c r="AX25" i="3"/>
  <c r="AX78" i="3"/>
  <c r="AX133" i="3"/>
  <c r="AX303" i="3"/>
  <c r="AX53" i="3"/>
  <c r="AX108" i="3"/>
  <c r="AX301" i="3"/>
  <c r="AX79" i="3"/>
  <c r="AX116" i="3"/>
  <c r="AX323" i="3"/>
  <c r="AX51" i="3"/>
  <c r="AX94" i="3"/>
  <c r="AX36" i="3"/>
  <c r="AX84" i="3"/>
  <c r="AX141" i="3"/>
  <c r="AX101" i="3"/>
  <c r="AX135" i="3"/>
  <c r="AG70" i="3"/>
  <c r="AX67" i="3"/>
  <c r="AX49" i="3"/>
  <c r="AX109" i="3"/>
  <c r="AX29" i="3"/>
  <c r="AX97" i="3"/>
  <c r="AX211" i="3"/>
  <c r="AU70" i="3"/>
  <c r="AX66" i="3"/>
  <c r="AX46" i="3"/>
  <c r="AX21" i="3"/>
  <c r="AX32" i="3"/>
  <c r="AX100" i="3"/>
  <c r="AX168" i="3"/>
  <c r="AX69" i="3"/>
  <c r="AH70" i="3"/>
  <c r="AX65" i="3"/>
  <c r="AX45" i="3"/>
  <c r="AX123" i="3"/>
  <c r="AX26" i="3"/>
  <c r="AX103" i="3"/>
  <c r="AX206" i="3"/>
  <c r="AV70" i="3"/>
  <c r="AX63" i="3"/>
  <c r="AX44" i="3"/>
  <c r="AX105" i="3"/>
  <c r="AX27" i="3"/>
  <c r="AX145" i="3"/>
  <c r="AX161" i="3"/>
  <c r="U70" i="3"/>
  <c r="AX62" i="3"/>
  <c r="AX88" i="3"/>
  <c r="AX38" i="3"/>
  <c r="AX28" i="3"/>
  <c r="AX129" i="3"/>
  <c r="AX185" i="3"/>
  <c r="W70" i="3"/>
  <c r="AX61" i="3"/>
  <c r="AX139" i="3"/>
  <c r="AX219" i="3"/>
  <c r="AX150" i="3"/>
  <c r="AX188" i="3"/>
  <c r="AX96" i="3"/>
  <c r="AX147" i="3"/>
  <c r="AX220" i="3"/>
  <c r="AB70" i="3"/>
  <c r="AX58" i="3"/>
  <c r="AX43" i="3"/>
  <c r="AX143" i="3"/>
  <c r="AX157" i="3"/>
  <c r="AX74" i="3"/>
  <c r="AX107" i="3"/>
  <c r="AX165" i="3"/>
  <c r="AX212" i="3"/>
  <c r="AQ70" i="3"/>
  <c r="R70" i="3"/>
  <c r="AX57" i="3"/>
  <c r="AX42" i="3"/>
  <c r="AX93" i="3"/>
  <c r="AX75" i="3"/>
  <c r="AX76" i="3"/>
  <c r="AX111" i="3"/>
  <c r="AX146" i="3"/>
  <c r="AX247" i="3"/>
  <c r="AC70" i="3"/>
  <c r="AD70" i="3"/>
  <c r="AX56" i="3"/>
  <c r="AX41" i="3"/>
  <c r="AX13" i="3"/>
  <c r="AX19" i="3"/>
  <c r="AX77" i="3"/>
  <c r="AX167" i="3"/>
  <c r="AX178" i="3"/>
  <c r="AX318" i="3"/>
  <c r="AX104" i="3"/>
  <c r="AX124" i="3"/>
  <c r="AX148" i="3"/>
  <c r="AX164" i="3"/>
  <c r="AX224" i="3"/>
  <c r="AR70" i="3"/>
  <c r="AX48" i="3"/>
  <c r="AX300" i="3"/>
  <c r="AX205" i="3"/>
  <c r="AX33" i="3"/>
  <c r="AX22" i="3"/>
  <c r="AX144" i="3"/>
  <c r="AX132" i="3"/>
  <c r="AX155" i="3"/>
  <c r="AX208" i="3"/>
  <c r="AX314" i="3"/>
  <c r="AT70" i="3"/>
  <c r="AL70" i="3"/>
  <c r="AX60" i="3"/>
  <c r="AX47" i="3"/>
  <c r="AX89" i="3"/>
  <c r="AX120" i="3"/>
  <c r="AX23" i="3"/>
  <c r="AX31" i="3"/>
  <c r="AX110" i="3"/>
  <c r="AX121" i="3"/>
  <c r="AX160" i="3"/>
  <c r="AX175" i="3"/>
  <c r="AX317" i="3"/>
  <c r="S70" i="3"/>
  <c r="AX70" i="3"/>
  <c r="AX18" i="3"/>
  <c r="AX34" i="3"/>
  <c r="AX91" i="3"/>
  <c r="AX134" i="3"/>
  <c r="AX151" i="3"/>
  <c r="AX248" i="3"/>
  <c r="AX324" i="3"/>
  <c r="AO70" i="3"/>
  <c r="T70" i="3"/>
  <c r="X70" i="3"/>
  <c r="AP70" i="3"/>
  <c r="AZ11" i="3"/>
  <c r="AY12" i="3"/>
  <c r="AY70" i="3" s="1"/>
  <c r="AX223" i="3"/>
  <c r="AX244" i="3"/>
  <c r="AX307" i="3"/>
  <c r="AX306" i="3"/>
  <c r="AE70" i="3"/>
  <c r="AI70" i="3"/>
  <c r="Y70" i="3"/>
  <c r="AX95" i="3"/>
  <c r="AX87" i="3"/>
  <c r="AX162" i="3"/>
  <c r="AX152" i="3"/>
  <c r="AX218" i="3"/>
  <c r="AX238" i="3"/>
  <c r="AX305" i="3"/>
  <c r="AX322" i="3"/>
  <c r="G72" i="3"/>
  <c r="K71" i="3"/>
  <c r="H71" i="3"/>
  <c r="AX71" i="3" s="1"/>
  <c r="AX153" i="3"/>
  <c r="AX174" i="3"/>
  <c r="AX308" i="3"/>
  <c r="AX304" i="3"/>
  <c r="AS70" i="3"/>
  <c r="AW70" i="3"/>
  <c r="AN70" i="3"/>
  <c r="Q70" i="3"/>
  <c r="V70" i="3"/>
  <c r="AX16" i="3"/>
  <c r="AX24" i="3"/>
  <c r="AX37" i="3"/>
  <c r="AX85" i="3"/>
  <c r="AX99" i="3"/>
  <c r="AX131" i="3"/>
  <c r="AX176" i="3"/>
  <c r="AX210" i="3"/>
  <c r="AX246" i="3"/>
  <c r="AX302" i="3"/>
  <c r="AX313" i="3"/>
  <c r="AF70" i="3"/>
  <c r="AJ70" i="3"/>
  <c r="AX64" i="3"/>
  <c r="AX52" i="3"/>
  <c r="AX92" i="3"/>
  <c r="AX90" i="3"/>
  <c r="AX245" i="3"/>
  <c r="AX30" i="3"/>
  <c r="AX119" i="3"/>
  <c r="AX98" i="3"/>
  <c r="AX102" i="3"/>
  <c r="AX142" i="3"/>
  <c r="AX163" i="3"/>
  <c r="AX170" i="3"/>
  <c r="AX222" i="3"/>
  <c r="AX315" i="3"/>
  <c r="AY201" i="3" l="1"/>
  <c r="AY189" i="3"/>
  <c r="AY196" i="3"/>
  <c r="AY321" i="3"/>
  <c r="AY320" i="3"/>
  <c r="AY187" i="3"/>
  <c r="AY300" i="3"/>
  <c r="AY143" i="3"/>
  <c r="AY175" i="3"/>
  <c r="AY81" i="3"/>
  <c r="AY142" i="3"/>
  <c r="AY238" i="3"/>
  <c r="AY80" i="3"/>
  <c r="AY59" i="3"/>
  <c r="AY152" i="3"/>
  <c r="AY208" i="3"/>
  <c r="AY49" i="3"/>
  <c r="AY318" i="3"/>
  <c r="AY82" i="3"/>
  <c r="AY47" i="3"/>
  <c r="AY83" i="3"/>
  <c r="AY88" i="3"/>
  <c r="AY36" i="3"/>
  <c r="AY76" i="3"/>
  <c r="AY61" i="3"/>
  <c r="AY110" i="3"/>
  <c r="AY324" i="3"/>
  <c r="AY60" i="3"/>
  <c r="AY48" i="3"/>
  <c r="AY140" i="3"/>
  <c r="AY115" i="3"/>
  <c r="AY15" i="3"/>
  <c r="AY18" i="3"/>
  <c r="AY77" i="3"/>
  <c r="AY100" i="3"/>
  <c r="AY153" i="3"/>
  <c r="AY150" i="3"/>
  <c r="AY223" i="3"/>
  <c r="AY305" i="3"/>
  <c r="AY306" i="3"/>
  <c r="AY304" i="3"/>
  <c r="AY86" i="3"/>
  <c r="AY103" i="3"/>
  <c r="AY167" i="3"/>
  <c r="AY125" i="3"/>
  <c r="AY178" i="3"/>
  <c r="AY244" i="3"/>
  <c r="AY322" i="3"/>
  <c r="AY46" i="3"/>
  <c r="AY13" i="3"/>
  <c r="AY78" i="3"/>
  <c r="AY116" i="3"/>
  <c r="AY145" i="3"/>
  <c r="AY133" i="3"/>
  <c r="AY218" i="3"/>
  <c r="AY246" i="3"/>
  <c r="AY221" i="3"/>
  <c r="AY75" i="3"/>
  <c r="AY57" i="3"/>
  <c r="AY93" i="3"/>
  <c r="AY33" i="3"/>
  <c r="AY26" i="3"/>
  <c r="AY79" i="3"/>
  <c r="AY96" i="3"/>
  <c r="AY124" i="3"/>
  <c r="AY135" i="3"/>
  <c r="AY155" i="3"/>
  <c r="AY210" i="3"/>
  <c r="AY224" i="3"/>
  <c r="AY89" i="3"/>
  <c r="AY68" i="3"/>
  <c r="AY44" i="3"/>
  <c r="AY39" i="3"/>
  <c r="AY123" i="3"/>
  <c r="AY19" i="3"/>
  <c r="AY91" i="3"/>
  <c r="AY99" i="3"/>
  <c r="AY132" i="3"/>
  <c r="AY176" i="3"/>
  <c r="AY174" i="3"/>
  <c r="AY222" i="3"/>
  <c r="AY303" i="3"/>
  <c r="AY29" i="3"/>
  <c r="AY43" i="3"/>
  <c r="AY301" i="3"/>
  <c r="AY16" i="3"/>
  <c r="AY27" i="3"/>
  <c r="AY95" i="3"/>
  <c r="AY102" i="3"/>
  <c r="AY144" i="3"/>
  <c r="AY163" i="3"/>
  <c r="AY170" i="3"/>
  <c r="AY220" i="3"/>
  <c r="AY316" i="3"/>
  <c r="AY69" i="3"/>
  <c r="AY42" i="3"/>
  <c r="AY120" i="3"/>
  <c r="AY87" i="3"/>
  <c r="AY84" i="3"/>
  <c r="AY107" i="3"/>
  <c r="AY121" i="3"/>
  <c r="AY207" i="3"/>
  <c r="AY211" i="3"/>
  <c r="AY247" i="3"/>
  <c r="AY323" i="3"/>
  <c r="AY45" i="3"/>
  <c r="AY157" i="3"/>
  <c r="R71" i="3"/>
  <c r="AY65" i="3"/>
  <c r="AY53" i="3"/>
  <c r="AY41" i="3"/>
  <c r="AY74" i="3"/>
  <c r="AY105" i="3"/>
  <c r="AY37" i="3"/>
  <c r="AY28" i="3"/>
  <c r="AY85" i="3"/>
  <c r="AY111" i="3"/>
  <c r="AY134" i="3"/>
  <c r="AY151" i="3"/>
  <c r="AY206" i="3"/>
  <c r="AY308" i="3"/>
  <c r="AY307" i="3"/>
  <c r="AY58" i="3"/>
  <c r="AY32" i="3"/>
  <c r="Z71" i="3"/>
  <c r="AY56" i="3"/>
  <c r="AA71" i="3"/>
  <c r="AY55" i="3"/>
  <c r="AY21" i="3"/>
  <c r="AY54" i="3"/>
  <c r="AY22" i="3"/>
  <c r="AU71" i="3"/>
  <c r="AY64" i="3"/>
  <c r="AY52" i="3"/>
  <c r="AY92" i="3"/>
  <c r="AY245" i="3"/>
  <c r="AY38" i="3"/>
  <c r="AY23" i="3"/>
  <c r="AY31" i="3"/>
  <c r="AY98" i="3"/>
  <c r="AY106" i="3"/>
  <c r="AY162" i="3"/>
  <c r="AY185" i="3"/>
  <c r="AY161" i="3"/>
  <c r="AY248" i="3"/>
  <c r="AY314" i="3"/>
  <c r="AY108" i="3"/>
  <c r="AY67" i="3"/>
  <c r="W71" i="3"/>
  <c r="AY63" i="3"/>
  <c r="AY51" i="3"/>
  <c r="AY139" i="3"/>
  <c r="AY90" i="3"/>
  <c r="AY319" i="3"/>
  <c r="AY24" i="3"/>
  <c r="AY34" i="3"/>
  <c r="AY101" i="3"/>
  <c r="AY141" i="3"/>
  <c r="AY131" i="3"/>
  <c r="AY146" i="3"/>
  <c r="AY164" i="3"/>
  <c r="AY302" i="3"/>
  <c r="AY317" i="3"/>
  <c r="AY109" i="3"/>
  <c r="AY66" i="3"/>
  <c r="AY71" i="3"/>
  <c r="AY62" i="3"/>
  <c r="AY50" i="3"/>
  <c r="AY40" i="3"/>
  <c r="AY25" i="3"/>
  <c r="AY219" i="3"/>
  <c r="AY30" i="3"/>
  <c r="AY94" i="3"/>
  <c r="AY104" i="3"/>
  <c r="AY148" i="3"/>
  <c r="AY160" i="3"/>
  <c r="AY205" i="3"/>
  <c r="AY188" i="3"/>
  <c r="AY315" i="3"/>
  <c r="AO71" i="3"/>
  <c r="AG71" i="3"/>
  <c r="AK71" i="3"/>
  <c r="AP71" i="3"/>
  <c r="S71" i="3"/>
  <c r="AB71" i="3"/>
  <c r="AZ12" i="3"/>
  <c r="AZ323" i="3" s="1"/>
  <c r="BA11" i="3"/>
  <c r="AN71" i="3"/>
  <c r="X71" i="3"/>
  <c r="AC71" i="3"/>
  <c r="AV71" i="3"/>
  <c r="Y71" i="3"/>
  <c r="AQ71" i="3"/>
  <c r="U71" i="3"/>
  <c r="T71" i="3"/>
  <c r="AL71" i="3"/>
  <c r="AM71" i="3"/>
  <c r="AS71" i="3"/>
  <c r="AW71" i="3"/>
  <c r="AR71" i="3"/>
  <c r="AD71" i="3"/>
  <c r="Q71" i="3"/>
  <c r="V71" i="3"/>
  <c r="AE71" i="3"/>
  <c r="AH71" i="3"/>
  <c r="AI71" i="3"/>
  <c r="AF71" i="3"/>
  <c r="K72" i="3"/>
  <c r="G73" i="3"/>
  <c r="H72" i="3"/>
  <c r="H35" i="3" s="1"/>
  <c r="H20" i="3" s="1"/>
  <c r="H14" i="3" s="1"/>
  <c r="AJ71" i="3"/>
  <c r="I71" i="3"/>
  <c r="J71" i="3" s="1"/>
  <c r="AT71" i="3"/>
  <c r="AY17" i="3"/>
  <c r="AY97" i="3"/>
  <c r="AY119" i="3"/>
  <c r="AY147" i="3"/>
  <c r="AY129" i="3"/>
  <c r="AY165" i="3"/>
  <c r="AY168" i="3"/>
  <c r="AY212" i="3"/>
  <c r="AY313" i="3"/>
  <c r="AZ201" i="3" l="1"/>
  <c r="AZ196" i="3"/>
  <c r="AZ189" i="3"/>
  <c r="AZ321" i="3"/>
  <c r="AZ320" i="3"/>
  <c r="AZ187" i="3"/>
  <c r="AZ81" i="3"/>
  <c r="AZ80" i="3"/>
  <c r="AL72" i="3"/>
  <c r="AZ82" i="3"/>
  <c r="AZ83" i="3"/>
  <c r="AZ163" i="3"/>
  <c r="X72" i="3"/>
  <c r="AZ53" i="3"/>
  <c r="AZ52" i="3"/>
  <c r="AZ224" i="3"/>
  <c r="AZ36" i="3"/>
  <c r="AZ26" i="3"/>
  <c r="AZ222" i="3"/>
  <c r="AZ207" i="3"/>
  <c r="AZ88" i="3"/>
  <c r="AZ40" i="3"/>
  <c r="AZ29" i="3"/>
  <c r="AZ144" i="3"/>
  <c r="AZ211" i="3"/>
  <c r="AZ50" i="3"/>
  <c r="AZ72" i="3"/>
  <c r="AZ98" i="3"/>
  <c r="AZ139" i="3"/>
  <c r="AZ39" i="3"/>
  <c r="AZ67" i="3"/>
  <c r="AZ66" i="3"/>
  <c r="AZ90" i="3"/>
  <c r="AZ132" i="3"/>
  <c r="AZ13" i="3"/>
  <c r="AZ304" i="3"/>
  <c r="AZ65" i="3"/>
  <c r="AZ143" i="3"/>
  <c r="AZ111" i="3"/>
  <c r="AZ51" i="3"/>
  <c r="AZ27" i="3"/>
  <c r="AZ219" i="3"/>
  <c r="AZ104" i="3"/>
  <c r="AT72" i="3"/>
  <c r="AZ64" i="3"/>
  <c r="AZ301" i="3"/>
  <c r="AZ152" i="3"/>
  <c r="AZ23" i="3"/>
  <c r="AZ101" i="3"/>
  <c r="AZ133" i="3"/>
  <c r="AZ141" i="3"/>
  <c r="AZ170" i="3"/>
  <c r="AZ305" i="3"/>
  <c r="AZ324" i="3"/>
  <c r="AZ153" i="3"/>
  <c r="AZ147" i="3"/>
  <c r="AZ168" i="3"/>
  <c r="AZ246" i="3"/>
  <c r="AZ94" i="3"/>
  <c r="AZ160" i="3"/>
  <c r="AZ49" i="3"/>
  <c r="AZ206" i="3"/>
  <c r="AZ48" i="3"/>
  <c r="AZ205" i="3"/>
  <c r="AZ106" i="3"/>
  <c r="AZ103" i="3"/>
  <c r="AZ145" i="3"/>
  <c r="AZ175" i="3"/>
  <c r="AZ247" i="3"/>
  <c r="AZ302" i="3"/>
  <c r="AZ32" i="3"/>
  <c r="AZ46" i="3"/>
  <c r="AZ38" i="3"/>
  <c r="AZ37" i="3"/>
  <c r="AZ76" i="3"/>
  <c r="AZ116" i="3"/>
  <c r="AZ121" i="3"/>
  <c r="AZ151" i="3"/>
  <c r="AZ238" i="3"/>
  <c r="AZ315" i="3"/>
  <c r="AZ63" i="3"/>
  <c r="AZ62" i="3"/>
  <c r="AB72" i="3"/>
  <c r="AZ77" i="3"/>
  <c r="AZ22" i="3"/>
  <c r="AZ21" i="3"/>
  <c r="AZ19" i="3"/>
  <c r="AZ308" i="3"/>
  <c r="AZ58" i="3"/>
  <c r="AZ43" i="3"/>
  <c r="AZ245" i="3"/>
  <c r="AZ93" i="3"/>
  <c r="AZ33" i="3"/>
  <c r="AZ91" i="3"/>
  <c r="AZ96" i="3"/>
  <c r="AZ129" i="3"/>
  <c r="AZ162" i="3"/>
  <c r="AZ223" i="3"/>
  <c r="AZ306" i="3"/>
  <c r="AO72" i="3"/>
  <c r="AZ119" i="3"/>
  <c r="AZ44" i="3"/>
  <c r="AZ109" i="3"/>
  <c r="AZ87" i="3"/>
  <c r="AZ318" i="3"/>
  <c r="S72" i="3"/>
  <c r="AZ56" i="3"/>
  <c r="AZ42" i="3"/>
  <c r="AZ105" i="3"/>
  <c r="AZ74" i="3"/>
  <c r="AZ18" i="3"/>
  <c r="AZ95" i="3"/>
  <c r="AZ99" i="3"/>
  <c r="AZ131" i="3"/>
  <c r="AZ218" i="3"/>
  <c r="AZ210" i="3"/>
  <c r="AZ307" i="3"/>
  <c r="AZ300" i="3"/>
  <c r="AZ110" i="3"/>
  <c r="AZ61" i="3"/>
  <c r="AZ120" i="3"/>
  <c r="AZ60" i="3"/>
  <c r="AZ165" i="3"/>
  <c r="AV72" i="3"/>
  <c r="AZ70" i="3"/>
  <c r="AZ55" i="3"/>
  <c r="AZ41" i="3"/>
  <c r="AZ115" i="3"/>
  <c r="AZ123" i="3"/>
  <c r="AZ24" i="3"/>
  <c r="AZ84" i="3"/>
  <c r="AZ102" i="3"/>
  <c r="AZ142" i="3"/>
  <c r="AZ244" i="3"/>
  <c r="AZ185" i="3"/>
  <c r="AZ314" i="3"/>
  <c r="AZ16" i="3"/>
  <c r="AZ248" i="3"/>
  <c r="AZ71" i="3"/>
  <c r="AZ108" i="3"/>
  <c r="AZ134" i="3"/>
  <c r="AG72" i="3"/>
  <c r="AY72" i="3"/>
  <c r="T72" i="3"/>
  <c r="AZ68" i="3"/>
  <c r="AZ54" i="3"/>
  <c r="AZ92" i="3"/>
  <c r="AZ157" i="3"/>
  <c r="AZ75" i="3"/>
  <c r="AZ28" i="3"/>
  <c r="AZ85" i="3"/>
  <c r="AZ107" i="3"/>
  <c r="AZ176" i="3"/>
  <c r="AZ174" i="3"/>
  <c r="AZ188" i="3"/>
  <c r="AZ317" i="3"/>
  <c r="AQ72" i="3"/>
  <c r="AI72" i="3"/>
  <c r="Y72" i="3"/>
  <c r="AC72" i="3"/>
  <c r="AR72" i="3"/>
  <c r="AM72" i="3"/>
  <c r="R72" i="3"/>
  <c r="I72" i="3"/>
  <c r="J72" i="3" s="1"/>
  <c r="AZ221" i="3"/>
  <c r="AZ316" i="3"/>
  <c r="W72" i="3"/>
  <c r="Z72" i="3"/>
  <c r="Q72" i="3"/>
  <c r="AZ59" i="3"/>
  <c r="AZ47" i="3"/>
  <c r="AZ140" i="3"/>
  <c r="AZ15" i="3"/>
  <c r="BA12" i="3"/>
  <c r="BA323" i="3" s="1"/>
  <c r="BB11" i="3"/>
  <c r="AZ30" i="3"/>
  <c r="AZ86" i="3"/>
  <c r="AZ124" i="3"/>
  <c r="AZ135" i="3"/>
  <c r="AZ150" i="3"/>
  <c r="AZ146" i="3"/>
  <c r="AZ161" i="3"/>
  <c r="AZ220" i="3"/>
  <c r="AZ319" i="3"/>
  <c r="AS72" i="3"/>
  <c r="AK72" i="3"/>
  <c r="AF72" i="3"/>
  <c r="V72" i="3"/>
  <c r="AZ34" i="3"/>
  <c r="AZ78" i="3"/>
  <c r="AZ97" i="3"/>
  <c r="AZ155" i="3"/>
  <c r="AZ125" i="3"/>
  <c r="AZ212" i="3"/>
  <c r="AZ164" i="3"/>
  <c r="AZ303" i="3"/>
  <c r="AZ322" i="3"/>
  <c r="AW73" i="3"/>
  <c r="AK73" i="3"/>
  <c r="Y73" i="3"/>
  <c r="AS73" i="3"/>
  <c r="AG73" i="3"/>
  <c r="U73" i="3"/>
  <c r="AU73" i="3"/>
  <c r="AF73" i="3"/>
  <c r="R73" i="3"/>
  <c r="AT73" i="3"/>
  <c r="AE73" i="3"/>
  <c r="Q73" i="3"/>
  <c r="AR73" i="3"/>
  <c r="AD73" i="3"/>
  <c r="AQ73" i="3"/>
  <c r="AC73" i="3"/>
  <c r="AP73" i="3"/>
  <c r="AB73" i="3"/>
  <c r="K73" i="3"/>
  <c r="K35" i="3" s="1"/>
  <c r="K20" i="3" s="1"/>
  <c r="K14" i="3" s="1"/>
  <c r="AO73" i="3"/>
  <c r="AA73" i="3"/>
  <c r="I73" i="3"/>
  <c r="AN73" i="3"/>
  <c r="Z73" i="3"/>
  <c r="AM73" i="3"/>
  <c r="X73" i="3"/>
  <c r="AZ73" i="3"/>
  <c r="AL73" i="3"/>
  <c r="W73" i="3"/>
  <c r="AY73" i="3"/>
  <c r="AJ73" i="3"/>
  <c r="V73" i="3"/>
  <c r="AI73" i="3"/>
  <c r="AH73" i="3"/>
  <c r="T73" i="3"/>
  <c r="S73" i="3"/>
  <c r="AX73" i="3"/>
  <c r="AV73" i="3"/>
  <c r="G35" i="3"/>
  <c r="AW72" i="3"/>
  <c r="AJ72" i="3"/>
  <c r="AE72" i="3"/>
  <c r="AD72" i="3"/>
  <c r="U72" i="3"/>
  <c r="AP72" i="3"/>
  <c r="AN72" i="3"/>
  <c r="AX72" i="3"/>
  <c r="AA72" i="3"/>
  <c r="AU72" i="3"/>
  <c r="AH72" i="3"/>
  <c r="AZ69" i="3"/>
  <c r="AZ57" i="3"/>
  <c r="AZ45" i="3"/>
  <c r="AZ89" i="3"/>
  <c r="AZ25" i="3"/>
  <c r="AZ31" i="3"/>
  <c r="AZ17" i="3"/>
  <c r="AZ79" i="3"/>
  <c r="AZ100" i="3"/>
  <c r="AZ148" i="3"/>
  <c r="AZ167" i="3"/>
  <c r="AZ178" i="3"/>
  <c r="AZ208" i="3"/>
  <c r="AZ313" i="3"/>
  <c r="BB321" i="3" l="1"/>
  <c r="BB196" i="3"/>
  <c r="BB201" i="3"/>
  <c r="BB189" i="3"/>
  <c r="BA201" i="3"/>
  <c r="BA189" i="3"/>
  <c r="BA196" i="3"/>
  <c r="BA321" i="3"/>
  <c r="BB187" i="3"/>
  <c r="BB320" i="3"/>
  <c r="BA320" i="3"/>
  <c r="BA187" i="3"/>
  <c r="BB81" i="3"/>
  <c r="BA81" i="3"/>
  <c r="BB83" i="3"/>
  <c r="BB82" i="3"/>
  <c r="BB80" i="3"/>
  <c r="BA80" i="3"/>
  <c r="BA82" i="3"/>
  <c r="BA83" i="3"/>
  <c r="BA30" i="3"/>
  <c r="BA106" i="3"/>
  <c r="BA68" i="3"/>
  <c r="BA145" i="3"/>
  <c r="BA67" i="3"/>
  <c r="BA116" i="3"/>
  <c r="BA56" i="3"/>
  <c r="BA124" i="3"/>
  <c r="BB73" i="3"/>
  <c r="BA55" i="3"/>
  <c r="BA150" i="3"/>
  <c r="BA44" i="3"/>
  <c r="BA162" i="3"/>
  <c r="BA108" i="3"/>
  <c r="BA238" i="3"/>
  <c r="BA84" i="3"/>
  <c r="BA303" i="3"/>
  <c r="BA319" i="3"/>
  <c r="BA307" i="3"/>
  <c r="J73" i="3"/>
  <c r="J13" i="3" s="1"/>
  <c r="C6" i="3" s="1"/>
  <c r="I13" i="3"/>
  <c r="BA147" i="3"/>
  <c r="BA42" i="3"/>
  <c r="BA22" i="3"/>
  <c r="BA19" i="3"/>
  <c r="BA95" i="3"/>
  <c r="BA77" i="3"/>
  <c r="BA144" i="3"/>
  <c r="BA160" i="3"/>
  <c r="BA155" i="3"/>
  <c r="BA223" i="3"/>
  <c r="BA313" i="3"/>
  <c r="BA317" i="3"/>
  <c r="BA65" i="3"/>
  <c r="BA53" i="3"/>
  <c r="BA92" i="3"/>
  <c r="BA157" i="3"/>
  <c r="BA105" i="3"/>
  <c r="BA38" i="3"/>
  <c r="BA17" i="3"/>
  <c r="BA98" i="3"/>
  <c r="BA87" i="3"/>
  <c r="BA107" i="3"/>
  <c r="BA164" i="3"/>
  <c r="BA174" i="3"/>
  <c r="BA210" i="3"/>
  <c r="BA305" i="3"/>
  <c r="BA36" i="3"/>
  <c r="BA208" i="3"/>
  <c r="BA94" i="3"/>
  <c r="BA64" i="3"/>
  <c r="BA16" i="3"/>
  <c r="BA110" i="3"/>
  <c r="BA219" i="3"/>
  <c r="BA104" i="3"/>
  <c r="BA121" i="3"/>
  <c r="BA151" i="3"/>
  <c r="BA211" i="3"/>
  <c r="BA176" i="3"/>
  <c r="BA248" i="3"/>
  <c r="BA304" i="3"/>
  <c r="BA43" i="3"/>
  <c r="BA119" i="3"/>
  <c r="BA218" i="3"/>
  <c r="BA93" i="3"/>
  <c r="BA90" i="3"/>
  <c r="BA175" i="3"/>
  <c r="BA51" i="3"/>
  <c r="BA99" i="3"/>
  <c r="AQ35" i="3"/>
  <c r="AE35" i="3"/>
  <c r="S35" i="3"/>
  <c r="BB35" i="3"/>
  <c r="AP35" i="3"/>
  <c r="AD35" i="3"/>
  <c r="R35" i="3"/>
  <c r="BA35" i="3"/>
  <c r="AO35" i="3"/>
  <c r="AC35" i="3"/>
  <c r="Q35" i="3"/>
  <c r="AZ35" i="3"/>
  <c r="AN35" i="3"/>
  <c r="AB35" i="3"/>
  <c r="AV35" i="3"/>
  <c r="AR35" i="3"/>
  <c r="X35" i="3"/>
  <c r="AM35" i="3"/>
  <c r="W35" i="3"/>
  <c r="AL35" i="3"/>
  <c r="V35" i="3"/>
  <c r="AK35" i="3"/>
  <c r="U35" i="3"/>
  <c r="AJ35" i="3"/>
  <c r="T35" i="3"/>
  <c r="AI35" i="3"/>
  <c r="G20" i="3"/>
  <c r="AY35" i="3"/>
  <c r="AH35" i="3"/>
  <c r="AX35" i="3"/>
  <c r="AG35" i="3"/>
  <c r="AW35" i="3"/>
  <c r="AF35" i="3"/>
  <c r="AT35" i="3"/>
  <c r="Z35" i="3"/>
  <c r="AS35" i="3"/>
  <c r="Y35" i="3"/>
  <c r="AU35" i="3"/>
  <c r="AA35" i="3"/>
  <c r="BA62" i="3"/>
  <c r="BA50" i="3"/>
  <c r="BA40" i="3"/>
  <c r="BA167" i="3"/>
  <c r="BA301" i="3"/>
  <c r="BA27" i="3"/>
  <c r="BA111" i="3"/>
  <c r="BA78" i="3"/>
  <c r="BA102" i="3"/>
  <c r="BA134" i="3"/>
  <c r="BA161" i="3"/>
  <c r="BA152" i="3"/>
  <c r="BA178" i="3"/>
  <c r="BA302" i="3"/>
  <c r="BA72" i="3"/>
  <c r="K13" i="3"/>
  <c r="I3" i="3" s="1"/>
  <c r="I4" i="3"/>
  <c r="BA246" i="3"/>
  <c r="BA88" i="3"/>
  <c r="BA61" i="3"/>
  <c r="BA49" i="3"/>
  <c r="BA139" i="3"/>
  <c r="BA205" i="3"/>
  <c r="BA109" i="3"/>
  <c r="BA31" i="3"/>
  <c r="BA29" i="3"/>
  <c r="BA91" i="3"/>
  <c r="BA125" i="3"/>
  <c r="BA146" i="3"/>
  <c r="BA220" i="3"/>
  <c r="BA168" i="3"/>
  <c r="BA185" i="3"/>
  <c r="BA315" i="3"/>
  <c r="BB324" i="3"/>
  <c r="BB317" i="3"/>
  <c r="BB314" i="3"/>
  <c r="BB307" i="3"/>
  <c r="BB305" i="3"/>
  <c r="BB302" i="3"/>
  <c r="BB323" i="3"/>
  <c r="BB319" i="3"/>
  <c r="BB304" i="3"/>
  <c r="BB318" i="3"/>
  <c r="BB316" i="3"/>
  <c r="BB315" i="3"/>
  <c r="BB248" i="3"/>
  <c r="BB246" i="3"/>
  <c r="BB222" i="3"/>
  <c r="BB313" i="3"/>
  <c r="BB308" i="3"/>
  <c r="BB322" i="3"/>
  <c r="BB306" i="3"/>
  <c r="BB178" i="3"/>
  <c r="BB176" i="3"/>
  <c r="BB210" i="3"/>
  <c r="BB223" i="3"/>
  <c r="BB208" i="3"/>
  <c r="BB238" i="3"/>
  <c r="BB224" i="3"/>
  <c r="BB244" i="3"/>
  <c r="BB303" i="3"/>
  <c r="BB247" i="3"/>
  <c r="BB245" i="3"/>
  <c r="BB211" i="3"/>
  <c r="BB188" i="3"/>
  <c r="BB170" i="3"/>
  <c r="BB174" i="3"/>
  <c r="BB218" i="3"/>
  <c r="BB162" i="3"/>
  <c r="BB165" i="3"/>
  <c r="BB221" i="3"/>
  <c r="BB207" i="3"/>
  <c r="BB220" i="3"/>
  <c r="BB185" i="3"/>
  <c r="BB175" i="3"/>
  <c r="BB164" i="3"/>
  <c r="BB206" i="3"/>
  <c r="BB160" i="3"/>
  <c r="BB147" i="3"/>
  <c r="BB144" i="3"/>
  <c r="BB141" i="3"/>
  <c r="BB163" i="3"/>
  <c r="BB155" i="3"/>
  <c r="BB131" i="3"/>
  <c r="BB129" i="3"/>
  <c r="BB146" i="3"/>
  <c r="BB134" i="3"/>
  <c r="BB121" i="3"/>
  <c r="BB110" i="3"/>
  <c r="BB107" i="3"/>
  <c r="BB168" i="3"/>
  <c r="BB161" i="3"/>
  <c r="BB132" i="3"/>
  <c r="BB124" i="3"/>
  <c r="BB145" i="3"/>
  <c r="BB119" i="3"/>
  <c r="BB148" i="3"/>
  <c r="BB212" i="3"/>
  <c r="BB153" i="3"/>
  <c r="BB152" i="3"/>
  <c r="BB151" i="3"/>
  <c r="BB135" i="3"/>
  <c r="BB133" i="3"/>
  <c r="BB150" i="3"/>
  <c r="BB142" i="3"/>
  <c r="BB116" i="3"/>
  <c r="BB120" i="3"/>
  <c r="BB103" i="3"/>
  <c r="BB100" i="3"/>
  <c r="BB97" i="3"/>
  <c r="BB91" i="3"/>
  <c r="BB125" i="3"/>
  <c r="BB104" i="3"/>
  <c r="BB101" i="3"/>
  <c r="BB98" i="3"/>
  <c r="BB95" i="3"/>
  <c r="BB106" i="3"/>
  <c r="BB111" i="3"/>
  <c r="BB102" i="3"/>
  <c r="BB84" i="3"/>
  <c r="BB79" i="3"/>
  <c r="BB105" i="3"/>
  <c r="BB86" i="3"/>
  <c r="BB78" i="3"/>
  <c r="BB77" i="3"/>
  <c r="BB76" i="3"/>
  <c r="BB87" i="3"/>
  <c r="BB32" i="3"/>
  <c r="BB99" i="3"/>
  <c r="BB96" i="3"/>
  <c r="BB37" i="3"/>
  <c r="BB29" i="3"/>
  <c r="BB36" i="3"/>
  <c r="BB30" i="3"/>
  <c r="BB24" i="3"/>
  <c r="BB18" i="3"/>
  <c r="BB23" i="3"/>
  <c r="BB33" i="3"/>
  <c r="BB19" i="3"/>
  <c r="BB31" i="3"/>
  <c r="BB22" i="3"/>
  <c r="BB16" i="3"/>
  <c r="BB28" i="3"/>
  <c r="BB34" i="3"/>
  <c r="BB26" i="3"/>
  <c r="BB17" i="3"/>
  <c r="BB27" i="3"/>
  <c r="BB157" i="3"/>
  <c r="BB123" i="3"/>
  <c r="BB94" i="3"/>
  <c r="BB115" i="3"/>
  <c r="BB301" i="3"/>
  <c r="BB21" i="3"/>
  <c r="BB167" i="3"/>
  <c r="BB38" i="3"/>
  <c r="BB25" i="3"/>
  <c r="BB75" i="3"/>
  <c r="BB90" i="3"/>
  <c r="BB219" i="3"/>
  <c r="BB13" i="3"/>
  <c r="BB205" i="3"/>
  <c r="BB93" i="3"/>
  <c r="BB143" i="3"/>
  <c r="BB15" i="3"/>
  <c r="BB74" i="3"/>
  <c r="BB85" i="3"/>
  <c r="BB109" i="3"/>
  <c r="BB300" i="3"/>
  <c r="BB108" i="3"/>
  <c r="BB140" i="3"/>
  <c r="BB89" i="3"/>
  <c r="BB39" i="3"/>
  <c r="BB139" i="3"/>
  <c r="BB40" i="3"/>
  <c r="BB88" i="3"/>
  <c r="BB92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A143" i="3"/>
  <c r="BA132" i="3"/>
  <c r="BA66" i="3"/>
  <c r="BA123" i="3"/>
  <c r="BA26" i="3"/>
  <c r="BA101" i="3"/>
  <c r="BA96" i="3"/>
  <c r="BA170" i="3"/>
  <c r="BA324" i="3"/>
  <c r="BA63" i="3"/>
  <c r="BA21" i="3"/>
  <c r="BA60" i="3"/>
  <c r="BA48" i="3"/>
  <c r="BA140" i="3"/>
  <c r="BA115" i="3"/>
  <c r="BA75" i="3"/>
  <c r="BA33" i="3"/>
  <c r="BA32" i="3"/>
  <c r="BA97" i="3"/>
  <c r="BA133" i="3"/>
  <c r="BA163" i="3"/>
  <c r="BA212" i="3"/>
  <c r="BA206" i="3"/>
  <c r="BA188" i="3"/>
  <c r="BA318" i="3"/>
  <c r="BA308" i="3"/>
  <c r="BA52" i="3"/>
  <c r="BA34" i="3"/>
  <c r="BA73" i="3"/>
  <c r="BA71" i="3"/>
  <c r="BA59" i="3"/>
  <c r="BA47" i="3"/>
  <c r="BA300" i="3"/>
  <c r="BA15" i="3"/>
  <c r="BA74" i="3"/>
  <c r="BA23" i="3"/>
  <c r="BA76" i="3"/>
  <c r="BA100" i="3"/>
  <c r="BA135" i="3"/>
  <c r="BA129" i="3"/>
  <c r="BA245" i="3"/>
  <c r="BA247" i="3"/>
  <c r="BA207" i="3"/>
  <c r="BA306" i="3"/>
  <c r="BA314" i="3"/>
  <c r="BA41" i="3"/>
  <c r="BA222" i="3"/>
  <c r="BA28" i="3"/>
  <c r="BA70" i="3"/>
  <c r="BA58" i="3"/>
  <c r="BA46" i="3"/>
  <c r="BA39" i="3"/>
  <c r="BA25" i="3"/>
  <c r="BA37" i="3"/>
  <c r="BA18" i="3"/>
  <c r="BA86" i="3"/>
  <c r="BA103" i="3"/>
  <c r="BA141" i="3"/>
  <c r="BA131" i="3"/>
  <c r="BA153" i="3"/>
  <c r="BA244" i="3"/>
  <c r="BA221" i="3"/>
  <c r="BA316" i="3"/>
  <c r="BA54" i="3"/>
  <c r="BA69" i="3"/>
  <c r="BA57" i="3"/>
  <c r="BA45" i="3"/>
  <c r="BA89" i="3"/>
  <c r="BA85" i="3"/>
  <c r="BA13" i="3"/>
  <c r="BA24" i="3"/>
  <c r="BA79" i="3"/>
  <c r="BA120" i="3"/>
  <c r="BA148" i="3"/>
  <c r="BA142" i="3"/>
  <c r="BA165" i="3"/>
  <c r="BA224" i="3"/>
  <c r="BA322" i="3"/>
  <c r="AZ20" i="3" l="1"/>
  <c r="AN20" i="3"/>
  <c r="AB20" i="3"/>
  <c r="AA20" i="3"/>
  <c r="AG20" i="3"/>
  <c r="AY20" i="3"/>
  <c r="AM20" i="3"/>
  <c r="AX20" i="3"/>
  <c r="AL20" i="3"/>
  <c r="Z20" i="3"/>
  <c r="AU20" i="3"/>
  <c r="AW20" i="3"/>
  <c r="AK20" i="3"/>
  <c r="Y20" i="3"/>
  <c r="AV20" i="3"/>
  <c r="X20" i="3"/>
  <c r="U20" i="3"/>
  <c r="AJ20" i="3"/>
  <c r="AI20" i="3"/>
  <c r="W20" i="3"/>
  <c r="AT20" i="3"/>
  <c r="AH20" i="3"/>
  <c r="V20" i="3"/>
  <c r="AS20" i="3"/>
  <c r="AR20" i="3"/>
  <c r="AF20" i="3"/>
  <c r="T20" i="3"/>
  <c r="BB20" i="3"/>
  <c r="AP20" i="3"/>
  <c r="AD20" i="3"/>
  <c r="R20" i="3"/>
  <c r="BA20" i="3"/>
  <c r="AO20" i="3"/>
  <c r="AC20" i="3"/>
  <c r="Q20" i="3"/>
  <c r="AQ20" i="3"/>
  <c r="AE20" i="3"/>
  <c r="S20" i="3"/>
  <c r="G14" i="3"/>
  <c r="BB14" i="3" l="1"/>
  <c r="AP14" i="3"/>
  <c r="AD14" i="3"/>
  <c r="R14" i="3"/>
  <c r="AO14" i="3"/>
  <c r="Q14" i="3"/>
  <c r="AW14" i="3"/>
  <c r="AI14" i="3"/>
  <c r="BA14" i="3"/>
  <c r="AC14" i="3"/>
  <c r="AZ14" i="3"/>
  <c r="AN14" i="3"/>
  <c r="AB14" i="3"/>
  <c r="AY14" i="3"/>
  <c r="AM14" i="3"/>
  <c r="AA14" i="3"/>
  <c r="AX14" i="3"/>
  <c r="Z14" i="3"/>
  <c r="AK14" i="3"/>
  <c r="AU14" i="3"/>
  <c r="AL14" i="3"/>
  <c r="Y14" i="3"/>
  <c r="AV14" i="3"/>
  <c r="AJ14" i="3"/>
  <c r="X14" i="3"/>
  <c r="W14" i="3"/>
  <c r="AT14" i="3"/>
  <c r="AH14" i="3"/>
  <c r="V14" i="3"/>
  <c r="AF14" i="3"/>
  <c r="AE14" i="3"/>
  <c r="S14" i="3"/>
  <c r="U14" i="3"/>
  <c r="T14" i="3"/>
  <c r="AR14" i="3"/>
  <c r="AS14" i="3"/>
  <c r="AQ14" i="3"/>
  <c r="AG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이철희</author>
  </authors>
  <commentList>
    <comment ref="P9" authorId="0" shapeId="0" xr:uid="{00000000-0006-0000-0200-000001000000}">
      <text>
        <r>
          <rPr>
            <b/>
            <sz val="9"/>
            <color rgb="FF000000"/>
            <rFont val="돋움"/>
            <family val="3"/>
            <charset val="129"/>
          </rPr>
          <t>작업착수 : 20%
리뷰착수 : 60%
리뷰완료 : 80%
작업완료 : 100%</t>
        </r>
      </text>
    </comment>
  </commentList>
</comments>
</file>

<file path=xl/sharedStrings.xml><?xml version="1.0" encoding="utf-8"?>
<sst xmlns="http://schemas.openxmlformats.org/spreadsheetml/2006/main" count="959" uniqueCount="488">
  <si>
    <t xml:space="preserve">1) 버전: 초안은 0.1으로 표시 하고, 검토 된 이후 승인을 득한 이후에는 1.0부터 시작하여 정수 단위로 변경 관리 함,
   변경 발생 시, 소수점 아래 번호로 관리하고, 목차 내용이 바뀔 정도의 큰 변경이 발생하면 상위 정수를 변경 함. 
   (예, V1.2 : 2번 수정됨, 목차 내용이 변경되면 V2.0 이 됨)
2) 변경 사유 : 변경 내용이 이전 문서에 대해 신규/추가/수정/삭제/검토/승인 인지 선택 기입
3) 변경 내용 : 변경 내용을 자세히 기록(변경된 위치, 즉 페이지 번호와 변경 내용을 기술한다.)
</t>
  </si>
  <si>
    <t>NextGPIS - 실시간/집계 통계 업무 영역</t>
  </si>
  <si>
    <t>spring cloud gateway 환경구성</t>
  </si>
  <si>
    <t>REDIS 로컬환경 구성 및 REDIS UTIL 개발</t>
  </si>
  <si>
    <t>도박문제 예방치유재활 통합서비스 플랫폼 구축</t>
  </si>
  <si>
    <t>MSA Back-End REST MSG 포맷 구성</t>
  </si>
  <si>
    <t>통합홈페이지관리자(CMS, GPIS공통연계)</t>
  </si>
  <si>
    <t>NextGPIS-예방홍보</t>
  </si>
  <si>
    <t>외래/응급지원금 지급관리</t>
  </si>
  <si>
    <t>NextGPIS-온라인</t>
  </si>
  <si>
    <t>사업 착수 보고</t>
  </si>
  <si>
    <t>2024.04.19</t>
  </si>
  <si>
    <t>사업 중간 보고</t>
  </si>
  <si>
    <t>사업 완료 보고</t>
  </si>
  <si>
    <t>HTML 퍼블리싱</t>
  </si>
  <si>
    <t>서브 및 콘텐츠 디자인</t>
  </si>
  <si>
    <t>테이블명세서,ERD</t>
  </si>
  <si>
    <t>TFT 인력 셋팅 및 착수계</t>
  </si>
  <si>
    <t>NextGPIS-지역센터</t>
  </si>
  <si>
    <t>집단상담/프로그램</t>
  </si>
  <si>
    <t>넷라인 연계 관리</t>
  </si>
  <si>
    <t>연계 접수 관리</t>
  </si>
  <si>
    <t>성능테스트결과서</t>
  </si>
  <si>
    <t>NextGPIS-시스템공통</t>
  </si>
  <si>
    <t>정보제공, #1336 문자</t>
  </si>
  <si>
    <t>전문상담기관 관리</t>
  </si>
  <si>
    <t>예방교육결과 관리</t>
  </si>
  <si>
    <t>웹접근성인증획득</t>
  </si>
  <si>
    <t>NextGPIS-통계</t>
  </si>
  <si>
    <t>2024.05.08</t>
  </si>
  <si>
    <t>정규서비스 관리</t>
  </si>
  <si>
    <t>NextGPIS</t>
  </si>
  <si>
    <t>NextGPIS-상담사메인</t>
  </si>
  <si>
    <t>캠페인/행사 관리</t>
  </si>
  <si>
    <t>데이터이관결과서</t>
  </si>
  <si>
    <t>선별/조기개입 관리</t>
  </si>
  <si>
    <t>NextGPIS-치유재활</t>
  </si>
  <si>
    <t>예비서비스 관리</t>
  </si>
  <si>
    <t>웹접근성품질인증</t>
  </si>
  <si>
    <t>기술이전 및 교육</t>
  </si>
  <si>
    <t>웹취약점점검결과서</t>
  </si>
  <si>
    <t>NextGPIS-메인</t>
  </si>
  <si>
    <t>예방교육신청 관리</t>
  </si>
  <si>
    <t>통합홈페이지(대표)</t>
  </si>
  <si>
    <t>홍보/광고 관리</t>
  </si>
  <si>
    <t>서비스 만족도 현황</t>
  </si>
  <si>
    <t xml:space="preserve">NextGPIS </t>
  </si>
  <si>
    <t>기타 기능 관리</t>
  </si>
  <si>
    <t>연계 승인 관리</t>
  </si>
  <si>
    <t>NextGPIS-업무영역</t>
  </si>
  <si>
    <t>통합홈페이지 서브메인</t>
  </si>
  <si>
    <t>이정빈, 황희조</t>
  </si>
  <si>
    <t>통합홈페이지 서비스</t>
  </si>
  <si>
    <t>넷라인 상담(간편예약)</t>
  </si>
  <si>
    <t>박민준, 박영규</t>
  </si>
  <si>
    <t>넷라인 상담(문자/게시판)</t>
  </si>
  <si>
    <t>외래/응급지원 현황</t>
  </si>
  <si>
    <t>김현우, 곽종호</t>
  </si>
  <si>
    <t>김현우, 박영규</t>
  </si>
  <si>
    <t xml:space="preserve">LMS KPGA자료실 연계 </t>
  </si>
  <si>
    <t>(공통)UMS연계_GPIS</t>
  </si>
  <si>
    <t>넷라인 도박문제심리검사</t>
  </si>
  <si>
    <t>Q/A 및 콘텐츠</t>
  </si>
  <si>
    <t>(공통)상담/자가점검</t>
  </si>
  <si>
    <t>외래/응급지원 관리</t>
  </si>
  <si>
    <t xml:space="preserve">자료 승인/다운로드/이력 </t>
  </si>
  <si>
    <t>접속 로그 현황</t>
  </si>
  <si>
    <t>통합홈페이지 메인</t>
  </si>
  <si>
    <t>강태희, 하유미</t>
  </si>
  <si>
    <t>이정빈, 송해길</t>
  </si>
  <si>
    <t>정상욱, 송해길</t>
  </si>
  <si>
    <t>통합홈페이지 DB설계</t>
  </si>
  <si>
    <t>김슬기, 정태윤</t>
  </si>
  <si>
    <t>넷라인 상담(채팅/화상채팅)</t>
  </si>
  <si>
    <t>넷라인 자가점검</t>
  </si>
  <si>
    <t>통합홈페이지관리자</t>
  </si>
  <si>
    <t>통합홈페이지관리자(넷라인)</t>
  </si>
  <si>
    <t>회원가입/본인인증</t>
  </si>
  <si>
    <t>넷라인 서비스 개발</t>
  </si>
  <si>
    <t>정상욱, 전해영, 박종우</t>
  </si>
  <si>
    <t>통합홈페이지관리자 템플릿</t>
  </si>
  <si>
    <t>넷라인 GPIS 연계</t>
  </si>
  <si>
    <t>KPGA 자료실 서비스 개발</t>
  </si>
  <si>
    <t>(공통)서브템플릿</t>
  </si>
  <si>
    <t>넷라인 단도박달력</t>
  </si>
  <si>
    <t>2024년 04월 월간보고</t>
  </si>
  <si>
    <t>KPGA 자료실 서비스</t>
  </si>
  <si>
    <t>LMS 서비스 개발</t>
  </si>
  <si>
    <t>자료 목록/요청</t>
  </si>
  <si>
    <t>지원서 폼(마이페이지 연계)</t>
  </si>
  <si>
    <t>통합홈페이지 개발</t>
  </si>
  <si>
    <t>통합홈페이지관리자 개발</t>
  </si>
  <si>
    <t>통합홈페이지관리자기능/자료실</t>
  </si>
  <si>
    <t>전해영, 박종우</t>
  </si>
  <si>
    <t>통합홈페이지(공통)메인</t>
  </si>
  <si>
    <t>LMS 수강신청</t>
  </si>
  <si>
    <t>정상욱, 김현우, 황희조</t>
  </si>
  <si>
    <t>넷라인 고위험상황카드</t>
  </si>
  <si>
    <t>통합홈페이지관리자(LMS)</t>
  </si>
  <si>
    <t>이정빈, 송해길, 황희조</t>
  </si>
  <si>
    <t>32주차 주간업무보고</t>
  </si>
  <si>
    <t>37주차 주간업무보고</t>
  </si>
  <si>
    <t>24주차 주간업무보고</t>
  </si>
  <si>
    <t>38주차 주간업무보고</t>
  </si>
  <si>
    <t>2주차 주간업무보고</t>
  </si>
  <si>
    <t>2024년 08월 월간보고</t>
  </si>
  <si>
    <t>1주차 주간업무보고</t>
  </si>
  <si>
    <t>담당자 인터뷰(예방홍보팀)</t>
  </si>
  <si>
    <t>25주차 주간업무보고</t>
  </si>
  <si>
    <t>정상욱, 김현우, 송해길</t>
  </si>
  <si>
    <t>2024년 10월 월간보고</t>
  </si>
  <si>
    <t>2024년 11월 월간보고</t>
  </si>
  <si>
    <t>20주차 주간업무보고</t>
  </si>
  <si>
    <t>12주차 주간업무보고</t>
  </si>
  <si>
    <t>5주차 주간업무보고</t>
  </si>
  <si>
    <t>21주차 주간업무보고</t>
  </si>
  <si>
    <t>3주차 주간업무보고</t>
  </si>
  <si>
    <t>18주차 주간업무보고</t>
  </si>
  <si>
    <t>26주차 주간업무보고</t>
  </si>
  <si>
    <t>28주차 주간업무보고</t>
  </si>
  <si>
    <t>9주차 주간업무보고</t>
  </si>
  <si>
    <t>33주차 주간업무보고</t>
  </si>
  <si>
    <t>27주차 주간업무보고</t>
  </si>
  <si>
    <t>2024년 05월 월간보고</t>
  </si>
  <si>
    <t>2024년 07월 월간보고</t>
  </si>
  <si>
    <t>2024년 09월 월간보고</t>
  </si>
  <si>
    <t>14주차 주간업무보고</t>
  </si>
  <si>
    <t>23주차 주간업무보고</t>
  </si>
  <si>
    <t>전병국, 박민준, 박영규</t>
  </si>
  <si>
    <t>7주차 주간업무보고</t>
  </si>
  <si>
    <t>16주차 주간업무보고</t>
  </si>
  <si>
    <t>노황민, 송해길</t>
  </si>
  <si>
    <t>22주차 주간업무보고</t>
  </si>
  <si>
    <t>31주차 주간업무보고</t>
  </si>
  <si>
    <t>34주차 주간업무보고</t>
  </si>
  <si>
    <t>35주차 주간업무보고</t>
  </si>
  <si>
    <t>2024년 06월 월간보고</t>
  </si>
  <si>
    <t>30주차 주간업무보고</t>
  </si>
  <si>
    <t>29주차 주간업무보고</t>
  </si>
  <si>
    <t>2024년 12월 월간보고</t>
  </si>
  <si>
    <t>13주차 주간업무보고</t>
  </si>
  <si>
    <t>36주차 주간업무보고</t>
  </si>
  <si>
    <t>11주차 주간업무보고</t>
  </si>
  <si>
    <t>15주차 주간업무보고</t>
  </si>
  <si>
    <t>10주차 주간업무보고</t>
  </si>
  <si>
    <t>정상욱, 박종우, 전해영</t>
  </si>
  <si>
    <t>2024.05.10</t>
  </si>
  <si>
    <t>8주차 주간업무보고</t>
  </si>
  <si>
    <t>6주차 주간업무보고</t>
  </si>
  <si>
    <t>17주차 주간업무보고</t>
  </si>
  <si>
    <t>4주차 주간업무보고</t>
  </si>
  <si>
    <t>19주차 주간업무보고</t>
  </si>
  <si>
    <t>데이터 이관 설계</t>
  </si>
  <si>
    <t>종료감리 보완 및 조치</t>
  </si>
  <si>
    <t>실서버이관(2차)</t>
  </si>
  <si>
    <t>AS-IS 테이블명세서</t>
  </si>
  <si>
    <t>MIBATIS 환경구성</t>
  </si>
  <si>
    <t>2024.05.13</t>
  </si>
  <si>
    <t>데이터 이관 프로그램 보완</t>
  </si>
  <si>
    <t>PM, 업무별PL</t>
  </si>
  <si>
    <t>데이터이관 결과서</t>
  </si>
  <si>
    <t>공통 UTIL 개발</t>
  </si>
  <si>
    <t>초기 데이터 구축</t>
  </si>
  <si>
    <t>task 세분화</t>
  </si>
  <si>
    <t>백엔드 프레임워크 구조 세팅</t>
  </si>
  <si>
    <t>요구사항 업무 내용 상세화</t>
  </si>
  <si>
    <t>표준 용어 정의</t>
  </si>
  <si>
    <t>데이터 모델 정의</t>
  </si>
  <si>
    <t>JWT 토큰 시큐리티 설정</t>
  </si>
  <si>
    <t>데이터 전개 계획 수립</t>
  </si>
  <si>
    <t>표준 도메인 정의</t>
  </si>
  <si>
    <t>데이터이관 스크립트</t>
  </si>
  <si>
    <t>eureka  환경구성</t>
  </si>
  <si>
    <t>실서버이관(1차)</t>
  </si>
  <si>
    <t>표준단어 정의서</t>
  </si>
  <si>
    <t>전해영, 박종우, 정상욱</t>
  </si>
  <si>
    <t>데이터이관 검증 1차 결과서</t>
  </si>
  <si>
    <t>논리 모델 설계</t>
  </si>
  <si>
    <t>물리 모델 설계</t>
  </si>
  <si>
    <t>데이터이관 설계서</t>
  </si>
  <si>
    <t>물리 ERD, 테이블정의서</t>
  </si>
  <si>
    <t>담당자 인터뷰(치유재활본부)</t>
  </si>
  <si>
    <t>AS-IS 데이터 분석</t>
  </si>
  <si>
    <t>사업감리(설계/종료)</t>
  </si>
  <si>
    <t>메뉴구조(IA)업데이트</t>
  </si>
  <si>
    <t>MSA URL 네이밍 구성</t>
  </si>
  <si>
    <t>설계감리 보완 및 조치</t>
  </si>
  <si>
    <t>감리조치계획/결과서</t>
  </si>
  <si>
    <t>표준도메인 정의서</t>
  </si>
  <si>
    <t>표준 단어 정의</t>
  </si>
  <si>
    <t>데이터 모델 정의서</t>
  </si>
  <si>
    <t>표준용어 정의서</t>
  </si>
  <si>
    <t>데이터이관 검증 결과서</t>
  </si>
  <si>
    <t>데이터 이관 프로그램 구현</t>
  </si>
  <si>
    <t>데이터이관 계획서</t>
  </si>
  <si>
    <t>2차 데이터 이관 수행</t>
  </si>
  <si>
    <t>웹디자인스타일 가이드</t>
  </si>
  <si>
    <t>1차 데이터 이관 검증</t>
  </si>
  <si>
    <t>데이터이관 1차 결과서</t>
  </si>
  <si>
    <t>웹사이트 분석 보고서</t>
  </si>
  <si>
    <t>1차 데이터 이관 수행</t>
  </si>
  <si>
    <t>소스코드점검결과서</t>
  </si>
  <si>
    <t>총작업일수(M/D)</t>
  </si>
  <si>
    <t>업무비중
(%)</t>
  </si>
  <si>
    <t>담당자
(콤마로 구분)</t>
  </si>
  <si>
    <t>실제
작업
일수총합</t>
  </si>
  <si>
    <t>예정
작업
일수총합</t>
  </si>
  <si>
    <t>예정
작업
일수</t>
  </si>
  <si>
    <t>현재(기준)일자</t>
  </si>
  <si>
    <t>실제
작업
일수</t>
  </si>
  <si>
    <t>20주</t>
  </si>
  <si>
    <t>16주</t>
  </si>
  <si>
    <t>24주</t>
  </si>
  <si>
    <t>15주</t>
  </si>
  <si>
    <t>코딩표준정의</t>
  </si>
  <si>
    <t>21주</t>
  </si>
  <si>
    <t>5주</t>
  </si>
  <si>
    <t>잔여일</t>
  </si>
  <si>
    <t>4주</t>
  </si>
  <si>
    <t>인원수</t>
  </si>
  <si>
    <t>10주</t>
  </si>
  <si>
    <t>8주</t>
  </si>
  <si>
    <t>2주</t>
  </si>
  <si>
    <t>산출물</t>
  </si>
  <si>
    <t>실제시작일</t>
  </si>
  <si>
    <t>실제
진척도</t>
  </si>
  <si>
    <t>시스템구축</t>
  </si>
  <si>
    <t>종료예정일</t>
  </si>
  <si>
    <t>실제종료일</t>
  </si>
  <si>
    <t>계약종료일</t>
  </si>
  <si>
    <t>전체 공정</t>
  </si>
  <si>
    <t>사업관리</t>
  </si>
  <si>
    <t>진행일</t>
  </si>
  <si>
    <t>9주</t>
  </si>
  <si>
    <t>품질인증획득</t>
  </si>
  <si>
    <t>3주</t>
  </si>
  <si>
    <t>표준정의</t>
  </si>
  <si>
    <t>23주</t>
  </si>
  <si>
    <t>18주</t>
  </si>
  <si>
    <t>착수</t>
  </si>
  <si>
    <t>월간보고</t>
  </si>
  <si>
    <t>사업수행계획서</t>
  </si>
  <si>
    <t>사업및업무보고</t>
  </si>
  <si>
    <t>기술이전및교육</t>
  </si>
  <si>
    <t>설계</t>
  </si>
  <si>
    <t>기술협상서</t>
  </si>
  <si>
    <t>회의록</t>
  </si>
  <si>
    <t>11주</t>
  </si>
  <si>
    <t>19주</t>
  </si>
  <si>
    <t>12주</t>
  </si>
  <si>
    <t>중간보고서</t>
  </si>
  <si>
    <t>개발소스</t>
  </si>
  <si>
    <t>프로그램목록</t>
  </si>
  <si>
    <t>29주</t>
  </si>
  <si>
    <t>주간보고</t>
  </si>
  <si>
    <t>Level3</t>
  </si>
  <si>
    <t>요구사항정의서</t>
  </si>
  <si>
    <t>개발표준정의서</t>
  </si>
  <si>
    <t>분석</t>
  </si>
  <si>
    <t>사업보고</t>
  </si>
  <si>
    <t>전체</t>
  </si>
  <si>
    <t>7주</t>
  </si>
  <si>
    <t>코딩표준정의서</t>
  </si>
  <si>
    <t>월간보고서</t>
  </si>
  <si>
    <t>Level1</t>
  </si>
  <si>
    <t>요구사항 분석</t>
  </si>
  <si>
    <t>개발팀</t>
  </si>
  <si>
    <t>17주</t>
  </si>
  <si>
    <t>사용자 매뉴얼</t>
  </si>
  <si>
    <t>13주</t>
  </si>
  <si>
    <t>22주</t>
  </si>
  <si>
    <t>계약서</t>
  </si>
  <si>
    <t>착수보고서</t>
  </si>
  <si>
    <t>사용자 교육</t>
  </si>
  <si>
    <t>완료보고서</t>
  </si>
  <si>
    <t>Level2</t>
  </si>
  <si>
    <t>요구사항분석</t>
  </si>
  <si>
    <t>6주</t>
  </si>
  <si>
    <t>28주</t>
  </si>
  <si>
    <t>계약 진행</t>
  </si>
  <si>
    <t>25주</t>
  </si>
  <si>
    <t>27주</t>
  </si>
  <si>
    <t>사업준비</t>
  </si>
  <si>
    <t>14주</t>
  </si>
  <si>
    <t>26주</t>
  </si>
  <si>
    <t>웹접근성</t>
  </si>
  <si>
    <t>30주</t>
  </si>
  <si>
    <t>시스템테스트</t>
  </si>
  <si>
    <t>기관 관리</t>
  </si>
  <si>
    <t>인적자원관리</t>
  </si>
  <si>
    <t>디자인소스</t>
  </si>
  <si>
    <t>32주</t>
  </si>
  <si>
    <t>HTML소스</t>
  </si>
  <si>
    <t>사례배정 관리</t>
  </si>
  <si>
    <t>No</t>
  </si>
  <si>
    <t>기술협상 진행</t>
  </si>
  <si>
    <t>대장 관리</t>
  </si>
  <si>
    <t>메뉴구조도</t>
  </si>
  <si>
    <t>주간업무보고서</t>
  </si>
  <si>
    <t>프로그램설계</t>
  </si>
  <si>
    <t>메인</t>
  </si>
  <si>
    <t>성능테스트</t>
  </si>
  <si>
    <t>나정율</t>
  </si>
  <si>
    <t>안정화</t>
  </si>
  <si>
    <t>테스트</t>
  </si>
  <si>
    <t>통합테스트</t>
  </si>
  <si>
    <t>변경일</t>
  </si>
  <si>
    <t>소스코드 점검</t>
  </si>
  <si>
    <t>화면설계서</t>
  </si>
  <si>
    <t>이행 및 기타</t>
  </si>
  <si>
    <t>변경내용</t>
  </si>
  <si>
    <t>구현</t>
  </si>
  <si>
    <t>DB설계</t>
  </si>
  <si>
    <t>관리자 교육</t>
  </si>
  <si>
    <t>33주</t>
  </si>
  <si>
    <t>사용자 관리</t>
  </si>
  <si>
    <t>0.1</t>
  </si>
  <si>
    <t>관리자 매뉴얼</t>
  </si>
  <si>
    <t>홍보물 관리</t>
  </si>
  <si>
    <t>변경사유</t>
  </si>
  <si>
    <t>접수상담 관리</t>
  </si>
  <si>
    <t>종료감리산출물</t>
  </si>
  <si>
    <t>신규</t>
  </si>
  <si>
    <t>2024-08</t>
  </si>
  <si>
    <t>직원역량관리</t>
  </si>
  <si>
    <t>1주</t>
  </si>
  <si>
    <t>메뉴설계</t>
  </si>
  <si>
    <t>31주</t>
  </si>
  <si>
    <t>집계 통계</t>
  </si>
  <si>
    <t>구분</t>
  </si>
  <si>
    <t>개발표준정의</t>
  </si>
  <si>
    <t>기준정보 관리</t>
  </si>
  <si>
    <t>실시간 통계</t>
  </si>
  <si>
    <t>웹취약점 점검</t>
  </si>
  <si>
    <t>단위테스트</t>
  </si>
  <si>
    <t>화면설계</t>
  </si>
  <si>
    <t>1</t>
  </si>
  <si>
    <t>박장섭</t>
  </si>
  <si>
    <t>노고은</t>
  </si>
  <si>
    <t>종료감리진행</t>
  </si>
  <si>
    <t>기관-센터정보</t>
  </si>
  <si>
    <t>0.3</t>
  </si>
  <si>
    <t>신규콘텐츠</t>
  </si>
  <si>
    <t>이정빈</t>
  </si>
  <si>
    <t>데이터 표준화</t>
  </si>
  <si>
    <t>2</t>
  </si>
  <si>
    <t>통합홈페이지</t>
  </si>
  <si>
    <t>강태희</t>
  </si>
  <si>
    <t>김현우</t>
  </si>
  <si>
    <t>박민준</t>
  </si>
  <si>
    <t>초기 데이터</t>
  </si>
  <si>
    <t>하유미</t>
  </si>
  <si>
    <t>정상욱, 외주</t>
  </si>
  <si>
    <t>김준모</t>
  </si>
  <si>
    <t>수정</t>
  </si>
  <si>
    <t>논리 ERD</t>
  </si>
  <si>
    <t>3</t>
  </si>
  <si>
    <t>추가</t>
  </si>
  <si>
    <t>(공통)회원</t>
  </si>
  <si>
    <t>이경훈</t>
  </si>
  <si>
    <t>김슬기</t>
  </si>
  <si>
    <t>정상욱</t>
  </si>
  <si>
    <t>4</t>
  </si>
  <si>
    <t>정태윤</t>
  </si>
  <si>
    <t>박태규</t>
  </si>
  <si>
    <t>전병국</t>
  </si>
  <si>
    <t>0.2</t>
  </si>
  <si>
    <t>권유진</t>
  </si>
  <si>
    <t>LMS 서비스</t>
  </si>
  <si>
    <t>감리및산출물</t>
  </si>
  <si>
    <t>채팅/화상채팅</t>
  </si>
  <si>
    <t>설계감리산출물</t>
  </si>
  <si>
    <t>개발디비 세팅</t>
  </si>
  <si>
    <t>업무별PL</t>
  </si>
  <si>
    <t>상담사 교육</t>
  </si>
  <si>
    <t>넷라인 서비스</t>
  </si>
  <si>
    <t>PM</t>
  </si>
  <si>
    <t>김형대</t>
  </si>
  <si>
    <t>설계감리진행</t>
  </si>
  <si>
    <t>노황민</t>
  </si>
  <si>
    <t>공통</t>
  </si>
  <si>
    <t>0.31</t>
  </si>
  <si>
    <t>최초작성</t>
  </si>
  <si>
    <t>프로젝트명</t>
  </si>
  <si>
    <t>예상
진행률</t>
  </si>
  <si>
    <t>실제 
진행률</t>
  </si>
  <si>
    <t>승인자</t>
  </si>
  <si>
    <t>개 정 이 력</t>
  </si>
  <si>
    <t>총일자</t>
  </si>
  <si>
    <t>계약일</t>
  </si>
  <si>
    <t>시작예정일</t>
  </si>
  <si>
    <t>버전</t>
  </si>
  <si>
    <t>작성자</t>
  </si>
  <si>
    <t>공통 개발 - MSA 개발환경 구성</t>
  </si>
  <si>
    <t>관리자, 사용자 레이아웃 구성</t>
  </si>
  <si>
    <t>담당자 인터뷰(치유재활지원팀/헬프라인팀)</t>
  </si>
  <si>
    <t>담당자 구체화 및 task 상세화</t>
  </si>
  <si>
    <t>MSA Back-End 소스 구성</t>
  </si>
  <si>
    <t>담당자 인터뷰(예방홍보팀/치유재활지원팀)</t>
  </si>
  <si>
    <t>담당자 인터뷰(정책협력팀/헬프라인팀)</t>
  </si>
  <si>
    <t>담당자 인터뷰(중앙센터/정선센터</t>
  </si>
  <si>
    <t>메뉴구조(IA)고객확인 및 확정</t>
  </si>
  <si>
    <t>정식오픈(Grand Open)</t>
  </si>
  <si>
    <t>통합홈페이지(넷라인,LMS,KPGA자료실)</t>
  </si>
  <si>
    <t>강사 기능(예방강사 뱃지, 마이페이지)</t>
  </si>
  <si>
    <t>통합홈페이지관리자 (공통)(코드관리)</t>
  </si>
  <si>
    <t>예방강사 교육 단계별 알림(UMS연계)</t>
  </si>
  <si>
    <t>통합홈페이지관리자 (공통)(게시판관리)</t>
  </si>
  <si>
    <t xml:space="preserve">통합홈페이지 (공통)주요기능 </t>
  </si>
  <si>
    <t>통합홈페이지관리자 (공통)(권한관리)</t>
  </si>
  <si>
    <t>통합자료실-카테고리화(서비스연계)</t>
  </si>
  <si>
    <t>치유관리 GPIS연계(마이페이지)</t>
  </si>
  <si>
    <t xml:space="preserve">(공통)게시판, 통합게시판-카테고리화 </t>
  </si>
  <si>
    <t>통합공지/공고(예방강사) 연계</t>
  </si>
  <si>
    <t>강사인력 POOL / GPIS연계</t>
  </si>
  <si>
    <t>수강생(예방강사) 기능(교육/수료/재교육)</t>
  </si>
  <si>
    <t>통합홈페이지(공통)서브템플릿 및 공통</t>
  </si>
  <si>
    <t>메인 및 서브메인 디자인 시안</t>
  </si>
  <si>
    <t>통합홈페이지 통계(LMS/넷라인상담)</t>
  </si>
  <si>
    <t>LMS 예방강사 교육관리 기능/OSE기능</t>
  </si>
  <si>
    <t>통합홈페이지관리자 넷라인 상담관리</t>
  </si>
  <si>
    <t>통합홈페이지관리자 LMS 관리</t>
  </si>
  <si>
    <t>LMS 강사정보 GPIS 연계</t>
  </si>
  <si>
    <t>LMS 나의강의실(수강중강의, 수료증)</t>
  </si>
  <si>
    <t>LMS 강사신청 / 강의평가(만족도조사)</t>
  </si>
  <si>
    <t>NextGPIS - 시스템 관리영역</t>
  </si>
  <si>
    <t>NextGPIS - 예방홍보 업무영역</t>
  </si>
  <si>
    <t>NextGPIS - 지역센터 업무영역</t>
  </si>
  <si>
    <t>NextGPIS - 헬프라인 업무영역</t>
  </si>
  <si>
    <t>NextGPIS - 치유재활 업무영역</t>
  </si>
  <si>
    <t>예정
진척도
(기준일자
대비)</t>
  </si>
  <si>
    <t>1.0</t>
    <phoneticPr fontId="56" type="noConversion"/>
  </si>
  <si>
    <t>5</t>
    <phoneticPr fontId="56" type="noConversion"/>
  </si>
  <si>
    <t>2024.05.17</t>
    <phoneticPr fontId="56" type="noConversion"/>
  </si>
  <si>
    <t>수정</t>
    <phoneticPr fontId="56" type="noConversion"/>
  </si>
  <si>
    <t>현행화</t>
    <phoneticPr fontId="56" type="noConversion"/>
  </si>
  <si>
    <t>나정율</t>
    <phoneticPr fontId="56" type="noConversion"/>
  </si>
  <si>
    <t>통합테스트시나리오
통합테스트결과서</t>
    <phoneticPr fontId="56" type="noConversion"/>
  </si>
  <si>
    <t>단위테스트시나리오
단위테스트결과서</t>
    <phoneticPr fontId="56" type="noConversion"/>
  </si>
  <si>
    <t>인수테스트</t>
    <phoneticPr fontId="56" type="noConversion"/>
  </si>
  <si>
    <t>산출물작성</t>
    <phoneticPr fontId="56" type="noConversion"/>
  </si>
  <si>
    <t>디자인 산출물 작성</t>
    <phoneticPr fontId="56" type="noConversion"/>
  </si>
  <si>
    <t>개발 산출물 작성</t>
    <phoneticPr fontId="56" type="noConversion"/>
  </si>
  <si>
    <t>각종 보고 산출물 작성</t>
    <phoneticPr fontId="56" type="noConversion"/>
  </si>
  <si>
    <t>디자인팀</t>
    <phoneticPr fontId="56" type="noConversion"/>
  </si>
  <si>
    <t>개발팀</t>
    <phoneticPr fontId="56" type="noConversion"/>
  </si>
  <si>
    <t>PM, 기획팀</t>
    <phoneticPr fontId="56" type="noConversion"/>
  </si>
  <si>
    <t>디자인 산출물</t>
    <phoneticPr fontId="56" type="noConversion"/>
  </si>
  <si>
    <t>개발 산출물</t>
    <phoneticPr fontId="56" type="noConversion"/>
  </si>
  <si>
    <t>프로젝트 산출물</t>
    <phoneticPr fontId="56" type="noConversion"/>
  </si>
  <si>
    <t xml:space="preserve">통합홈페이지 (공통)주요기능 </t>
    <phoneticPr fontId="56" type="noConversion"/>
  </si>
  <si>
    <t>김준모, 정상욱</t>
    <phoneticPr fontId="56" type="noConversion"/>
  </si>
  <si>
    <t>AS-IS DB분석(대표홈페이지,LMS,넷라인)</t>
    <phoneticPr fontId="56" type="noConversion"/>
  </si>
  <si>
    <t>AS-IS 테이블목록</t>
    <phoneticPr fontId="56" type="noConversion"/>
  </si>
  <si>
    <t>장혁, 김준모</t>
    <phoneticPr fontId="56" type="noConversion"/>
  </si>
  <si>
    <t>Data 표준화</t>
    <phoneticPr fontId="56" type="noConversion"/>
  </si>
  <si>
    <t>표준 단어 정의서</t>
    <phoneticPr fontId="56" type="noConversion"/>
  </si>
  <si>
    <t>장혁</t>
    <phoneticPr fontId="56" type="noConversion"/>
  </si>
  <si>
    <t>스케줄러(배치) 프로그램 구성</t>
    <phoneticPr fontId="56" type="noConversion"/>
  </si>
  <si>
    <t>김형대</t>
    <phoneticPr fontId="56" type="noConversion"/>
  </si>
  <si>
    <t>인수테스트시나리오
인수테스트결과서</t>
    <phoneticPr fontId="56" type="noConversion"/>
  </si>
  <si>
    <t>전체</t>
    <phoneticPr fontId="56" type="noConversion"/>
  </si>
  <si>
    <t xml:space="preserve">UMS 상용솔루션 구축 </t>
    <phoneticPr fontId="56" type="noConversion"/>
  </si>
  <si>
    <t>UMS 규약서 분석</t>
    <phoneticPr fontId="56" type="noConversion"/>
  </si>
  <si>
    <t>인터페이스 설계서</t>
    <phoneticPr fontId="56" type="noConversion"/>
  </si>
  <si>
    <t xml:space="preserve">UMS 인터페이스 설계 </t>
    <phoneticPr fontId="56" type="noConversion"/>
  </si>
  <si>
    <t>UMS 솔루션 설치</t>
    <phoneticPr fontId="56" type="noConversion"/>
  </si>
  <si>
    <t>설치확인서(업체)</t>
    <phoneticPr fontId="56" type="noConversion"/>
  </si>
  <si>
    <t>UMS 연계 개발</t>
    <phoneticPr fontId="56" type="noConversion"/>
  </si>
  <si>
    <t>개발소스</t>
    <phoneticPr fontId="56" type="noConversion"/>
  </si>
  <si>
    <t>UMS 자동발송 스케줄러 설계</t>
    <phoneticPr fontId="56" type="noConversion"/>
  </si>
  <si>
    <t>배치작업설계서</t>
    <phoneticPr fontId="56" type="noConversion"/>
  </si>
  <si>
    <t>UMS 자동발송 스케줄러 개발</t>
    <phoneticPr fontId="56" type="noConversion"/>
  </si>
  <si>
    <t xml:space="preserve">SSO 상용솔루션 구축 </t>
    <phoneticPr fontId="56" type="noConversion"/>
  </si>
  <si>
    <t>SSO 규약서 분석</t>
    <phoneticPr fontId="56" type="noConversion"/>
  </si>
  <si>
    <t xml:space="preserve">SSO 인터페이스 설계 </t>
    <phoneticPr fontId="56" type="noConversion"/>
  </si>
  <si>
    <t>SSO 솔루션 설치</t>
    <phoneticPr fontId="56" type="noConversion"/>
  </si>
  <si>
    <t>SSO 인증 연계 개발</t>
    <phoneticPr fontId="56" type="noConversion"/>
  </si>
  <si>
    <t xml:space="preserve">화상상담 상용솔루션 연계구축 </t>
    <phoneticPr fontId="56" type="noConversion"/>
  </si>
  <si>
    <t>화상상담 연계 규약서 분석</t>
    <phoneticPr fontId="56" type="noConversion"/>
  </si>
  <si>
    <t xml:space="preserve">화상상담 연계 인터페이스 설계 </t>
    <phoneticPr fontId="56" type="noConversion"/>
  </si>
  <si>
    <t>화상상담 연계 기능 개발</t>
    <phoneticPr fontId="56" type="noConversion"/>
  </si>
  <si>
    <t>통합홈페이지 넷라인 서비스</t>
    <phoneticPr fontId="56" type="noConversion"/>
  </si>
  <si>
    <t>통합홈페이지 LMS 서비스</t>
    <phoneticPr fontId="56" type="noConversion"/>
  </si>
  <si>
    <t>통합홈페이지 KPGA 자료실 서비스</t>
    <phoneticPr fontId="56" type="noConversion"/>
  </si>
  <si>
    <t>통합홈페이지관리자(KPGA 자료실)</t>
    <phoneticPr fontId="56" type="noConversion"/>
  </si>
  <si>
    <t>김민지</t>
    <phoneticPr fontId="56" type="noConversion"/>
  </si>
  <si>
    <t>PM, 박장섭, 김민지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</si>
</sst>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7">
    <numFmt numFmtId="41" formatCode="_-* #,##0_-;\-* #,##0_-;_-* &quot;-&quot;_-;_-@_-"/>
    <numFmt numFmtId="176" formatCode="0_);[Red]\(0\)"/>
    <numFmt numFmtId="177" formatCode="yyyy/mm"/>
    <numFmt numFmtId="178" formatCode="#,##0_ "/>
    <numFmt numFmtId="179" formatCode="0.0"/>
    <numFmt numFmtId="180" formatCode="0.0%"/>
    <numFmt numFmtId="181" formatCode="_-* #,##0.00_-;&quot;₩&quot;&quot;₩&quot;&quot;₩&quot;\-* #,##0.00_-;_-* &quot;-&quot;??_-;_-@_-"/>
    <numFmt numFmtId="182" formatCode="&quot;₩&quot;&quot;₩&quot;&quot;₩&quot;\$#,##0.00_);&quot;₩&quot;&quot;₩&quot;\(&quot;₩&quot;&quot;₩&quot;&quot;₩&quot;\$#,##0.00&quot;₩&quot;&quot;₩&quot;&quot;₩&quot;\)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&quot;₩&quot;#,##0;[Red]&quot;₩&quot;&quot;₩&quot;&quot;₩&quot;&quot;₩&quot;&quot;₩&quot;&quot;₩&quot;&quot;₩&quot;&quot;₩&quot;&quot;₩&quot;\-&quot;₩&quot;#,##0"/>
    <numFmt numFmtId="185" formatCode="_-&quot;₩&quot;* #,##0_-;&quot;₩&quot;&quot;₩&quot;&quot;₩&quot;&quot;₩&quot;&quot;₩&quot;&quot;₩&quot;&quot;₩&quot;&quot;₩&quot;&quot;₩&quot;\-&quot;₩&quot;* #,##0_-;_-&quot;₩&quot;* &quot;-&quot;_-;_-@_-"/>
    <numFmt numFmtId="186" formatCode="_-* #,##0.00_-;&quot;₩&quot;&quot;₩&quot;&quot;₩&quot;&quot;₩&quot;&quot;₩&quot;\-* #,##0.00_-;_-* &quot;-&quot;??_-;_-@_-"/>
    <numFmt numFmtId="187" formatCode="_ * #,##0_ ;_ * \-#,##0_ ;_ * &quot;-&quot;_ ;_ @_ "/>
    <numFmt numFmtId="188" formatCode="_ * #,##0.00_ ;_ * \-#,##0.00_ ;_ * &quot;-&quot;??_ ;_ @_ "/>
    <numFmt numFmtId="189" formatCode="yyyy\.mm\.dd"/>
    <numFmt numFmtId="190" formatCode="0.0_);[Red]\(0.0\)"/>
    <numFmt numFmtId="191" formatCode="yyyy/mm/dd;@"/>
  </numFmts>
  <fonts count="57">
    <font>
      <sz val="11"/>
      <color rgb="FF000000"/>
      <name val="돋움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800080"/>
      <name val="맑은 고딕"/>
      <family val="3"/>
      <charset val="129"/>
    </font>
    <font>
      <b/>
      <sz val="11"/>
      <color rgb="FFFF99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i/>
      <sz val="11"/>
      <color rgb="FF808080"/>
      <name val="맑은 고딕"/>
      <family val="3"/>
      <charset val="129"/>
    </font>
    <font>
      <sz val="11"/>
      <color rgb="FF008000"/>
      <name val="맑은 고딕"/>
      <family val="3"/>
      <charset val="129"/>
    </font>
    <font>
      <b/>
      <sz val="15"/>
      <color rgb="FF003366"/>
      <name val="맑은 고딕"/>
      <family val="3"/>
      <charset val="129"/>
    </font>
    <font>
      <b/>
      <sz val="13"/>
      <color rgb="FF003366"/>
      <name val="맑은 고딕"/>
      <family val="3"/>
      <charset val="129"/>
    </font>
    <font>
      <b/>
      <sz val="11"/>
      <color rgb="FF003366"/>
      <name val="맑은 고딕"/>
      <family val="3"/>
      <charset val="129"/>
    </font>
    <font>
      <sz val="11"/>
      <color rgb="FF333399"/>
      <name val="맑은 고딕"/>
      <family val="3"/>
      <charset val="129"/>
    </font>
    <font>
      <sz val="11"/>
      <color rgb="FFFF9900"/>
      <name val="맑은 고딕"/>
      <family val="3"/>
      <charset val="129"/>
    </font>
    <font>
      <sz val="11"/>
      <color rgb="FF993300"/>
      <name val="맑은 고딕"/>
      <family val="3"/>
      <charset val="129"/>
    </font>
    <font>
      <b/>
      <sz val="11"/>
      <color rgb="FF333333"/>
      <name val="맑은 고딕"/>
      <family val="3"/>
      <charset val="129"/>
    </font>
    <font>
      <b/>
      <sz val="18"/>
      <color rgb="FF003366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C0C0C0"/>
      <name val="돋움"/>
      <family val="3"/>
      <charset val="129"/>
    </font>
    <font>
      <sz val="9"/>
      <color rgb="FF000000"/>
      <name val="돋움"/>
      <family val="3"/>
      <charset val="129"/>
    </font>
    <font>
      <sz val="11"/>
      <color rgb="FF808080"/>
      <name val="돋움"/>
      <family val="3"/>
      <charset val="129"/>
    </font>
    <font>
      <sz val="12"/>
      <color rgb="FF000000"/>
      <name val="바탕체"/>
      <family val="1"/>
      <charset val="129"/>
    </font>
    <font>
      <sz val="11"/>
      <color rgb="FFC0C0C0"/>
      <name val="돋움체"/>
      <family val="3"/>
      <charset val="129"/>
    </font>
    <font>
      <sz val="9"/>
      <color rgb="FF000000"/>
      <name val="돋움체"/>
      <family val="3"/>
      <charset val="129"/>
    </font>
    <font>
      <sz val="10"/>
      <color rgb="FF000000"/>
      <name val="Arial"/>
      <family val="2"/>
    </font>
    <font>
      <sz val="10"/>
      <color rgb="FF000000"/>
      <name val="Helv"/>
    </font>
    <font>
      <sz val="10"/>
      <color rgb="FF000000"/>
      <name val="MS Sans Serif"/>
    </font>
    <font>
      <b/>
      <sz val="10"/>
      <color rgb="FF000000"/>
      <name val="Helv"/>
    </font>
    <font>
      <sz val="8"/>
      <color rgb="FF000000"/>
      <name val="Arial"/>
      <family val="2"/>
    </font>
    <font>
      <b/>
      <sz val="12"/>
      <color rgb="FF000000"/>
      <name val="Helv"/>
    </font>
    <font>
      <b/>
      <sz val="12"/>
      <color rgb="FF000000"/>
      <name val="Arial"/>
      <family val="2"/>
    </font>
    <font>
      <u/>
      <sz val="10"/>
      <color rgb="FF0000FF"/>
      <name val="MS Sans Serif"/>
    </font>
    <font>
      <b/>
      <sz val="11"/>
      <color rgb="FF000000"/>
      <name val="Helv"/>
    </font>
    <font>
      <sz val="11"/>
      <color rgb="FF000000"/>
      <name val="새굴림"/>
      <family val="1"/>
      <charset val="129"/>
    </font>
    <font>
      <sz val="9"/>
      <color rgb="FFFFFFFF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9"/>
      <color rgb="FFFFFFFF"/>
      <name val="나눔고딕"/>
      <family val="3"/>
      <charset val="129"/>
    </font>
    <font>
      <sz val="12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10"/>
      <color rgb="FFFFFF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나눔고딕"/>
      <family val="3"/>
      <charset val="129"/>
    </font>
    <font>
      <b/>
      <sz val="8"/>
      <color rgb="FF000000"/>
      <name val="맑은 고딕"/>
      <family val="3"/>
      <charset val="129"/>
    </font>
    <font>
      <sz val="10"/>
      <color rgb="FF000000"/>
      <name val="바탕"/>
      <family val="1"/>
      <charset val="129"/>
    </font>
    <font>
      <b/>
      <sz val="20"/>
      <color rgb="FF000000"/>
      <name val="바탕"/>
      <family val="1"/>
      <charset val="129"/>
    </font>
    <font>
      <b/>
      <sz val="14"/>
      <color rgb="FF000000"/>
      <name val="바탕"/>
      <family val="1"/>
      <charset val="129"/>
    </font>
    <font>
      <b/>
      <u/>
      <sz val="14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sz val="8"/>
      <color rgb="FF000000"/>
      <name val="굴림체"/>
      <family val="3"/>
      <charset val="129"/>
    </font>
    <font>
      <sz val="10"/>
      <color rgb="FF000000"/>
      <name val="Malgun Gothic"/>
      <family val="3"/>
      <charset val="129"/>
    </font>
    <font>
      <b/>
      <sz val="9"/>
      <color rgb="FF000000"/>
      <name val="돋움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</fonts>
  <fills count="44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31859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thin">
        <color rgb="FF666699"/>
      </left>
      <right style="thin">
        <color rgb="FF666699"/>
      </right>
      <top style="thin">
        <color rgb="FF666699"/>
      </top>
      <bottom style="thin">
        <color rgb="FF666699"/>
      </bottom>
      <diagonal/>
    </border>
    <border>
      <left style="hair">
        <color rgb="FF666699"/>
      </left>
      <right style="hair">
        <color rgb="FF666699"/>
      </right>
      <top style="hair">
        <color rgb="FF666699"/>
      </top>
      <bottom style="hair">
        <color rgb="FF66669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557">
    <xf numFmtId="0" fontId="0" fillId="0" borderId="0">
      <alignment vertical="center"/>
    </xf>
    <xf numFmtId="0" fontId="1" fillId="2" borderId="0">
      <alignment vertical="center"/>
    </xf>
    <xf numFmtId="0" fontId="1" fillId="3" borderId="0">
      <alignment vertical="center"/>
    </xf>
    <xf numFmtId="0" fontId="1" fillId="4" borderId="0">
      <alignment vertical="center"/>
    </xf>
    <xf numFmtId="0" fontId="1" fillId="5" borderId="0">
      <alignment vertical="center"/>
    </xf>
    <xf numFmtId="0" fontId="1" fillId="6" borderId="0">
      <alignment vertical="center"/>
    </xf>
    <xf numFmtId="0" fontId="1" fillId="7" borderId="0">
      <alignment vertical="center"/>
    </xf>
    <xf numFmtId="0" fontId="1" fillId="8" borderId="0">
      <alignment vertical="center"/>
    </xf>
    <xf numFmtId="0" fontId="1" fillId="9" borderId="0">
      <alignment vertical="center"/>
    </xf>
    <xf numFmtId="0" fontId="1" fillId="10" borderId="0">
      <alignment vertical="center"/>
    </xf>
    <xf numFmtId="0" fontId="1" fillId="5" borderId="0">
      <alignment vertical="center"/>
    </xf>
    <xf numFmtId="0" fontId="1" fillId="8" borderId="0">
      <alignment vertical="center"/>
    </xf>
    <xf numFmtId="0" fontId="1" fillId="11" borderId="0">
      <alignment vertical="center"/>
    </xf>
    <xf numFmtId="0" fontId="2" fillId="12" borderId="0">
      <alignment vertical="center"/>
    </xf>
    <xf numFmtId="0" fontId="2" fillId="9" borderId="0">
      <alignment vertical="center"/>
    </xf>
    <xf numFmtId="0" fontId="2" fillId="10" borderId="0">
      <alignment vertical="center"/>
    </xf>
    <xf numFmtId="0" fontId="2" fillId="13" borderId="0">
      <alignment vertical="center"/>
    </xf>
    <xf numFmtId="0" fontId="2" fillId="14" borderId="0">
      <alignment vertical="center"/>
    </xf>
    <xf numFmtId="0" fontId="2" fillId="15" borderId="0">
      <alignment vertical="center"/>
    </xf>
    <xf numFmtId="0" fontId="2" fillId="16" borderId="0">
      <alignment vertical="center"/>
    </xf>
    <xf numFmtId="0" fontId="2" fillId="17" borderId="0">
      <alignment vertical="center"/>
    </xf>
    <xf numFmtId="0" fontId="2" fillId="18" borderId="0">
      <alignment vertical="center"/>
    </xf>
    <xf numFmtId="0" fontId="2" fillId="13" borderId="0">
      <alignment vertical="center"/>
    </xf>
    <xf numFmtId="0" fontId="2" fillId="14" borderId="0">
      <alignment vertical="center"/>
    </xf>
    <xf numFmtId="0" fontId="2" fillId="19" borderId="0">
      <alignment vertical="center"/>
    </xf>
    <xf numFmtId="0" fontId="3" fillId="3" borderId="0">
      <alignment vertical="center"/>
    </xf>
    <xf numFmtId="0" fontId="4" fillId="20" borderId="1">
      <alignment vertical="center"/>
    </xf>
    <xf numFmtId="0" fontId="5" fillId="21" borderId="2">
      <alignment vertical="center"/>
    </xf>
    <xf numFmtId="0" fontId="6" fillId="0" borderId="0">
      <alignment vertical="center"/>
    </xf>
    <xf numFmtId="0" fontId="7" fillId="4" borderId="0">
      <alignment vertical="center"/>
    </xf>
    <xf numFmtId="0" fontId="8" fillId="0" borderId="3">
      <alignment vertical="center"/>
    </xf>
    <xf numFmtId="0" fontId="9" fillId="0" borderId="4">
      <alignment vertical="center"/>
    </xf>
    <xf numFmtId="0" fontId="10" fillId="0" borderId="5">
      <alignment vertical="center"/>
    </xf>
    <xf numFmtId="0" fontId="10" fillId="0" borderId="0">
      <alignment vertical="center"/>
    </xf>
    <xf numFmtId="0" fontId="11" fillId="7" borderId="1">
      <alignment vertical="center"/>
    </xf>
    <xf numFmtId="0" fontId="12" fillId="0" borderId="6">
      <alignment vertical="center"/>
    </xf>
    <xf numFmtId="0" fontId="13" fillId="22" borderId="0">
      <alignment vertical="center"/>
    </xf>
    <xf numFmtId="0" fontId="55" fillId="23" borderId="7">
      <alignment vertical="center"/>
    </xf>
    <xf numFmtId="0" fontId="14" fillId="20" borderId="8">
      <alignment vertical="center"/>
    </xf>
    <xf numFmtId="0" fontId="15" fillId="0" borderId="0">
      <alignment vertical="center"/>
    </xf>
    <xf numFmtId="0" fontId="16" fillId="0" borderId="9">
      <alignment vertical="center"/>
    </xf>
    <xf numFmtId="0" fontId="17" fillId="0" borderId="0">
      <alignment vertical="center"/>
    </xf>
    <xf numFmtId="0" fontId="18" fillId="24" borderId="0">
      <alignment horizontal="center" vertical="center"/>
    </xf>
    <xf numFmtId="49" fontId="19" fillId="0" borderId="10">
      <alignment vertical="center"/>
    </xf>
    <xf numFmtId="0" fontId="20" fillId="25" borderId="0">
      <alignment vertical="center"/>
    </xf>
    <xf numFmtId="178" fontId="19" fillId="0" borderId="10">
      <alignment horizontal="right" vertical="center"/>
    </xf>
    <xf numFmtId="0" fontId="21" fillId="0" borderId="0"/>
    <xf numFmtId="0" fontId="22" fillId="26" borderId="0">
      <alignment vertical="center"/>
    </xf>
    <xf numFmtId="0" fontId="23" fillId="27" borderId="11">
      <alignment vertical="center"/>
    </xf>
    <xf numFmtId="0" fontId="20" fillId="25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9" fontId="55" fillId="0" borderId="0">
      <alignment vertical="center"/>
    </xf>
    <xf numFmtId="0" fontId="2" fillId="28" borderId="0">
      <alignment vertical="center"/>
    </xf>
    <xf numFmtId="0" fontId="2" fillId="29" borderId="0">
      <alignment vertical="center"/>
    </xf>
    <xf numFmtId="0" fontId="2" fillId="30" borderId="0">
      <alignment vertical="center"/>
    </xf>
    <xf numFmtId="4" fontId="24" fillId="0" borderId="0">
      <alignment vertical="center"/>
    </xf>
    <xf numFmtId="0" fontId="55" fillId="0" borderId="0"/>
    <xf numFmtId="0" fontId="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31" borderId="0">
      <alignment vertical="center"/>
    </xf>
    <xf numFmtId="0" fontId="1" fillId="32" borderId="0">
      <alignment vertical="center"/>
    </xf>
    <xf numFmtId="0" fontId="1" fillId="33" borderId="0">
      <alignment vertical="center"/>
    </xf>
    <xf numFmtId="0" fontId="2" fillId="34" borderId="0">
      <alignment vertical="center"/>
    </xf>
    <xf numFmtId="0" fontId="1" fillId="35" borderId="0">
      <alignment vertical="center"/>
    </xf>
    <xf numFmtId="41" fontId="55" fillId="0" borderId="0">
      <alignment vertical="center"/>
    </xf>
    <xf numFmtId="0" fontId="1" fillId="0" borderId="0">
      <alignment vertical="center"/>
    </xf>
    <xf numFmtId="0" fontId="55" fillId="0" borderId="0"/>
    <xf numFmtId="0" fontId="25" fillId="0" borderId="0"/>
    <xf numFmtId="0" fontId="21" fillId="0" borderId="0"/>
    <xf numFmtId="0" fontId="21" fillId="0" borderId="0"/>
    <xf numFmtId="0" fontId="24" fillId="0" borderId="0"/>
    <xf numFmtId="0" fontId="21" fillId="0" borderId="0"/>
    <xf numFmtId="0" fontId="25" fillId="0" borderId="0"/>
    <xf numFmtId="0" fontId="24" fillId="0" borderId="0"/>
    <xf numFmtId="181" fontId="55" fillId="0" borderId="0"/>
    <xf numFmtId="182" fontId="55" fillId="0" borderId="0"/>
    <xf numFmtId="0" fontId="26" fillId="0" borderId="0"/>
    <xf numFmtId="0" fontId="24" fillId="0" borderId="0"/>
    <xf numFmtId="0" fontId="27" fillId="0" borderId="0"/>
    <xf numFmtId="38" fontId="26" fillId="0" borderId="0"/>
    <xf numFmtId="183" fontId="55" fillId="0" borderId="0"/>
    <xf numFmtId="184" fontId="55" fillId="0" borderId="0"/>
    <xf numFmtId="185" fontId="55" fillId="0" borderId="0"/>
    <xf numFmtId="38" fontId="28" fillId="36" borderId="0"/>
    <xf numFmtId="0" fontId="29" fillId="0" borderId="0">
      <alignment horizontal="left"/>
    </xf>
    <xf numFmtId="0" fontId="30" fillId="0" borderId="12">
      <alignment horizontal="left" vertical="center"/>
    </xf>
    <xf numFmtId="0" fontId="30" fillId="0" borderId="13">
      <alignment horizontal="left" vertical="center"/>
    </xf>
    <xf numFmtId="0" fontId="31" fillId="0" borderId="0"/>
    <xf numFmtId="10" fontId="28" fillId="36" borderId="14"/>
    <xf numFmtId="0" fontId="32" fillId="0" borderId="15"/>
    <xf numFmtId="186" fontId="55" fillId="0" borderId="0"/>
    <xf numFmtId="10" fontId="24" fillId="0" borderId="0"/>
    <xf numFmtId="0" fontId="3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87" fontId="21" fillId="0" borderId="0"/>
    <xf numFmtId="188" fontId="2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24" fillId="0" borderId="0"/>
    <xf numFmtId="0" fontId="55" fillId="0" borderId="0">
      <alignment vertical="center"/>
    </xf>
    <xf numFmtId="0" fontId="24" fillId="0" borderId="0"/>
    <xf numFmtId="0" fontId="24" fillId="0" borderId="0"/>
    <xf numFmtId="0" fontId="55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55" fillId="0" borderId="0">
      <alignment vertical="center"/>
    </xf>
    <xf numFmtId="0" fontId="24" fillId="0" borderId="0"/>
    <xf numFmtId="0" fontId="55" fillId="0" borderId="0">
      <alignment vertical="center"/>
    </xf>
    <xf numFmtId="0" fontId="24" fillId="0" borderId="0"/>
    <xf numFmtId="0" fontId="55" fillId="0" borderId="0">
      <alignment vertical="center"/>
    </xf>
    <xf numFmtId="0" fontId="24" fillId="0" borderId="0"/>
    <xf numFmtId="0" fontId="55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55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55" fillId="0" borderId="0">
      <alignment vertical="center"/>
    </xf>
    <xf numFmtId="0" fontId="24" fillId="0" borderId="0"/>
    <xf numFmtId="0" fontId="55" fillId="0" borderId="0">
      <alignment vertical="center"/>
    </xf>
    <xf numFmtId="0" fontId="55" fillId="0" borderId="0">
      <alignment vertical="center"/>
    </xf>
    <xf numFmtId="0" fontId="24" fillId="0" borderId="0"/>
    <xf numFmtId="0" fontId="24" fillId="0" borderId="0"/>
    <xf numFmtId="0" fontId="55" fillId="0" borderId="0">
      <alignment vertical="center"/>
    </xf>
    <xf numFmtId="0" fontId="55" fillId="0" borderId="0">
      <alignment vertical="center"/>
    </xf>
    <xf numFmtId="0" fontId="24" fillId="0" borderId="0"/>
    <xf numFmtId="0" fontId="55" fillId="0" borderId="0">
      <alignment vertical="center"/>
    </xf>
    <xf numFmtId="0" fontId="24" fillId="0" borderId="0"/>
    <xf numFmtId="0" fontId="24" fillId="0" borderId="0"/>
    <xf numFmtId="0" fontId="55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5" fillId="0" borderId="0">
      <alignment vertical="center"/>
    </xf>
    <xf numFmtId="0" fontId="24" fillId="0" borderId="0"/>
    <xf numFmtId="0" fontId="55" fillId="0" borderId="0">
      <alignment vertical="center"/>
    </xf>
    <xf numFmtId="0" fontId="24" fillId="0" borderId="0"/>
    <xf numFmtId="0" fontId="24" fillId="0" borderId="0"/>
    <xf numFmtId="0" fontId="55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55" fillId="0" borderId="0">
      <alignment vertical="center"/>
    </xf>
    <xf numFmtId="0" fontId="24" fillId="0" borderId="0"/>
    <xf numFmtId="0" fontId="55" fillId="0" borderId="0">
      <alignment vertical="center"/>
    </xf>
    <xf numFmtId="0" fontId="55" fillId="0" borderId="0">
      <alignment vertical="center"/>
    </xf>
    <xf numFmtId="0" fontId="24" fillId="0" borderId="0"/>
    <xf numFmtId="0" fontId="24" fillId="0" borderId="0"/>
    <xf numFmtId="0" fontId="55" fillId="0" borderId="0">
      <alignment vertical="center"/>
    </xf>
    <xf numFmtId="0" fontId="55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55" fillId="0" borderId="0">
      <alignment vertical="center"/>
    </xf>
    <xf numFmtId="0" fontId="24" fillId="0" borderId="0"/>
    <xf numFmtId="0" fontId="55" fillId="0" borderId="0">
      <alignment vertical="center"/>
    </xf>
    <xf numFmtId="0" fontId="24" fillId="0" borderId="0"/>
    <xf numFmtId="0" fontId="55" fillId="0" borderId="0">
      <alignment vertical="center"/>
    </xf>
    <xf numFmtId="0" fontId="55" fillId="0" borderId="0">
      <alignment vertical="center"/>
    </xf>
    <xf numFmtId="0" fontId="24" fillId="0" borderId="0"/>
    <xf numFmtId="0" fontId="24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4" fillId="0" borderId="0"/>
    <xf numFmtId="0" fontId="24" fillId="0" borderId="0"/>
    <xf numFmtId="0" fontId="55" fillId="0" borderId="0">
      <alignment vertical="center"/>
    </xf>
    <xf numFmtId="0" fontId="24" fillId="0" borderId="0"/>
    <xf numFmtId="0" fontId="24" fillId="0" borderId="0"/>
    <xf numFmtId="0" fontId="55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55" fillId="0" borderId="0">
      <alignment vertical="center"/>
    </xf>
    <xf numFmtId="0" fontId="24" fillId="0" borderId="0"/>
    <xf numFmtId="0" fontId="55" fillId="0" borderId="0">
      <alignment vertical="center"/>
    </xf>
    <xf numFmtId="0" fontId="55" fillId="0" borderId="0">
      <alignment vertical="center"/>
    </xf>
    <xf numFmtId="0" fontId="24" fillId="0" borderId="0"/>
    <xf numFmtId="0" fontId="24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4" fillId="0" borderId="0"/>
    <xf numFmtId="0" fontId="55" fillId="0" borderId="0">
      <alignment vertical="center"/>
    </xf>
    <xf numFmtId="0" fontId="55" fillId="0" borderId="0">
      <alignment vertical="center"/>
    </xf>
    <xf numFmtId="0" fontId="24" fillId="0" borderId="0"/>
    <xf numFmtId="0" fontId="55" fillId="0" borderId="0">
      <alignment vertical="center"/>
    </xf>
    <xf numFmtId="0" fontId="24" fillId="0" borderId="0"/>
    <xf numFmtId="0" fontId="55" fillId="0" borderId="0">
      <alignment vertical="center"/>
    </xf>
    <xf numFmtId="0" fontId="55" fillId="0" borderId="0">
      <alignment vertical="center"/>
    </xf>
    <xf numFmtId="0" fontId="24" fillId="0" borderId="0"/>
    <xf numFmtId="0" fontId="24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4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" fillId="32" borderId="0">
      <alignment vertical="center"/>
    </xf>
    <xf numFmtId="0" fontId="1" fillId="33" borderId="0">
      <alignment vertical="center"/>
    </xf>
    <xf numFmtId="0" fontId="1" fillId="35" borderId="0">
      <alignment vertical="center"/>
    </xf>
    <xf numFmtId="0" fontId="1" fillId="0" borderId="0">
      <alignment vertical="center"/>
    </xf>
    <xf numFmtId="0" fontId="1" fillId="32" borderId="0">
      <alignment vertical="center"/>
    </xf>
    <xf numFmtId="0" fontId="1" fillId="33" borderId="0">
      <alignment vertical="center"/>
    </xf>
    <xf numFmtId="0" fontId="1" fillId="35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/>
    <xf numFmtId="0" fontId="55" fillId="0" borderId="0"/>
    <xf numFmtId="0" fontId="3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32">
    <xf numFmtId="0" fontId="0" fillId="0" borderId="0" xfId="0" applyNumberFormat="1">
      <alignment vertical="center"/>
    </xf>
    <xf numFmtId="0" fontId="34" fillId="0" borderId="16" xfId="51" applyNumberFormat="1" applyFont="1" applyBorder="1" applyAlignment="1">
      <alignment horizontal="center" vertical="center"/>
    </xf>
    <xf numFmtId="0" fontId="35" fillId="0" borderId="0" xfId="51" applyNumberFormat="1" applyFont="1">
      <alignment vertical="center"/>
    </xf>
    <xf numFmtId="4" fontId="36" fillId="37" borderId="17" xfId="57" applyNumberFormat="1" applyFont="1" applyFill="1" applyBorder="1">
      <alignment vertical="center"/>
    </xf>
    <xf numFmtId="4" fontId="37" fillId="37" borderId="18" xfId="57" applyNumberFormat="1" applyFont="1" applyFill="1" applyBorder="1" applyAlignment="1">
      <alignment horizontal="center" vertical="center" wrapText="1"/>
    </xf>
    <xf numFmtId="0" fontId="35" fillId="0" borderId="0" xfId="51" applyNumberFormat="1" applyFont="1" applyAlignment="1">
      <alignment horizontal="center" vertical="center"/>
    </xf>
    <xf numFmtId="14" fontId="1" fillId="35" borderId="14" xfId="68" applyNumberFormat="1" applyFont="1" applyBorder="1" applyAlignment="1" applyProtection="1">
      <alignment horizontal="center" vertical="center"/>
    </xf>
    <xf numFmtId="4" fontId="38" fillId="38" borderId="19" xfId="57" applyNumberFormat="1" applyFont="1" applyFill="1" applyBorder="1" applyAlignment="1">
      <alignment horizontal="center" vertical="center"/>
    </xf>
    <xf numFmtId="0" fontId="39" fillId="0" borderId="0" xfId="51" applyNumberFormat="1" applyFont="1" applyAlignment="1">
      <alignment horizontal="center" vertical="center"/>
    </xf>
    <xf numFmtId="4" fontId="37" fillId="37" borderId="19" xfId="57" applyNumberFormat="1" applyFont="1" applyFill="1" applyBorder="1" applyAlignment="1">
      <alignment horizontal="center" vertical="center"/>
    </xf>
    <xf numFmtId="0" fontId="40" fillId="39" borderId="14" xfId="51" applyNumberFormat="1" applyFont="1" applyFill="1" applyBorder="1" applyAlignment="1">
      <alignment horizontal="center" vertical="center"/>
    </xf>
    <xf numFmtId="58" fontId="40" fillId="39" borderId="20" xfId="51" applyNumberFormat="1" applyFont="1" applyFill="1" applyBorder="1" applyAlignment="1">
      <alignment horizontal="center" vertical="center"/>
    </xf>
    <xf numFmtId="58" fontId="40" fillId="39" borderId="21" xfId="51" applyNumberFormat="1" applyFont="1" applyFill="1" applyBorder="1" applyAlignment="1">
      <alignment horizontal="center" vertical="center"/>
    </xf>
    <xf numFmtId="58" fontId="40" fillId="39" borderId="22" xfId="51" applyNumberFormat="1" applyFont="1" applyFill="1" applyBorder="1" applyAlignment="1">
      <alignment horizontal="center" vertical="center"/>
    </xf>
    <xf numFmtId="0" fontId="41" fillId="34" borderId="14" xfId="67" applyNumberFormat="1" applyFont="1" applyBorder="1" applyAlignment="1" applyProtection="1">
      <alignment vertical="center" wrapText="1"/>
    </xf>
    <xf numFmtId="0" fontId="41" fillId="34" borderId="14" xfId="67" applyNumberFormat="1" applyFont="1" applyBorder="1" applyAlignment="1" applyProtection="1">
      <alignment horizontal="left" vertical="center"/>
    </xf>
    <xf numFmtId="0" fontId="41" fillId="34" borderId="14" xfId="67" applyNumberFormat="1" applyFont="1" applyBorder="1" applyAlignment="1" applyProtection="1">
      <alignment vertical="center"/>
    </xf>
    <xf numFmtId="0" fontId="41" fillId="34" borderId="14" xfId="67" applyNumberFormat="1" applyFont="1" applyBorder="1" applyAlignment="1" applyProtection="1">
      <alignment horizontal="center" vertical="center"/>
    </xf>
    <xf numFmtId="0" fontId="42" fillId="33" borderId="14" xfId="66" applyNumberFormat="1" applyFont="1" applyBorder="1" applyAlignment="1" applyProtection="1">
      <alignment horizontal="left" vertical="center" wrapText="1"/>
    </xf>
    <xf numFmtId="0" fontId="42" fillId="33" borderId="14" xfId="66" applyNumberFormat="1" applyFont="1" applyBorder="1" applyAlignment="1" applyProtection="1">
      <alignment vertical="center"/>
    </xf>
    <xf numFmtId="0" fontId="42" fillId="33" borderId="14" xfId="66" applyNumberFormat="1" applyFont="1" applyBorder="1" applyAlignment="1" applyProtection="1">
      <alignment horizontal="center" vertical="center"/>
    </xf>
    <xf numFmtId="0" fontId="42" fillId="32" borderId="14" xfId="65" applyNumberFormat="1" applyFont="1" applyBorder="1" applyAlignment="1" applyProtection="1">
      <alignment horizontal="left" vertical="center" wrapText="1"/>
    </xf>
    <xf numFmtId="0" fontId="42" fillId="32" borderId="14" xfId="65" applyNumberFormat="1" applyFont="1" applyBorder="1" applyAlignment="1" applyProtection="1">
      <alignment horizontal="center" vertical="center" wrapText="1"/>
    </xf>
    <xf numFmtId="0" fontId="42" fillId="32" borderId="14" xfId="65" applyNumberFormat="1" applyFont="1" applyBorder="1" applyAlignment="1" applyProtection="1">
      <alignment horizontal="center" vertical="center"/>
    </xf>
    <xf numFmtId="0" fontId="43" fillId="0" borderId="0" xfId="51" applyNumberFormat="1" applyFont="1" applyAlignment="1">
      <alignment horizontal="center" vertical="center"/>
    </xf>
    <xf numFmtId="0" fontId="44" fillId="0" borderId="14" xfId="50" applyNumberFormat="1" applyFont="1" applyBorder="1" applyAlignment="1">
      <alignment horizontal="left" vertical="center" wrapText="1"/>
    </xf>
    <xf numFmtId="176" fontId="42" fillId="0" borderId="14" xfId="51" applyNumberFormat="1" applyFont="1" applyBorder="1" applyAlignment="1">
      <alignment horizontal="center" vertical="center"/>
    </xf>
    <xf numFmtId="0" fontId="41" fillId="34" borderId="14" xfId="67" applyNumberFormat="1" applyFont="1" applyBorder="1" applyAlignment="1" applyProtection="1">
      <alignment vertical="center" wrapText="1"/>
    </xf>
    <xf numFmtId="0" fontId="42" fillId="0" borderId="14" xfId="0" applyNumberFormat="1" applyFont="1" applyBorder="1" applyAlignment="1">
      <alignment horizontal="left" vertical="center" wrapText="1" indent="3"/>
    </xf>
    <xf numFmtId="0" fontId="35" fillId="0" borderId="0" xfId="51" applyNumberFormat="1" applyFont="1" applyAlignment="1">
      <alignment horizontal="left" vertical="center"/>
    </xf>
    <xf numFmtId="0" fontId="35" fillId="0" borderId="0" xfId="51" applyNumberFormat="1" applyFont="1" applyAlignment="1">
      <alignment horizontal="left" vertical="center"/>
    </xf>
    <xf numFmtId="0" fontId="35" fillId="0" borderId="0" xfId="51" applyNumberFormat="1" applyFont="1">
      <alignment vertical="center"/>
    </xf>
    <xf numFmtId="0" fontId="35" fillId="0" borderId="0" xfId="51" applyNumberFormat="1" applyFont="1" applyAlignment="1">
      <alignment horizontal="center" vertical="center"/>
    </xf>
    <xf numFmtId="176" fontId="35" fillId="0" borderId="0" xfId="51" applyNumberFormat="1" applyFont="1" applyAlignment="1">
      <alignment horizontal="right" vertical="center"/>
    </xf>
    <xf numFmtId="1" fontId="35" fillId="0" borderId="0" xfId="51" applyNumberFormat="1" applyFont="1" applyAlignment="1">
      <alignment horizontal="right" vertical="center"/>
    </xf>
    <xf numFmtId="9" fontId="44" fillId="0" borderId="14" xfId="50" applyNumberFormat="1" applyFont="1" applyBorder="1" applyAlignment="1">
      <alignment horizontal="left" vertical="center" wrapText="1" indent="2"/>
    </xf>
    <xf numFmtId="180" fontId="2" fillId="31" borderId="20" xfId="64" applyNumberFormat="1" applyBorder="1" applyAlignment="1" applyProtection="1">
      <alignment horizontal="right" vertical="center"/>
    </xf>
    <xf numFmtId="180" fontId="41" fillId="34" borderId="14" xfId="67" applyNumberFormat="1" applyFont="1" applyBorder="1" applyAlignment="1" applyProtection="1">
      <alignment horizontal="right" vertical="center"/>
    </xf>
    <xf numFmtId="180" fontId="42" fillId="33" borderId="14" xfId="66" applyNumberFormat="1" applyFont="1" applyBorder="1" applyAlignment="1" applyProtection="1">
      <alignment horizontal="right" vertical="center" wrapText="1"/>
    </xf>
    <xf numFmtId="180" fontId="42" fillId="32" borderId="14" xfId="65" applyNumberFormat="1" applyFont="1" applyBorder="1" applyAlignment="1" applyProtection="1">
      <alignment horizontal="right" vertical="center" wrapText="1"/>
    </xf>
    <xf numFmtId="180" fontId="42" fillId="33" borderId="14" xfId="66" applyNumberFormat="1" applyFont="1" applyBorder="1" applyAlignment="1" applyProtection="1">
      <alignment horizontal="right" vertical="center"/>
    </xf>
    <xf numFmtId="180" fontId="42" fillId="32" borderId="23" xfId="65" applyNumberFormat="1" applyFont="1" applyBorder="1" applyAlignment="1" applyProtection="1">
      <alignment horizontal="right" vertical="center" wrapText="1"/>
    </xf>
    <xf numFmtId="180" fontId="42" fillId="33" borderId="23" xfId="66" applyNumberFormat="1" applyFont="1" applyBorder="1" applyAlignment="1" applyProtection="1">
      <alignment horizontal="right" vertical="center"/>
    </xf>
    <xf numFmtId="180" fontId="41" fillId="34" borderId="23" xfId="67" applyNumberFormat="1" applyFont="1" applyBorder="1" applyAlignment="1" applyProtection="1">
      <alignment horizontal="right" vertical="center"/>
    </xf>
    <xf numFmtId="176" fontId="41" fillId="34" borderId="14" xfId="67" applyNumberFormat="1" applyFont="1" applyBorder="1" applyAlignment="1" applyProtection="1">
      <alignment horizontal="right" vertical="center"/>
    </xf>
    <xf numFmtId="176" fontId="42" fillId="33" borderId="14" xfId="66" applyNumberFormat="1" applyFont="1" applyBorder="1" applyAlignment="1" applyProtection="1">
      <alignment horizontal="right" vertical="center"/>
    </xf>
    <xf numFmtId="176" fontId="42" fillId="32" borderId="14" xfId="65" applyNumberFormat="1" applyFont="1" applyBorder="1" applyAlignment="1" applyProtection="1">
      <alignment horizontal="right" vertical="center"/>
    </xf>
    <xf numFmtId="180" fontId="45" fillId="40" borderId="14" xfId="57" applyNumberFormat="1" applyFont="1" applyFill="1" applyBorder="1" applyAlignment="1">
      <alignment horizontal="right" vertical="center"/>
    </xf>
    <xf numFmtId="180" fontId="36" fillId="40" borderId="14" xfId="57" applyNumberFormat="1" applyFont="1" applyFill="1" applyBorder="1" applyAlignment="1">
      <alignment horizontal="right" vertical="center"/>
    </xf>
    <xf numFmtId="176" fontId="1" fillId="0" borderId="23" xfId="51" applyNumberFormat="1" applyFont="1" applyBorder="1" applyAlignment="1">
      <alignment horizontal="right" vertical="center"/>
    </xf>
    <xf numFmtId="41" fontId="1" fillId="0" borderId="24" xfId="69" applyNumberFormat="1" applyFont="1" applyBorder="1" applyAlignment="1" applyProtection="1">
      <alignment vertical="center"/>
    </xf>
    <xf numFmtId="179" fontId="1" fillId="0" borderId="25" xfId="51" applyNumberFormat="1" applyFont="1" applyBorder="1">
      <alignment vertical="center"/>
    </xf>
    <xf numFmtId="0" fontId="46" fillId="0" borderId="0" xfId="0" applyNumberFormat="1" applyFont="1">
      <alignment vertical="center"/>
    </xf>
    <xf numFmtId="41" fontId="2" fillId="31" borderId="20" xfId="69" applyNumberFormat="1" applyFont="1" applyFill="1" applyBorder="1" applyAlignment="1" applyProtection="1">
      <alignment horizontal="right" vertical="center"/>
    </xf>
    <xf numFmtId="14" fontId="16" fillId="0" borderId="0" xfId="51" applyNumberFormat="1" applyFont="1" applyAlignment="1">
      <alignment horizontal="center" vertical="center"/>
    </xf>
    <xf numFmtId="176" fontId="1" fillId="0" borderId="0" xfId="51" applyNumberFormat="1" applyFont="1" applyAlignment="1">
      <alignment horizontal="right" vertical="center"/>
    </xf>
    <xf numFmtId="0" fontId="1" fillId="0" borderId="0" xfId="51" applyNumberFormat="1" applyFont="1" applyAlignment="1">
      <alignment horizontal="right" vertical="center"/>
    </xf>
    <xf numFmtId="179" fontId="1" fillId="0" borderId="0" xfId="51" applyNumberFormat="1" applyFont="1">
      <alignment vertical="center"/>
    </xf>
    <xf numFmtId="176" fontId="41" fillId="34" borderId="26" xfId="67" applyNumberFormat="1" applyFont="1" applyBorder="1" applyAlignment="1" applyProtection="1">
      <alignment horizontal="right" vertical="center"/>
    </xf>
    <xf numFmtId="176" fontId="42" fillId="32" borderId="26" xfId="65" applyNumberFormat="1" applyFont="1" applyBorder="1" applyAlignment="1" applyProtection="1">
      <alignment horizontal="right" vertical="center"/>
    </xf>
    <xf numFmtId="176" fontId="42" fillId="33" borderId="26" xfId="66" applyNumberFormat="1" applyFont="1" applyBorder="1" applyAlignment="1" applyProtection="1">
      <alignment horizontal="right" vertical="center"/>
    </xf>
    <xf numFmtId="176" fontId="42" fillId="0" borderId="14" xfId="0" applyNumberFormat="1" applyFont="1" applyBorder="1" applyAlignment="1">
      <alignment horizontal="right" vertical="center"/>
    </xf>
    <xf numFmtId="180" fontId="42" fillId="0" borderId="14" xfId="53" applyNumberFormat="1" applyFont="1" applyFill="1" applyBorder="1" applyAlignment="1" applyProtection="1">
      <alignment horizontal="right" vertical="center"/>
    </xf>
    <xf numFmtId="0" fontId="42" fillId="0" borderId="14" xfId="50" applyNumberFormat="1" applyFont="1" applyBorder="1" applyAlignment="1">
      <alignment horizontal="left" vertical="center" wrapText="1" indent="3"/>
    </xf>
    <xf numFmtId="0" fontId="42" fillId="0" borderId="14" xfId="50" applyNumberFormat="1" applyFont="1" applyBorder="1" applyAlignment="1">
      <alignment horizontal="left" vertical="center" wrapText="1"/>
    </xf>
    <xf numFmtId="0" fontId="42" fillId="0" borderId="14" xfId="50" applyNumberFormat="1" applyFont="1" applyBorder="1" applyAlignment="1">
      <alignment horizontal="left" vertical="center" wrapText="1" indent="1"/>
    </xf>
    <xf numFmtId="0" fontId="42" fillId="0" borderId="14" xfId="51" applyNumberFormat="1" applyFont="1" applyBorder="1" applyAlignment="1">
      <alignment horizontal="center" vertical="center" wrapText="1"/>
    </xf>
    <xf numFmtId="0" fontId="43" fillId="0" borderId="27" xfId="51" applyNumberFormat="1" applyFont="1" applyBorder="1">
      <alignment vertical="center"/>
    </xf>
    <xf numFmtId="9" fontId="44" fillId="0" borderId="14" xfId="50" applyNumberFormat="1" applyFont="1" applyBorder="1" applyAlignment="1">
      <alignment horizontal="center" vertical="center" wrapText="1"/>
    </xf>
    <xf numFmtId="9" fontId="44" fillId="0" borderId="14" xfId="0" applyNumberFormat="1" applyFont="1" applyBorder="1" applyAlignment="1">
      <alignment horizontal="center" vertical="center" wrapText="1"/>
    </xf>
    <xf numFmtId="41" fontId="1" fillId="0" borderId="0" xfId="69" applyNumberFormat="1" applyFont="1" applyBorder="1" applyAlignment="1" applyProtection="1">
      <alignment vertical="center"/>
    </xf>
    <xf numFmtId="4" fontId="37" fillId="37" borderId="28" xfId="57" applyNumberFormat="1" applyFont="1" applyFill="1" applyBorder="1" applyAlignment="1">
      <alignment horizontal="center" vertical="center"/>
    </xf>
    <xf numFmtId="180" fontId="36" fillId="40" borderId="20" xfId="57" applyNumberFormat="1" applyFont="1" applyFill="1" applyBorder="1" applyAlignment="1">
      <alignment horizontal="right" vertical="center"/>
    </xf>
    <xf numFmtId="0" fontId="1" fillId="0" borderId="0" xfId="68" applyNumberFormat="1" applyFont="1" applyFill="1" applyBorder="1" applyAlignment="1" applyProtection="1">
      <alignment horizontal="center" vertical="center"/>
    </xf>
    <xf numFmtId="0" fontId="2" fillId="0" borderId="0" xfId="55" applyNumberFormat="1" applyFill="1" applyBorder="1" applyAlignment="1" applyProtection="1">
      <alignment vertical="center"/>
    </xf>
    <xf numFmtId="0" fontId="44" fillId="0" borderId="0" xfId="50" applyNumberFormat="1" applyFont="1" applyAlignment="1">
      <alignment horizontal="left" vertical="center" wrapText="1" indent="2"/>
    </xf>
    <xf numFmtId="0" fontId="42" fillId="0" borderId="0" xfId="0" applyNumberFormat="1" applyFont="1" applyAlignment="1">
      <alignment vertical="center" wrapText="1"/>
    </xf>
    <xf numFmtId="0" fontId="42" fillId="0" borderId="0" xfId="0" applyNumberFormat="1" applyFont="1" applyAlignment="1">
      <alignment horizontal="left" vertical="center" wrapText="1" indent="1"/>
    </xf>
    <xf numFmtId="0" fontId="42" fillId="0" borderId="0" xfId="51" applyNumberFormat="1" applyFont="1" applyAlignment="1">
      <alignment horizontal="center" vertical="center" wrapText="1"/>
    </xf>
    <xf numFmtId="0" fontId="42" fillId="0" borderId="0" xfId="51" applyNumberFormat="1" applyFont="1" applyAlignment="1">
      <alignment horizontal="center" vertical="center"/>
    </xf>
    <xf numFmtId="14" fontId="42" fillId="36" borderId="0" xfId="0" applyNumberFormat="1" applyFont="1" applyFill="1" applyAlignment="1">
      <alignment horizontal="center" vertical="center" wrapText="1"/>
    </xf>
    <xf numFmtId="14" fontId="42" fillId="36" borderId="0" xfId="0" applyNumberFormat="1" applyFont="1" applyFill="1" applyAlignment="1">
      <alignment horizontal="center" vertical="center" wrapText="1"/>
    </xf>
    <xf numFmtId="176" fontId="42" fillId="0" borderId="0" xfId="0" applyNumberFormat="1" applyFont="1" applyAlignment="1">
      <alignment horizontal="right" vertical="center"/>
    </xf>
    <xf numFmtId="180" fontId="42" fillId="0" borderId="0" xfId="53" applyNumberFormat="1" applyFont="1" applyBorder="1" applyAlignment="1" applyProtection="1">
      <alignment horizontal="right" vertical="center"/>
    </xf>
    <xf numFmtId="0" fontId="34" fillId="0" borderId="0" xfId="51" applyNumberFormat="1" applyFont="1" applyAlignment="1">
      <alignment horizontal="center" vertical="center"/>
    </xf>
    <xf numFmtId="4" fontId="37" fillId="37" borderId="29" xfId="57" applyNumberFormat="1" applyFont="1" applyFill="1" applyBorder="1" applyAlignment="1">
      <alignment horizontal="center" vertical="center" wrapText="1"/>
    </xf>
    <xf numFmtId="0" fontId="44" fillId="0" borderId="14" xfId="50" applyNumberFormat="1" applyFont="1" applyBorder="1" applyAlignment="1">
      <alignment horizontal="left" vertical="center" wrapText="1" indent="2"/>
    </xf>
    <xf numFmtId="0" fontId="42" fillId="0" borderId="14" xfId="0" applyNumberFormat="1" applyFont="1" applyBorder="1" applyAlignment="1">
      <alignment vertical="center" wrapText="1"/>
    </xf>
    <xf numFmtId="0" fontId="42" fillId="0" borderId="14" xfId="0" applyNumberFormat="1" applyFont="1" applyBorder="1" applyAlignment="1">
      <alignment horizontal="left" vertical="center" wrapText="1" indent="1"/>
    </xf>
    <xf numFmtId="0" fontId="42" fillId="0" borderId="14" xfId="51" applyNumberFormat="1" applyFont="1" applyBorder="1" applyAlignment="1">
      <alignment horizontal="center" vertical="center" wrapText="1"/>
    </xf>
    <xf numFmtId="0" fontId="42" fillId="0" borderId="14" xfId="51" applyNumberFormat="1" applyFont="1" applyBorder="1" applyAlignment="1">
      <alignment horizontal="center" vertical="center"/>
    </xf>
    <xf numFmtId="0" fontId="43" fillId="0" borderId="0" xfId="51" applyNumberFormat="1" applyFont="1">
      <alignment vertical="center"/>
    </xf>
    <xf numFmtId="180" fontId="42" fillId="0" borderId="14" xfId="53" applyNumberFormat="1" applyFont="1" applyBorder="1" applyAlignment="1" applyProtection="1">
      <alignment horizontal="right" vertical="center"/>
    </xf>
    <xf numFmtId="176" fontId="42" fillId="0" borderId="14" xfId="0" applyNumberFormat="1" applyFont="1" applyBorder="1" applyAlignment="1">
      <alignment horizontal="right" vertical="center"/>
    </xf>
    <xf numFmtId="0" fontId="42" fillId="0" borderId="14" xfId="0" applyNumberFormat="1" applyFont="1" applyBorder="1" applyAlignment="1">
      <alignment horizontal="left" vertical="center" wrapText="1" indent="1"/>
    </xf>
    <xf numFmtId="176" fontId="42" fillId="0" borderId="26" xfId="0" applyNumberFormat="1" applyFont="1" applyBorder="1" applyAlignment="1">
      <alignment horizontal="right" vertical="center"/>
    </xf>
    <xf numFmtId="0" fontId="1" fillId="35" borderId="14" xfId="68" applyNumberFormat="1" applyFont="1" applyBorder="1" applyAlignment="1" applyProtection="1">
      <alignment horizontal="center" vertical="center"/>
    </xf>
    <xf numFmtId="0" fontId="1" fillId="35" borderId="24" xfId="68" applyNumberFormat="1" applyFont="1" applyBorder="1" applyAlignment="1" applyProtection="1">
      <alignment horizontal="center" vertical="center"/>
    </xf>
    <xf numFmtId="176" fontId="42" fillId="32" borderId="14" xfId="65" applyNumberFormat="1" applyFont="1" applyBorder="1" applyAlignment="1" applyProtection="1">
      <alignment horizontal="right" vertical="center"/>
    </xf>
    <xf numFmtId="176" fontId="42" fillId="33" borderId="14" xfId="66" applyNumberFormat="1" applyFont="1" applyBorder="1" applyAlignment="1" applyProtection="1">
      <alignment horizontal="right" vertical="center"/>
    </xf>
    <xf numFmtId="0" fontId="44" fillId="0" borderId="24" xfId="50" applyNumberFormat="1" applyFont="1" applyBorder="1" applyAlignment="1">
      <alignment horizontal="left" vertical="center" wrapText="1" indent="2"/>
    </xf>
    <xf numFmtId="0" fontId="42" fillId="0" borderId="24" xfId="0" applyNumberFormat="1" applyFont="1" applyBorder="1" applyAlignment="1">
      <alignment vertical="center" wrapText="1"/>
    </xf>
    <xf numFmtId="176" fontId="42" fillId="0" borderId="24" xfId="0" applyNumberFormat="1" applyFont="1" applyBorder="1" applyAlignment="1">
      <alignment horizontal="right" vertical="center"/>
    </xf>
    <xf numFmtId="180" fontId="42" fillId="0" borderId="24" xfId="53" applyNumberFormat="1" applyFont="1" applyBorder="1" applyAlignment="1" applyProtection="1">
      <alignment horizontal="right" vertical="center"/>
    </xf>
    <xf numFmtId="180" fontId="42" fillId="0" borderId="25" xfId="53" applyNumberFormat="1" applyFont="1" applyBorder="1" applyAlignment="1" applyProtection="1">
      <alignment horizontal="right" vertical="center"/>
    </xf>
    <xf numFmtId="0" fontId="34" fillId="0" borderId="30" xfId="51" applyNumberFormat="1" applyFont="1" applyBorder="1" applyAlignment="1">
      <alignment horizontal="center" vertical="center"/>
    </xf>
    <xf numFmtId="0" fontId="34" fillId="0" borderId="31" xfId="51" applyNumberFormat="1" applyFont="1" applyBorder="1" applyAlignment="1">
      <alignment horizontal="center" vertical="center"/>
    </xf>
    <xf numFmtId="0" fontId="42" fillId="32" borderId="14" xfId="65" applyNumberFormat="1" applyFont="1" applyBorder="1" applyAlignment="1" applyProtection="1">
      <alignment horizontal="left" vertical="center" wrapText="1"/>
    </xf>
    <xf numFmtId="0" fontId="42" fillId="32" borderId="14" xfId="65" applyNumberFormat="1" applyFont="1" applyBorder="1" applyAlignment="1" applyProtection="1">
      <alignment horizontal="center" vertical="center" wrapText="1"/>
    </xf>
    <xf numFmtId="0" fontId="42" fillId="32" borderId="14" xfId="65" applyNumberFormat="1" applyFont="1" applyBorder="1" applyAlignment="1" applyProtection="1">
      <alignment horizontal="center" vertical="center"/>
    </xf>
    <xf numFmtId="0" fontId="42" fillId="0" borderId="24" xfId="0" applyNumberFormat="1" applyFont="1" applyBorder="1" applyAlignment="1">
      <alignment horizontal="left" vertical="center" wrapText="1" indent="1"/>
    </xf>
    <xf numFmtId="0" fontId="42" fillId="0" borderId="24" xfId="51" applyNumberFormat="1" applyFont="1" applyBorder="1" applyAlignment="1">
      <alignment horizontal="center" vertical="center" wrapText="1"/>
    </xf>
    <xf numFmtId="0" fontId="42" fillId="0" borderId="24" xfId="51" applyNumberFormat="1" applyFont="1" applyBorder="1" applyAlignment="1">
      <alignment horizontal="center" vertical="center"/>
    </xf>
    <xf numFmtId="0" fontId="42" fillId="33" borderId="14" xfId="66" applyNumberFormat="1" applyFont="1" applyBorder="1" applyAlignment="1" applyProtection="1">
      <alignment vertical="center"/>
    </xf>
    <xf numFmtId="0" fontId="42" fillId="33" borderId="14" xfId="66" applyNumberFormat="1" applyFont="1" applyBorder="1" applyAlignment="1" applyProtection="1">
      <alignment horizontal="center" vertical="center"/>
    </xf>
    <xf numFmtId="0" fontId="34" fillId="0" borderId="32" xfId="51" applyNumberFormat="1" applyFont="1" applyBorder="1" applyAlignment="1">
      <alignment horizontal="center" vertical="center"/>
    </xf>
    <xf numFmtId="0" fontId="34" fillId="0" borderId="33" xfId="51" applyNumberFormat="1" applyFont="1" applyBorder="1" applyAlignment="1">
      <alignment horizontal="center" vertical="center"/>
    </xf>
    <xf numFmtId="180" fontId="45" fillId="40" borderId="23" xfId="57" applyNumberFormat="1" applyFont="1" applyFill="1" applyBorder="1" applyAlignment="1">
      <alignment horizontal="right" vertical="center"/>
    </xf>
    <xf numFmtId="180" fontId="36" fillId="40" borderId="23" xfId="57" applyNumberFormat="1" applyFont="1" applyFill="1" applyBorder="1" applyAlignment="1">
      <alignment horizontal="right" vertical="center"/>
    </xf>
    <xf numFmtId="180" fontId="36" fillId="40" borderId="34" xfId="57" applyNumberFormat="1" applyFont="1" applyFill="1" applyBorder="1" applyAlignment="1">
      <alignment horizontal="right" vertical="center"/>
    </xf>
    <xf numFmtId="0" fontId="47" fillId="0" borderId="0" xfId="1553" applyNumberFormat="1" applyFont="1" applyAlignment="1">
      <alignment horizontal="right" vertical="center"/>
    </xf>
    <xf numFmtId="0" fontId="48" fillId="0" borderId="0" xfId="1553" applyNumberFormat="1" applyFont="1" applyAlignment="1">
      <alignment horizontal="right" vertical="center"/>
    </xf>
    <xf numFmtId="0" fontId="33" fillId="0" borderId="0" xfId="1554" applyNumberFormat="1">
      <alignment vertical="center"/>
    </xf>
    <xf numFmtId="0" fontId="49" fillId="0" borderId="0" xfId="1553" applyNumberFormat="1" applyFont="1" applyAlignment="1">
      <alignment horizontal="right" vertical="center"/>
    </xf>
    <xf numFmtId="0" fontId="49" fillId="0" borderId="0" xfId="1553" quotePrefix="1" applyNumberFormat="1" applyFont="1" applyAlignment="1">
      <alignment horizontal="right" vertical="center"/>
    </xf>
    <xf numFmtId="0" fontId="1" fillId="0" borderId="0" xfId="1555" applyNumberFormat="1">
      <alignment vertical="center"/>
    </xf>
    <xf numFmtId="180" fontId="36" fillId="40" borderId="24" xfId="57" applyNumberFormat="1" applyFont="1" applyFill="1" applyBorder="1" applyAlignment="1">
      <alignment horizontal="right" vertical="center"/>
    </xf>
    <xf numFmtId="4" fontId="37" fillId="37" borderId="35" xfId="57" applyNumberFormat="1" applyFont="1" applyFill="1" applyBorder="1" applyAlignment="1">
      <alignment horizontal="center" vertical="center"/>
    </xf>
    <xf numFmtId="180" fontId="36" fillId="40" borderId="25" xfId="57" applyNumberFormat="1" applyFont="1" applyFill="1" applyBorder="1" applyAlignment="1">
      <alignment horizontal="right" vertical="center"/>
    </xf>
    <xf numFmtId="58" fontId="40" fillId="39" borderId="36" xfId="51" applyNumberFormat="1" applyFont="1" applyFill="1" applyBorder="1" applyAlignment="1">
      <alignment horizontal="center" vertical="center"/>
    </xf>
    <xf numFmtId="58" fontId="40" fillId="39" borderId="37" xfId="51" applyNumberFormat="1" applyFont="1" applyFill="1" applyBorder="1" applyAlignment="1">
      <alignment horizontal="center" vertical="center"/>
    </xf>
    <xf numFmtId="0" fontId="34" fillId="0" borderId="38" xfId="51" applyNumberFormat="1" applyFont="1" applyBorder="1" applyAlignment="1">
      <alignment horizontal="center" vertical="center"/>
    </xf>
    <xf numFmtId="0" fontId="40" fillId="39" borderId="23" xfId="51" applyNumberFormat="1" applyFont="1" applyFill="1" applyBorder="1" applyAlignment="1">
      <alignment horizontal="center" vertical="center"/>
    </xf>
    <xf numFmtId="58" fontId="40" fillId="39" borderId="34" xfId="51" applyNumberFormat="1" applyFont="1" applyFill="1" applyBorder="1" applyAlignment="1">
      <alignment horizontal="center" vertical="center"/>
    </xf>
    <xf numFmtId="0" fontId="1" fillId="0" borderId="0" xfId="1556" applyNumberFormat="1" applyFont="1">
      <alignment vertical="center"/>
    </xf>
    <xf numFmtId="189" fontId="42" fillId="0" borderId="0" xfId="1552" applyNumberFormat="1" applyFont="1" applyAlignment="1">
      <alignment horizontal="center" vertical="center"/>
    </xf>
    <xf numFmtId="0" fontId="42" fillId="0" borderId="0" xfId="1552" applyNumberFormat="1" applyFont="1" applyAlignment="1">
      <alignment horizontal="left" vertical="center"/>
    </xf>
    <xf numFmtId="0" fontId="42" fillId="0" borderId="0" xfId="1552" applyNumberFormat="1" applyFont="1" applyAlignment="1">
      <alignment horizontal="center" vertical="center"/>
    </xf>
    <xf numFmtId="0" fontId="50" fillId="0" borderId="0" xfId="1552" applyNumberFormat="1" applyFont="1" applyAlignment="1">
      <alignment horizontal="left" vertical="center"/>
    </xf>
    <xf numFmtId="0" fontId="50" fillId="0" borderId="0" xfId="1552" applyNumberFormat="1" applyFont="1" applyAlignment="1">
      <alignment horizontal="center" vertical="center"/>
    </xf>
    <xf numFmtId="0" fontId="44" fillId="25" borderId="39" xfId="1552" applyNumberFormat="1" applyFont="1" applyFill="1" applyBorder="1" applyAlignment="1">
      <alignment horizontal="center" vertical="center"/>
    </xf>
    <xf numFmtId="0" fontId="44" fillId="25" borderId="40" xfId="1552" applyNumberFormat="1" applyFont="1" applyFill="1" applyBorder="1" applyAlignment="1">
      <alignment horizontal="center" vertical="center"/>
    </xf>
    <xf numFmtId="0" fontId="44" fillId="25" borderId="18" xfId="1552" applyNumberFormat="1" applyFont="1" applyFill="1" applyBorder="1" applyAlignment="1">
      <alignment horizontal="center" vertical="center"/>
    </xf>
    <xf numFmtId="0" fontId="44" fillId="25" borderId="29" xfId="1552" applyNumberFormat="1" applyFont="1" applyFill="1" applyBorder="1" applyAlignment="1">
      <alignment horizontal="center" vertical="center"/>
    </xf>
    <xf numFmtId="49" fontId="42" fillId="0" borderId="19" xfId="1552" applyNumberFormat="1" applyFont="1" applyBorder="1" applyAlignment="1">
      <alignment horizontal="center" vertical="center"/>
    </xf>
    <xf numFmtId="49" fontId="42" fillId="0" borderId="41" xfId="1552" applyNumberFormat="1" applyFont="1" applyBorder="1" applyAlignment="1">
      <alignment horizontal="center" vertical="center"/>
    </xf>
    <xf numFmtId="190" fontId="42" fillId="0" borderId="14" xfId="1552" applyNumberFormat="1" applyFont="1" applyBorder="1" applyAlignment="1">
      <alignment horizontal="center" vertical="center"/>
    </xf>
    <xf numFmtId="190" fontId="42" fillId="0" borderId="14" xfId="1552" applyNumberFormat="1" applyFont="1" applyBorder="1" applyAlignment="1">
      <alignment horizontal="left" vertical="center"/>
    </xf>
    <xf numFmtId="189" fontId="42" fillId="0" borderId="14" xfId="1552" applyNumberFormat="1" applyFont="1" applyBorder="1" applyAlignment="1">
      <alignment horizontal="center" vertical="center"/>
    </xf>
    <xf numFmtId="0" fontId="42" fillId="0" borderId="23" xfId="1552" applyNumberFormat="1" applyFont="1" applyBorder="1" applyAlignment="1">
      <alignment horizontal="center" vertical="center"/>
    </xf>
    <xf numFmtId="0" fontId="51" fillId="0" borderId="0" xfId="1552" applyNumberFormat="1" applyFont="1" applyAlignment="1">
      <alignment horizontal="left" vertical="center"/>
    </xf>
    <xf numFmtId="49" fontId="42" fillId="0" borderId="35" xfId="1552" applyNumberFormat="1" applyFont="1" applyBorder="1" applyAlignment="1">
      <alignment horizontal="center" vertical="center"/>
    </xf>
    <xf numFmtId="49" fontId="42" fillId="0" borderId="42" xfId="1552" applyNumberFormat="1" applyFont="1" applyBorder="1" applyAlignment="1">
      <alignment horizontal="center" vertical="center"/>
    </xf>
    <xf numFmtId="190" fontId="42" fillId="0" borderId="24" xfId="1552" applyNumberFormat="1" applyFont="1" applyBorder="1" applyAlignment="1">
      <alignment horizontal="center" vertical="center"/>
    </xf>
    <xf numFmtId="0" fontId="42" fillId="0" borderId="24" xfId="1552" applyNumberFormat="1" applyFont="1" applyBorder="1" applyAlignment="1">
      <alignment horizontal="left" vertical="center"/>
    </xf>
    <xf numFmtId="0" fontId="42" fillId="0" borderId="25" xfId="1552" applyNumberFormat="1" applyFont="1" applyBorder="1" applyAlignment="1">
      <alignment horizontal="center" vertical="center"/>
    </xf>
    <xf numFmtId="49" fontId="42" fillId="0" borderId="0" xfId="1552" applyNumberFormat="1" applyFont="1" applyAlignment="1">
      <alignment horizontal="center" vertical="center"/>
    </xf>
    <xf numFmtId="0" fontId="52" fillId="0" borderId="0" xfId="0" applyNumberFormat="1" applyFont="1" applyAlignment="1">
      <alignment wrapText="1"/>
    </xf>
    <xf numFmtId="191" fontId="1" fillId="0" borderId="14" xfId="51" applyNumberFormat="1" applyFont="1" applyBorder="1" applyAlignment="1">
      <alignment horizontal="right" vertical="center"/>
    </xf>
    <xf numFmtId="191" fontId="16" fillId="0" borderId="14" xfId="51" applyNumberFormat="1" applyFont="1" applyBorder="1" applyAlignment="1">
      <alignment horizontal="right" vertical="center"/>
    </xf>
    <xf numFmtId="0" fontId="42" fillId="0" borderId="14" xfId="0" applyNumberFormat="1" applyFont="1" applyBorder="1" applyAlignment="1">
      <alignment horizontal="left" vertical="center" wrapText="1" indent="3"/>
    </xf>
    <xf numFmtId="0" fontId="42" fillId="0" borderId="14" xfId="0" applyNumberFormat="1" applyFont="1" applyBorder="1" applyAlignment="1">
      <alignment vertical="center" wrapText="1"/>
    </xf>
    <xf numFmtId="176" fontId="42" fillId="0" borderId="14" xfId="0" applyNumberFormat="1" applyFont="1" applyBorder="1" applyAlignment="1">
      <alignment horizontal="right" vertical="center"/>
    </xf>
    <xf numFmtId="180" fontId="42" fillId="0" borderId="14" xfId="53" applyNumberFormat="1" applyFont="1" applyBorder="1" applyAlignment="1" applyProtection="1">
      <alignment horizontal="right" vertical="center"/>
    </xf>
    <xf numFmtId="0" fontId="44" fillId="0" borderId="14" xfId="50" applyNumberFormat="1" applyFont="1" applyBorder="1" applyAlignment="1">
      <alignment horizontal="left" vertical="center" wrapText="1" indent="2"/>
    </xf>
    <xf numFmtId="0" fontId="42" fillId="0" borderId="14" xfId="0" applyNumberFormat="1" applyFont="1" applyBorder="1" applyAlignment="1">
      <alignment horizontal="left" vertical="center" wrapText="1" indent="1"/>
    </xf>
    <xf numFmtId="0" fontId="42" fillId="41" borderId="14" xfId="51" applyNumberFormat="1" applyFont="1" applyFill="1" applyBorder="1" applyAlignment="1">
      <alignment horizontal="center" vertical="center" wrapText="1"/>
    </xf>
    <xf numFmtId="0" fontId="42" fillId="41" borderId="14" xfId="51" applyNumberFormat="1" applyFont="1" applyFill="1" applyBorder="1" applyAlignment="1">
      <alignment horizontal="center" vertical="center"/>
    </xf>
    <xf numFmtId="0" fontId="42" fillId="41" borderId="14" xfId="51" applyNumberFormat="1" applyFont="1" applyFill="1" applyBorder="1" applyAlignment="1">
      <alignment horizontal="center" vertical="center"/>
    </xf>
    <xf numFmtId="176" fontId="42" fillId="41" borderId="14" xfId="0" applyNumberFormat="1" applyFont="1" applyFill="1" applyBorder="1" applyAlignment="1">
      <alignment horizontal="right" vertical="center"/>
    </xf>
    <xf numFmtId="176" fontId="42" fillId="41" borderId="14" xfId="0" applyNumberFormat="1" applyFont="1" applyFill="1" applyBorder="1" applyAlignment="1">
      <alignment horizontal="right" vertical="center"/>
    </xf>
    <xf numFmtId="176" fontId="42" fillId="41" borderId="26" xfId="0" applyNumberFormat="1" applyFont="1" applyFill="1" applyBorder="1" applyAlignment="1">
      <alignment horizontal="right" vertical="center"/>
    </xf>
    <xf numFmtId="0" fontId="42" fillId="0" borderId="14" xfId="50" applyNumberFormat="1" applyFont="1" applyBorder="1" applyAlignment="1">
      <alignment horizontal="left" vertical="center" wrapText="1"/>
    </xf>
    <xf numFmtId="0" fontId="42" fillId="0" borderId="14" xfId="0" applyNumberFormat="1" applyFont="1" applyBorder="1" applyAlignment="1">
      <alignment horizontal="left" vertical="center" wrapText="1" indent="1"/>
    </xf>
    <xf numFmtId="0" fontId="42" fillId="41" borderId="14" xfId="65" applyNumberFormat="1" applyFont="1" applyFill="1" applyBorder="1" applyAlignment="1" applyProtection="1">
      <alignment horizontal="left" vertical="center" wrapText="1"/>
    </xf>
    <xf numFmtId="0" fontId="42" fillId="41" borderId="14" xfId="0" applyNumberFormat="1" applyFont="1" applyFill="1" applyBorder="1" applyAlignment="1">
      <alignment horizontal="left" vertical="center" wrapText="1"/>
    </xf>
    <xf numFmtId="0" fontId="42" fillId="33" borderId="14" xfId="66" applyNumberFormat="1" applyFont="1" applyBorder="1" applyAlignment="1" applyProtection="1">
      <alignment horizontal="left" vertical="center"/>
    </xf>
    <xf numFmtId="191" fontId="2" fillId="31" borderId="22" xfId="64" applyNumberFormat="1" applyBorder="1" applyAlignment="1" applyProtection="1">
      <alignment horizontal="center" vertical="center"/>
    </xf>
    <xf numFmtId="191" fontId="41" fillId="34" borderId="14" xfId="67" applyNumberFormat="1" applyFont="1" applyBorder="1" applyAlignment="1" applyProtection="1">
      <alignment horizontal="center" vertical="center"/>
    </xf>
    <xf numFmtId="191" fontId="42" fillId="33" borderId="14" xfId="66" applyNumberFormat="1" applyFont="1" applyBorder="1" applyAlignment="1" applyProtection="1">
      <alignment horizontal="center" vertical="center"/>
    </xf>
    <xf numFmtId="191" fontId="42" fillId="32" borderId="14" xfId="65" applyNumberFormat="1" applyFont="1" applyBorder="1" applyAlignment="1" applyProtection="1">
      <alignment horizontal="center" vertical="center"/>
    </xf>
    <xf numFmtId="191" fontId="42" fillId="0" borderId="14" xfId="51" applyNumberFormat="1" applyFont="1" applyBorder="1" applyAlignment="1">
      <alignment horizontal="center" vertical="center"/>
    </xf>
    <xf numFmtId="191" fontId="42" fillId="36" borderId="14" xfId="0" applyNumberFormat="1" applyFont="1" applyFill="1" applyBorder="1" applyAlignment="1">
      <alignment horizontal="center" vertical="center" wrapText="1"/>
    </xf>
    <xf numFmtId="191" fontId="42" fillId="36" borderId="14" xfId="0" applyNumberFormat="1" applyFont="1" applyFill="1" applyBorder="1" applyAlignment="1">
      <alignment horizontal="center" vertical="center" wrapText="1"/>
    </xf>
    <xf numFmtId="191" fontId="42" fillId="36" borderId="14" xfId="0" applyNumberFormat="1" applyFont="1" applyFill="1" applyBorder="1" applyAlignment="1">
      <alignment horizontal="center" vertical="center" wrapText="1"/>
    </xf>
    <xf numFmtId="191" fontId="42" fillId="36" borderId="14" xfId="0" applyNumberFormat="1" applyFont="1" applyFill="1" applyBorder="1" applyAlignment="1">
      <alignment horizontal="center" vertical="center" wrapText="1"/>
    </xf>
    <xf numFmtId="191" fontId="42" fillId="36" borderId="14" xfId="0" applyNumberFormat="1" applyFont="1" applyFill="1" applyBorder="1" applyAlignment="1">
      <alignment horizontal="center" vertical="center" wrapText="1"/>
    </xf>
    <xf numFmtId="191" fontId="42" fillId="33" borderId="14" xfId="66" applyNumberFormat="1" applyFont="1" applyBorder="1" applyAlignment="1" applyProtection="1">
      <alignment horizontal="center" vertical="center"/>
    </xf>
    <xf numFmtId="191" fontId="42" fillId="32" borderId="14" xfId="65" applyNumberFormat="1" applyFont="1" applyBorder="1" applyAlignment="1" applyProtection="1">
      <alignment horizontal="center" vertical="center"/>
    </xf>
    <xf numFmtId="191" fontId="42" fillId="36" borderId="14" xfId="0" applyNumberFormat="1" applyFont="1" applyFill="1" applyBorder="1" applyAlignment="1">
      <alignment horizontal="center" vertical="center" wrapText="1"/>
    </xf>
    <xf numFmtId="191" fontId="42" fillId="0" borderId="14" xfId="0" applyNumberFormat="1" applyFont="1" applyBorder="1" applyAlignment="1">
      <alignment horizontal="center" vertical="center" wrapText="1"/>
    </xf>
    <xf numFmtId="191" fontId="42" fillId="36" borderId="24" xfId="0" applyNumberFormat="1" applyFont="1" applyFill="1" applyBorder="1" applyAlignment="1">
      <alignment horizontal="center" vertical="center" wrapText="1"/>
    </xf>
    <xf numFmtId="0" fontId="40" fillId="39" borderId="41" xfId="51" applyNumberFormat="1" applyFont="1" applyFill="1" applyBorder="1" applyAlignment="1">
      <alignment horizontal="center" vertical="center"/>
    </xf>
    <xf numFmtId="58" fontId="40" fillId="39" borderId="43" xfId="51" applyNumberFormat="1" applyFont="1" applyFill="1" applyBorder="1" applyAlignment="1">
      <alignment horizontal="center" vertical="center"/>
    </xf>
    <xf numFmtId="58" fontId="40" fillId="39" borderId="44" xfId="51" applyNumberFormat="1" applyFont="1" applyFill="1" applyBorder="1" applyAlignment="1">
      <alignment horizontal="center" vertical="center"/>
    </xf>
    <xf numFmtId="0" fontId="34" fillId="0" borderId="45" xfId="51" applyNumberFormat="1" applyFont="1" applyBorder="1" applyAlignment="1">
      <alignment horizontal="center" vertical="center"/>
    </xf>
    <xf numFmtId="0" fontId="34" fillId="0" borderId="46" xfId="51" applyNumberFormat="1" applyFont="1" applyBorder="1" applyAlignment="1">
      <alignment horizontal="center" vertical="center"/>
    </xf>
    <xf numFmtId="0" fontId="34" fillId="0" borderId="47" xfId="51" applyNumberFormat="1" applyFont="1" applyBorder="1" applyAlignment="1">
      <alignment horizontal="center" vertical="center"/>
    </xf>
    <xf numFmtId="0" fontId="40" fillId="39" borderId="14" xfId="51" applyNumberFormat="1" applyFont="1" applyFill="1" applyBorder="1" applyAlignment="1">
      <alignment horizontal="center" vertical="center"/>
    </xf>
    <xf numFmtId="58" fontId="40" fillId="39" borderId="48" xfId="51" applyNumberFormat="1" applyFont="1" applyFill="1" applyBorder="1" applyAlignment="1">
      <alignment horizontal="center" vertical="center"/>
    </xf>
    <xf numFmtId="180" fontId="2" fillId="31" borderId="34" xfId="64" applyNumberFormat="1" applyBorder="1" applyAlignment="1" applyProtection="1">
      <alignment horizontal="right" vertical="center"/>
    </xf>
    <xf numFmtId="180" fontId="42" fillId="33" borderId="23" xfId="66" applyNumberFormat="1" applyFont="1" applyBorder="1" applyAlignment="1" applyProtection="1">
      <alignment horizontal="right" vertical="center" wrapText="1"/>
    </xf>
    <xf numFmtId="180" fontId="42" fillId="0" borderId="23" xfId="53" applyNumberFormat="1" applyFont="1" applyBorder="1" applyAlignment="1" applyProtection="1">
      <alignment horizontal="right" vertical="center"/>
    </xf>
    <xf numFmtId="180" fontId="42" fillId="41" borderId="23" xfId="53" applyNumberFormat="1" applyFont="1" applyFill="1" applyBorder="1" applyAlignment="1" applyProtection="1">
      <alignment horizontal="right" vertical="center"/>
    </xf>
    <xf numFmtId="0" fontId="42" fillId="0" borderId="14" xfId="0" applyNumberFormat="1" applyFont="1" applyBorder="1" applyAlignment="1">
      <alignment horizontal="left" vertical="center" wrapText="1" indent="3"/>
    </xf>
    <xf numFmtId="0" fontId="42" fillId="0" borderId="14" xfId="0" applyNumberFormat="1" applyFont="1" applyBorder="1" applyAlignment="1">
      <alignment vertical="center" wrapText="1"/>
    </xf>
    <xf numFmtId="0" fontId="42" fillId="0" borderId="14" xfId="0" applyNumberFormat="1" applyFont="1" applyBorder="1" applyAlignment="1">
      <alignment horizontal="left" vertical="center" wrapText="1" indent="1"/>
    </xf>
    <xf numFmtId="0" fontId="44" fillId="0" borderId="14" xfId="50" applyNumberFormat="1" applyFont="1" applyBorder="1" applyAlignment="1">
      <alignment horizontal="left" vertical="center" wrapText="1" indent="2"/>
    </xf>
    <xf numFmtId="0" fontId="44" fillId="36" borderId="14" xfId="50" applyNumberFormat="1" applyFont="1" applyFill="1" applyBorder="1" applyAlignment="1">
      <alignment horizontal="left" vertical="center" wrapText="1" indent="2"/>
    </xf>
    <xf numFmtId="0" fontId="42" fillId="36" borderId="14" xfId="50" applyNumberFormat="1" applyFont="1" applyFill="1" applyBorder="1" applyAlignment="1">
      <alignment horizontal="left" vertical="center" wrapText="1"/>
    </xf>
    <xf numFmtId="0" fontId="34" fillId="36" borderId="46" xfId="51" applyNumberFormat="1" applyFont="1" applyFill="1" applyBorder="1" applyAlignment="1">
      <alignment horizontal="center" vertical="center"/>
    </xf>
    <xf numFmtId="0" fontId="34" fillId="36" borderId="16" xfId="51" applyNumberFormat="1" applyFont="1" applyFill="1" applyBorder="1" applyAlignment="1">
      <alignment horizontal="center" vertical="center"/>
    </xf>
    <xf numFmtId="0" fontId="34" fillId="36" borderId="31" xfId="51" applyNumberFormat="1" applyFont="1" applyFill="1" applyBorder="1" applyAlignment="1">
      <alignment horizontal="center" vertical="center"/>
    </xf>
    <xf numFmtId="0" fontId="35" fillId="36" borderId="0" xfId="51" applyNumberFormat="1" applyFont="1" applyFill="1">
      <alignment vertical="center"/>
    </xf>
    <xf numFmtId="191" fontId="42" fillId="0" borderId="14" xfId="0" applyNumberFormat="1" applyFont="1" applyBorder="1" applyAlignment="1">
      <alignment horizontal="center" vertical="center" wrapText="1"/>
    </xf>
    <xf numFmtId="0" fontId="42" fillId="0" borderId="14" xfId="51" applyNumberFormat="1" applyFont="1" applyBorder="1" applyAlignment="1">
      <alignment horizontal="center" vertical="center" wrapText="1"/>
    </xf>
    <xf numFmtId="191" fontId="42" fillId="0" borderId="14" xfId="0" applyNumberFormat="1" applyFont="1" applyBorder="1" applyAlignment="1">
      <alignment horizontal="center" vertical="center" wrapText="1"/>
    </xf>
    <xf numFmtId="191" fontId="42" fillId="0" borderId="14" xfId="0" applyNumberFormat="1" applyFont="1" applyBorder="1" applyAlignment="1">
      <alignment horizontal="center" vertical="center" wrapText="1"/>
    </xf>
    <xf numFmtId="191" fontId="42" fillId="0" borderId="14" xfId="0" applyNumberFormat="1" applyFont="1" applyBorder="1" applyAlignment="1">
      <alignment horizontal="center" vertical="center" wrapText="1"/>
    </xf>
    <xf numFmtId="0" fontId="42" fillId="0" borderId="14" xfId="65" applyNumberFormat="1" applyFont="1" applyFill="1" applyBorder="1" applyAlignment="1" applyProtection="1">
      <alignment horizontal="center" vertical="center"/>
    </xf>
    <xf numFmtId="191" fontId="42" fillId="0" borderId="14" xfId="0" applyNumberFormat="1" applyFont="1" applyBorder="1" applyAlignment="1">
      <alignment horizontal="center" vertical="center" wrapText="1"/>
    </xf>
    <xf numFmtId="0" fontId="42" fillId="0" borderId="14" xfId="0" applyNumberFormat="1" applyFont="1" applyBorder="1" applyAlignment="1">
      <alignment horizontal="left" vertical="center" wrapText="1" indent="1"/>
    </xf>
    <xf numFmtId="0" fontId="42" fillId="0" borderId="14" xfId="51" applyNumberFormat="1" applyFont="1" applyBorder="1" applyAlignment="1">
      <alignment horizontal="center" vertical="center"/>
    </xf>
    <xf numFmtId="0" fontId="42" fillId="0" borderId="14" xfId="51" applyNumberFormat="1" applyFont="1" applyBorder="1" applyAlignment="1">
      <alignment horizontal="center" vertical="center" wrapText="1"/>
    </xf>
    <xf numFmtId="0" fontId="42" fillId="0" borderId="14" xfId="50" applyNumberFormat="1" applyFont="1" applyBorder="1" applyAlignment="1">
      <alignment horizontal="left" vertical="center" wrapText="1" indent="3"/>
    </xf>
    <xf numFmtId="0" fontId="42" fillId="0" borderId="14" xfId="50" applyNumberFormat="1" applyFont="1" applyBorder="1" applyAlignment="1">
      <alignment horizontal="left" vertical="center" wrapText="1"/>
    </xf>
    <xf numFmtId="0" fontId="42" fillId="0" borderId="14" xfId="50" applyNumberFormat="1" applyFont="1" applyBorder="1" applyAlignment="1">
      <alignment horizontal="left" vertical="center" wrapText="1" indent="1"/>
    </xf>
    <xf numFmtId="191" fontId="42" fillId="0" borderId="14" xfId="51" applyNumberFormat="1" applyFont="1" applyBorder="1" applyAlignment="1">
      <alignment horizontal="center" vertical="center"/>
    </xf>
    <xf numFmtId="176" fontId="42" fillId="0" borderId="14" xfId="0" applyNumberFormat="1" applyFont="1" applyBorder="1" applyAlignment="1">
      <alignment horizontal="right" vertical="center"/>
    </xf>
    <xf numFmtId="180" fontId="42" fillId="0" borderId="14" xfId="53" applyNumberFormat="1" applyFont="1" applyBorder="1" applyAlignment="1" applyProtection="1">
      <alignment horizontal="right" vertical="center"/>
    </xf>
    <xf numFmtId="0" fontId="42" fillId="0" borderId="14" xfId="1552" applyNumberFormat="1" applyFont="1" applyBorder="1" applyAlignment="1">
      <alignment horizontal="center" vertical="center"/>
    </xf>
    <xf numFmtId="190" fontId="42" fillId="0" borderId="24" xfId="1552" applyNumberFormat="1" applyFont="1" applyBorder="1" applyAlignment="1">
      <alignment horizontal="left" vertical="center"/>
    </xf>
    <xf numFmtId="191" fontId="41" fillId="34" borderId="41" xfId="67" applyNumberFormat="1" applyFont="1" applyBorder="1" applyAlignment="1" applyProtection="1">
      <alignment horizontal="center" vertical="center"/>
    </xf>
    <xf numFmtId="180" fontId="41" fillId="34" borderId="14" xfId="67" applyNumberFormat="1" applyFont="1" applyBorder="1" applyAlignment="1" applyProtection="1">
      <alignment horizontal="right" vertical="center"/>
    </xf>
    <xf numFmtId="191" fontId="42" fillId="0" borderId="14" xfId="65" applyNumberFormat="1" applyFont="1" applyFill="1" applyBorder="1" applyAlignment="1" applyProtection="1">
      <alignment horizontal="center" vertical="center"/>
    </xf>
    <xf numFmtId="0" fontId="42" fillId="32" borderId="14" xfId="65" applyNumberFormat="1" applyFont="1" applyBorder="1" applyAlignment="1" applyProtection="1">
      <alignment horizontal="left" vertical="center" wrapText="1"/>
    </xf>
    <xf numFmtId="0" fontId="44" fillId="0" borderId="14" xfId="50" applyNumberFormat="1" applyFont="1" applyBorder="1" applyAlignment="1">
      <alignment horizontal="left" vertical="center" wrapText="1" indent="2"/>
    </xf>
    <xf numFmtId="0" fontId="42" fillId="0" borderId="14" xfId="0" applyNumberFormat="1" applyFont="1" applyBorder="1" applyAlignment="1">
      <alignment vertical="center" wrapText="1"/>
    </xf>
    <xf numFmtId="191" fontId="42" fillId="36" borderId="14" xfId="0" applyNumberFormat="1" applyFont="1" applyFill="1" applyBorder="1" applyAlignment="1">
      <alignment horizontal="center" vertical="center" wrapText="1"/>
    </xf>
    <xf numFmtId="191" fontId="42" fillId="0" borderId="14" xfId="0" applyNumberFormat="1" applyFont="1" applyBorder="1" applyAlignment="1">
      <alignment horizontal="center" vertical="center" wrapText="1"/>
    </xf>
    <xf numFmtId="180" fontId="42" fillId="42" borderId="23" xfId="66" applyNumberFormat="1" applyFont="1" applyFill="1" applyBorder="1" applyAlignment="1" applyProtection="1">
      <alignment horizontal="right" vertical="center"/>
    </xf>
    <xf numFmtId="191" fontId="42" fillId="0" borderId="14" xfId="65" applyNumberFormat="1" applyFont="1" applyFill="1" applyBorder="1" applyAlignment="1" applyProtection="1">
      <alignment horizontal="center" vertical="center"/>
    </xf>
    <xf numFmtId="176" fontId="42" fillId="0" borderId="14" xfId="0" applyNumberFormat="1" applyFont="1" applyFill="1" applyBorder="1" applyAlignment="1">
      <alignment horizontal="right" vertical="center"/>
    </xf>
    <xf numFmtId="176" fontId="42" fillId="0" borderId="26" xfId="0" applyNumberFormat="1" applyFont="1" applyFill="1" applyBorder="1" applyAlignment="1">
      <alignment horizontal="right" vertical="center"/>
    </xf>
    <xf numFmtId="191" fontId="42" fillId="0" borderId="14" xfId="0" applyNumberFormat="1" applyFont="1" applyFill="1" applyBorder="1" applyAlignment="1">
      <alignment horizontal="center" vertical="center" wrapText="1"/>
    </xf>
    <xf numFmtId="191" fontId="42" fillId="0" borderId="14" xfId="0" applyNumberFormat="1" applyFont="1" applyFill="1" applyBorder="1" applyAlignment="1">
      <alignment horizontal="center" vertical="center" wrapText="1"/>
    </xf>
    <xf numFmtId="176" fontId="42" fillId="0" borderId="14" xfId="0" applyNumberFormat="1" applyFont="1" applyFill="1" applyBorder="1" applyAlignment="1">
      <alignment horizontal="right" vertical="center"/>
    </xf>
    <xf numFmtId="191" fontId="42" fillId="0" borderId="14" xfId="0" applyNumberFormat="1" applyFont="1" applyFill="1" applyBorder="1" applyAlignment="1">
      <alignment horizontal="center" vertical="center" wrapText="1"/>
    </xf>
    <xf numFmtId="191" fontId="42" fillId="0" borderId="14" xfId="0" applyNumberFormat="1" applyFont="1" applyFill="1" applyBorder="1" applyAlignment="1">
      <alignment horizontal="center" vertical="center" wrapText="1"/>
    </xf>
    <xf numFmtId="180" fontId="42" fillId="0" borderId="23" xfId="53" applyNumberFormat="1" applyFont="1" applyFill="1" applyBorder="1" applyAlignment="1" applyProtection="1">
      <alignment horizontal="right" vertical="center"/>
    </xf>
    <xf numFmtId="191" fontId="42" fillId="0" borderId="14" xfId="51" applyNumberFormat="1" applyFont="1" applyFill="1" applyBorder="1" applyAlignment="1">
      <alignment horizontal="center" vertical="center"/>
    </xf>
    <xf numFmtId="176" fontId="42" fillId="0" borderId="14" xfId="0" applyNumberFormat="1" applyFont="1" applyFill="1" applyBorder="1" applyAlignment="1">
      <alignment horizontal="right" vertical="center"/>
    </xf>
    <xf numFmtId="191" fontId="42" fillId="0" borderId="14" xfId="0" applyNumberFormat="1" applyFont="1" applyFill="1" applyBorder="1" applyAlignment="1">
      <alignment horizontal="center" vertical="center" wrapText="1"/>
    </xf>
    <xf numFmtId="180" fontId="42" fillId="0" borderId="14" xfId="53" applyNumberFormat="1" applyFont="1" applyFill="1" applyBorder="1" applyAlignment="1" applyProtection="1">
      <alignment horizontal="right" vertical="center"/>
    </xf>
    <xf numFmtId="191" fontId="42" fillId="0" borderId="14" xfId="0" applyNumberFormat="1" applyFont="1" applyFill="1" applyBorder="1" applyAlignment="1">
      <alignment horizontal="center" vertical="center" wrapText="1"/>
    </xf>
    <xf numFmtId="191" fontId="42" fillId="0" borderId="14" xfId="0" applyNumberFormat="1" applyFont="1" applyFill="1" applyBorder="1" applyAlignment="1">
      <alignment horizontal="center" vertical="center" wrapText="1"/>
    </xf>
    <xf numFmtId="191" fontId="42" fillId="0" borderId="14" xfId="0" applyNumberFormat="1" applyFont="1" applyFill="1" applyBorder="1" applyAlignment="1">
      <alignment horizontal="center" vertical="center" wrapText="1"/>
    </xf>
    <xf numFmtId="0" fontId="42" fillId="0" borderId="14" xfId="51" applyNumberFormat="1" applyFont="1" applyFill="1" applyBorder="1" applyAlignment="1">
      <alignment horizontal="center" vertical="center"/>
    </xf>
    <xf numFmtId="0" fontId="34" fillId="0" borderId="46" xfId="51" applyNumberFormat="1" applyFont="1" applyFill="1" applyBorder="1" applyAlignment="1">
      <alignment horizontal="center" vertical="center"/>
    </xf>
    <xf numFmtId="0" fontId="42" fillId="0" borderId="14" xfId="0" applyNumberFormat="1" applyFont="1" applyFill="1" applyBorder="1" applyAlignment="1">
      <alignment horizontal="left" vertical="center" wrapText="1" indent="1"/>
    </xf>
    <xf numFmtId="0" fontId="42" fillId="0" borderId="14" xfId="51" applyNumberFormat="1" applyFont="1" applyFill="1" applyBorder="1" applyAlignment="1">
      <alignment horizontal="center" vertical="center" wrapText="1"/>
    </xf>
    <xf numFmtId="0" fontId="42" fillId="0" borderId="14" xfId="51" applyNumberFormat="1" applyFont="1" applyFill="1" applyBorder="1" applyAlignment="1">
      <alignment horizontal="center" vertical="center"/>
    </xf>
    <xf numFmtId="0" fontId="42" fillId="0" borderId="14" xfId="0" applyNumberFormat="1" applyFont="1" applyFill="1" applyBorder="1" applyAlignment="1">
      <alignment horizontal="left" vertical="center" wrapText="1" indent="1"/>
    </xf>
    <xf numFmtId="0" fontId="42" fillId="0" borderId="14" xfId="51" applyNumberFormat="1" applyFont="1" applyFill="1" applyBorder="1" applyAlignment="1">
      <alignment horizontal="center" vertical="center" wrapText="1"/>
    </xf>
    <xf numFmtId="0" fontId="42" fillId="0" borderId="14" xfId="51" applyNumberFormat="1" applyFont="1" applyFill="1" applyBorder="1" applyAlignment="1">
      <alignment horizontal="center" vertical="center"/>
    </xf>
    <xf numFmtId="176" fontId="42" fillId="0" borderId="14" xfId="0" applyNumberFormat="1" applyFont="1" applyFill="1" applyBorder="1" applyAlignment="1">
      <alignment horizontal="right" vertical="center"/>
    </xf>
    <xf numFmtId="180" fontId="42" fillId="0" borderId="14" xfId="53" applyNumberFormat="1" applyFont="1" applyFill="1" applyBorder="1" applyAlignment="1" applyProtection="1">
      <alignment horizontal="right" vertical="center"/>
    </xf>
    <xf numFmtId="14" fontId="53" fillId="0" borderId="49" xfId="0" applyNumberFormat="1" applyFont="1" applyFill="1" applyBorder="1" applyAlignment="1">
      <alignment horizontal="center" vertical="center" wrapText="1"/>
    </xf>
    <xf numFmtId="191" fontId="42" fillId="43" borderId="14" xfId="51" applyNumberFormat="1" applyFont="1" applyFill="1" applyBorder="1" applyAlignment="1">
      <alignment horizontal="center" vertical="center"/>
    </xf>
    <xf numFmtId="0" fontId="42" fillId="43" borderId="14" xfId="51" applyNumberFormat="1" applyFont="1" applyFill="1" applyBorder="1" applyAlignment="1">
      <alignment horizontal="center" vertical="center" wrapText="1"/>
    </xf>
    <xf numFmtId="0" fontId="42" fillId="43" borderId="14" xfId="51" applyNumberFormat="1" applyFont="1" applyFill="1" applyBorder="1" applyAlignment="1">
      <alignment horizontal="center" vertical="center"/>
    </xf>
    <xf numFmtId="191" fontId="42" fillId="43" borderId="14" xfId="0" applyNumberFormat="1" applyFont="1" applyFill="1" applyBorder="1" applyAlignment="1">
      <alignment horizontal="center" vertical="center" wrapText="1"/>
    </xf>
    <xf numFmtId="180" fontId="42" fillId="43" borderId="23" xfId="53" applyNumberFormat="1" applyFont="1" applyFill="1" applyBorder="1" applyAlignment="1" applyProtection="1">
      <alignment horizontal="right" vertical="center"/>
    </xf>
    <xf numFmtId="0" fontId="44" fillId="0" borderId="14" xfId="50" applyFont="1" applyBorder="1" applyAlignment="1">
      <alignment horizontal="left" vertical="center" wrapText="1" indent="2"/>
    </xf>
    <xf numFmtId="0" fontId="42" fillId="0" borderId="14" xfId="50" applyFont="1" applyBorder="1" applyAlignment="1">
      <alignment horizontal="left" vertical="center" wrapText="1"/>
    </xf>
    <xf numFmtId="0" fontId="42" fillId="32" borderId="14" xfId="65" applyFont="1" applyBorder="1" applyAlignment="1">
      <alignment horizontal="left" vertical="center" wrapText="1"/>
    </xf>
    <xf numFmtId="0" fontId="42" fillId="32" borderId="14" xfId="65" applyFont="1" applyBorder="1" applyAlignment="1">
      <alignment horizontal="center" vertical="center" wrapText="1"/>
    </xf>
    <xf numFmtId="0" fontId="42" fillId="32" borderId="14" xfId="65" applyFont="1" applyBorder="1" applyAlignment="1">
      <alignment horizontal="center" vertical="center"/>
    </xf>
    <xf numFmtId="191" fontId="42" fillId="32" borderId="14" xfId="65" applyNumberFormat="1" applyFont="1" applyBorder="1" applyAlignment="1">
      <alignment horizontal="center" vertical="center"/>
    </xf>
    <xf numFmtId="176" fontId="42" fillId="32" borderId="14" xfId="65" applyNumberFormat="1" applyFont="1" applyBorder="1" applyAlignment="1">
      <alignment horizontal="right" vertical="center"/>
    </xf>
    <xf numFmtId="180" fontId="42" fillId="32" borderId="14" xfId="65" applyNumberFormat="1" applyFont="1" applyBorder="1" applyAlignment="1">
      <alignment horizontal="right" vertical="center" wrapText="1"/>
    </xf>
    <xf numFmtId="176" fontId="42" fillId="32" borderId="26" xfId="65" applyNumberFormat="1" applyFont="1" applyBorder="1" applyAlignment="1">
      <alignment horizontal="right" vertical="center"/>
    </xf>
    <xf numFmtId="180" fontId="42" fillId="32" borderId="23" xfId="65" applyNumberFormat="1" applyFont="1" applyBorder="1" applyAlignment="1">
      <alignment horizontal="right" vertical="center" wrapText="1"/>
    </xf>
    <xf numFmtId="0" fontId="34" fillId="0" borderId="46" xfId="51" applyFont="1" applyBorder="1" applyAlignment="1">
      <alignment horizontal="center" vertical="center"/>
    </xf>
    <xf numFmtId="0" fontId="34" fillId="0" borderId="16" xfId="51" applyFont="1" applyBorder="1" applyAlignment="1">
      <alignment horizontal="center" vertical="center"/>
    </xf>
    <xf numFmtId="0" fontId="34" fillId="0" borderId="31" xfId="51" applyFont="1" applyBorder="1" applyAlignment="1">
      <alignment horizontal="center" vertical="center"/>
    </xf>
    <xf numFmtId="0" fontId="35" fillId="0" borderId="0" xfId="51" applyFont="1">
      <alignment vertical="center"/>
    </xf>
    <xf numFmtId="0" fontId="42" fillId="0" borderId="14" xfId="0" applyFont="1" applyBorder="1" applyAlignment="1">
      <alignment vertical="center" wrapText="1"/>
    </xf>
    <xf numFmtId="191" fontId="42" fillId="0" borderId="14" xfId="65" applyNumberFormat="1" applyFont="1" applyFill="1" applyBorder="1" applyAlignment="1">
      <alignment horizontal="center" vertical="center"/>
    </xf>
    <xf numFmtId="0" fontId="43" fillId="0" borderId="0" xfId="51" applyFont="1">
      <alignment vertical="center"/>
    </xf>
    <xf numFmtId="0" fontId="42" fillId="0" borderId="14" xfId="50" applyNumberFormat="1" applyFont="1" applyFill="1" applyBorder="1" applyAlignment="1">
      <alignment horizontal="left" vertical="center" wrapText="1" indent="1"/>
    </xf>
    <xf numFmtId="176" fontId="42" fillId="0" borderId="14" xfId="51" applyNumberFormat="1" applyFont="1" applyFill="1" applyBorder="1" applyAlignment="1">
      <alignment horizontal="center" vertical="center"/>
    </xf>
    <xf numFmtId="0" fontId="42" fillId="0" borderId="14" xfId="0" applyFont="1" applyFill="1" applyBorder="1" applyAlignment="1">
      <alignment horizontal="left" vertical="center" wrapText="1" indent="1"/>
    </xf>
    <xf numFmtId="0" fontId="42" fillId="0" borderId="14" xfId="51" applyFont="1" applyFill="1" applyBorder="1" applyAlignment="1">
      <alignment horizontal="center" vertical="center" wrapText="1"/>
    </xf>
    <xf numFmtId="0" fontId="42" fillId="0" borderId="14" xfId="51" applyFont="1" applyFill="1" applyBorder="1" applyAlignment="1">
      <alignment horizontal="center" vertical="center"/>
    </xf>
    <xf numFmtId="0" fontId="42" fillId="0" borderId="14" xfId="65" applyFont="1" applyFill="1" applyBorder="1" applyAlignment="1">
      <alignment horizontal="center" vertical="center"/>
    </xf>
    <xf numFmtId="0" fontId="47" fillId="0" borderId="0" xfId="1553" applyNumberFormat="1" applyFont="1" applyAlignment="1">
      <alignment horizontal="center" vertical="center"/>
    </xf>
    <xf numFmtId="0" fontId="35" fillId="0" borderId="0" xfId="0" applyNumberFormat="1" applyFont="1" applyAlignment="1">
      <alignment horizontal="left" wrapText="1"/>
    </xf>
    <xf numFmtId="177" fontId="40" fillId="39" borderId="50" xfId="51" quotePrefix="1" applyNumberFormat="1" applyFont="1" applyFill="1" applyBorder="1" applyAlignment="1">
      <alignment horizontal="center" vertical="center"/>
    </xf>
    <xf numFmtId="177" fontId="40" fillId="39" borderId="51" xfId="51" quotePrefix="1" applyNumberFormat="1" applyFont="1" applyFill="1" applyBorder="1" applyAlignment="1">
      <alignment horizontal="center" vertical="center"/>
    </xf>
    <xf numFmtId="177" fontId="40" fillId="39" borderId="40" xfId="51" quotePrefix="1" applyNumberFormat="1" applyFont="1" applyFill="1" applyBorder="1" applyAlignment="1">
      <alignment horizontal="center" vertical="center"/>
    </xf>
    <xf numFmtId="177" fontId="40" fillId="39" borderId="52" xfId="51" quotePrefix="1" applyNumberFormat="1" applyFont="1" applyFill="1" applyBorder="1" applyAlignment="1">
      <alignment horizontal="center" vertical="center"/>
    </xf>
    <xf numFmtId="0" fontId="1" fillId="35" borderId="19" xfId="68" applyNumberFormat="1" applyFont="1" applyBorder="1" applyAlignment="1" applyProtection="1">
      <alignment horizontal="center" vertical="center"/>
    </xf>
    <xf numFmtId="0" fontId="1" fillId="35" borderId="14" xfId="68" applyNumberFormat="1" applyFont="1" applyBorder="1" applyAlignment="1" applyProtection="1">
      <alignment horizontal="center" vertical="center"/>
    </xf>
    <xf numFmtId="0" fontId="1" fillId="0" borderId="0" xfId="56" applyNumberFormat="1" applyFont="1" applyFill="1" applyBorder="1" applyAlignment="1" applyProtection="1">
      <alignment horizontal="center" vertical="center"/>
    </xf>
    <xf numFmtId="0" fontId="16" fillId="35" borderId="19" xfId="68" applyNumberFormat="1" applyFont="1" applyBorder="1" applyAlignment="1" applyProtection="1">
      <alignment horizontal="center" vertical="center"/>
    </xf>
    <xf numFmtId="0" fontId="16" fillId="35" borderId="14" xfId="68" applyNumberFormat="1" applyFont="1" applyBorder="1" applyAlignment="1" applyProtection="1">
      <alignment horizontal="center" vertical="center"/>
    </xf>
    <xf numFmtId="0" fontId="1" fillId="35" borderId="35" xfId="68" applyNumberFormat="1" applyFont="1" applyBorder="1" applyAlignment="1" applyProtection="1">
      <alignment horizontal="center" vertical="center"/>
    </xf>
    <xf numFmtId="0" fontId="1" fillId="35" borderId="24" xfId="68" applyNumberFormat="1" applyFont="1" applyBorder="1" applyAlignment="1" applyProtection="1">
      <alignment horizontal="center" vertical="center"/>
    </xf>
    <xf numFmtId="0" fontId="42" fillId="39" borderId="53" xfId="51" applyNumberFormat="1" applyFont="1" applyFill="1" applyBorder="1" applyAlignment="1">
      <alignment horizontal="center" vertical="center"/>
    </xf>
    <xf numFmtId="0" fontId="42" fillId="39" borderId="54" xfId="51" applyNumberFormat="1" applyFont="1" applyFill="1" applyBorder="1" applyAlignment="1">
      <alignment horizontal="center" vertical="center"/>
    </xf>
    <xf numFmtId="0" fontId="42" fillId="39" borderId="55" xfId="51" applyNumberFormat="1" applyFont="1" applyFill="1" applyBorder="1" applyAlignment="1">
      <alignment horizontal="center" vertical="center"/>
    </xf>
    <xf numFmtId="0" fontId="42" fillId="39" borderId="56" xfId="51" applyNumberFormat="1" applyFont="1" applyFill="1" applyBorder="1" applyAlignment="1">
      <alignment horizontal="center" vertical="center"/>
    </xf>
    <xf numFmtId="0" fontId="42" fillId="39" borderId="57" xfId="51" applyNumberFormat="1" applyFont="1" applyFill="1" applyBorder="1" applyAlignment="1">
      <alignment horizontal="center" vertical="center"/>
    </xf>
    <xf numFmtId="0" fontId="42" fillId="39" borderId="36" xfId="51" applyNumberFormat="1" applyFont="1" applyFill="1" applyBorder="1" applyAlignment="1">
      <alignment horizontal="center" vertical="center"/>
    </xf>
    <xf numFmtId="0" fontId="42" fillId="39" borderId="58" xfId="51" applyNumberFormat="1" applyFont="1" applyFill="1" applyBorder="1" applyAlignment="1">
      <alignment horizontal="center" vertical="center"/>
    </xf>
    <xf numFmtId="0" fontId="42" fillId="39" borderId="59" xfId="51" applyNumberFormat="1" applyFont="1" applyFill="1" applyBorder="1" applyAlignment="1">
      <alignment horizontal="center" vertical="center" wrapText="1"/>
    </xf>
    <xf numFmtId="0" fontId="42" fillId="39" borderId="21" xfId="51" applyNumberFormat="1" applyFont="1" applyFill="1" applyBorder="1" applyAlignment="1">
      <alignment horizontal="center" vertical="center"/>
    </xf>
    <xf numFmtId="0" fontId="42" fillId="39" borderId="37" xfId="51" applyNumberFormat="1" applyFont="1" applyFill="1" applyBorder="1" applyAlignment="1">
      <alignment horizontal="center" vertical="center"/>
    </xf>
    <xf numFmtId="0" fontId="42" fillId="39" borderId="60" xfId="51" applyNumberFormat="1" applyFont="1" applyFill="1" applyBorder="1" applyAlignment="1">
      <alignment horizontal="center" vertical="center" wrapText="1"/>
    </xf>
    <xf numFmtId="0" fontId="42" fillId="39" borderId="48" xfId="51" applyNumberFormat="1" applyFont="1" applyFill="1" applyBorder="1" applyAlignment="1">
      <alignment horizontal="center" vertical="center"/>
    </xf>
    <xf numFmtId="0" fontId="42" fillId="39" borderId="61" xfId="51" applyNumberFormat="1" applyFont="1" applyFill="1" applyBorder="1" applyAlignment="1">
      <alignment horizontal="center" vertical="center"/>
    </xf>
    <xf numFmtId="0" fontId="42" fillId="39" borderId="20" xfId="51" applyNumberFormat="1" applyFont="1" applyFill="1" applyBorder="1" applyAlignment="1">
      <alignment horizontal="center" vertical="center"/>
    </xf>
    <xf numFmtId="0" fontId="35" fillId="0" borderId="0" xfId="51" applyNumberFormat="1" applyFont="1" applyAlignment="1">
      <alignment horizontal="center" vertical="center"/>
    </xf>
    <xf numFmtId="0" fontId="1" fillId="0" borderId="0" xfId="54" applyNumberFormat="1" applyFont="1" applyFill="1" applyBorder="1" applyAlignment="1" applyProtection="1">
      <alignment horizontal="center" vertical="center" wrapText="1"/>
    </xf>
    <xf numFmtId="14" fontId="2" fillId="31" borderId="13" xfId="64" applyNumberFormat="1" applyBorder="1" applyAlignment="1" applyProtection="1">
      <alignment horizontal="center" vertical="center"/>
    </xf>
    <xf numFmtId="0" fontId="42" fillId="39" borderId="59" xfId="51" applyNumberFormat="1" applyFont="1" applyFill="1" applyBorder="1" applyAlignment="1">
      <alignment horizontal="center" vertical="center"/>
    </xf>
    <xf numFmtId="0" fontId="1" fillId="35" borderId="39" xfId="68" applyNumberFormat="1" applyBorder="1" applyAlignment="1" applyProtection="1">
      <alignment horizontal="center" vertical="center"/>
    </xf>
    <xf numFmtId="0" fontId="1" fillId="35" borderId="18" xfId="68" applyNumberFormat="1" applyFont="1" applyBorder="1" applyAlignment="1" applyProtection="1">
      <alignment horizontal="center" vertical="center"/>
    </xf>
    <xf numFmtId="14" fontId="16" fillId="0" borderId="18" xfId="51" applyNumberFormat="1" applyFont="1" applyBorder="1" applyAlignment="1">
      <alignment horizontal="center" vertical="center"/>
    </xf>
    <xf numFmtId="14" fontId="16" fillId="0" borderId="29" xfId="51" applyNumberFormat="1" applyFont="1" applyBorder="1" applyAlignment="1">
      <alignment horizontal="center" vertical="center"/>
    </xf>
    <xf numFmtId="191" fontId="42" fillId="43" borderId="14" xfId="65" applyNumberFormat="1" applyFont="1" applyFill="1" applyBorder="1" applyAlignment="1" applyProtection="1">
      <alignment horizontal="center" vertical="center"/>
    </xf>
  </cellXfs>
  <cellStyles count="1557">
    <cellStyle name=" 386grabber=M" xfId="71" xr:uid="{00000000-0005-0000-0000-000000000000}"/>
    <cellStyle name="_BPM-ANLY-004(패키지갭분석서)_0902_v1.0" xfId="72" xr:uid="{00000000-0005-0000-0000-000001000000}"/>
    <cellStyle name="_요구사항추적매트릭스(CS)_보기" xfId="73" xr:uid="{00000000-0005-0000-0000-000002000000}"/>
    <cellStyle name="_요구사항추적표(CS)_보기" xfId="74" xr:uid="{00000000-0005-0000-0000-000003000000}"/>
    <cellStyle name="_요구사항추적표(웹)_양식" xfId="75" xr:uid="{00000000-0005-0000-0000-000004000000}"/>
    <cellStyle name="_통합테스트빌드목록" xfId="76" xr:uid="{00000000-0005-0000-0000-000005000000}"/>
    <cellStyle name="_표준서식-양식-가로" xfId="77" xr:uid="{00000000-0005-0000-0000-000006000000}"/>
    <cellStyle name="_회의록관리대장_#.업무영역명" xfId="78" xr:uid="{00000000-0005-0000-0000-000007000000}"/>
    <cellStyle name="20% - Accent1" xfId="1" xr:uid="{00000000-0005-0000-0000-000008000000}"/>
    <cellStyle name="20% - Accent2" xfId="2" xr:uid="{00000000-0005-0000-0000-000009000000}"/>
    <cellStyle name="20% - Accent3" xfId="3" xr:uid="{00000000-0005-0000-0000-00000A000000}"/>
    <cellStyle name="20% - Accent4" xfId="4" xr:uid="{00000000-0005-0000-0000-00000B000000}"/>
    <cellStyle name="20% - Accent5" xfId="5" xr:uid="{00000000-0005-0000-0000-00000C000000}"/>
    <cellStyle name="20% - Accent6" xfId="6" xr:uid="{00000000-0005-0000-0000-00000D000000}"/>
    <cellStyle name="20% - 강조색1" xfId="68" xr:uid="{00000000-0005-0000-0000-00000E000000}"/>
    <cellStyle name="20% - 강조색1 2" xfId="1545" xr:uid="{00000000-0005-0000-0000-00000F000000}"/>
    <cellStyle name="20% - 강조색1 3" xfId="1549" xr:uid="{00000000-0005-0000-0000-000010000000}"/>
    <cellStyle name="20% - 강조색4" xfId="65" xr:uid="{00000000-0005-0000-0000-000011000000}"/>
    <cellStyle name="20% - 강조색4 2" xfId="1543" xr:uid="{00000000-0005-0000-0000-000012000000}"/>
    <cellStyle name="20% - 강조색4 3" xfId="1547" xr:uid="{00000000-0005-0000-0000-000013000000}"/>
    <cellStyle name="40% - Accent1" xfId="7" xr:uid="{00000000-0005-0000-0000-000014000000}"/>
    <cellStyle name="40% - Accent2" xfId="8" xr:uid="{00000000-0005-0000-0000-000015000000}"/>
    <cellStyle name="40% - Accent3" xfId="9" xr:uid="{00000000-0005-0000-0000-000016000000}"/>
    <cellStyle name="40% - Accent4" xfId="10" xr:uid="{00000000-0005-0000-0000-000017000000}"/>
    <cellStyle name="40% - Accent5" xfId="11" xr:uid="{00000000-0005-0000-0000-000018000000}"/>
    <cellStyle name="40% - Accent6" xfId="12" xr:uid="{00000000-0005-0000-0000-000019000000}"/>
    <cellStyle name="40% - 강조색4" xfId="66" xr:uid="{00000000-0005-0000-0000-00001A000000}"/>
    <cellStyle name="40% - 강조색4 2" xfId="1544" xr:uid="{00000000-0005-0000-0000-00001B000000}"/>
    <cellStyle name="40% - 강조색4 3" xfId="1548" xr:uid="{00000000-0005-0000-0000-00001C000000}"/>
    <cellStyle name="60% - Accent1" xfId="13" xr:uid="{00000000-0005-0000-0000-00001D000000}"/>
    <cellStyle name="60% - Accent2" xfId="14" xr:uid="{00000000-0005-0000-0000-00001E000000}"/>
    <cellStyle name="60% - Accent3" xfId="15" xr:uid="{00000000-0005-0000-0000-00001F000000}"/>
    <cellStyle name="60% - Accent4" xfId="16" xr:uid="{00000000-0005-0000-0000-000020000000}"/>
    <cellStyle name="60% - Accent5" xfId="17" xr:uid="{00000000-0005-0000-0000-000021000000}"/>
    <cellStyle name="60% - Accent6" xfId="18" xr:uid="{00000000-0005-0000-0000-000022000000}"/>
    <cellStyle name="60% - 강조색2" xfId="56" xr:uid="{00000000-0005-0000-0000-000023000000}"/>
    <cellStyle name="60% - 강조색4" xfId="67" xr:uid="{00000000-0005-0000-0000-000024000000}"/>
    <cellStyle name="Accent1" xfId="19" xr:uid="{00000000-0005-0000-0000-000025000000}"/>
    <cellStyle name="Accent2" xfId="20" xr:uid="{00000000-0005-0000-0000-000026000000}"/>
    <cellStyle name="Accent3" xfId="21" xr:uid="{00000000-0005-0000-0000-000027000000}"/>
    <cellStyle name="Accent4" xfId="22" xr:uid="{00000000-0005-0000-0000-000028000000}"/>
    <cellStyle name="Accent5" xfId="23" xr:uid="{00000000-0005-0000-0000-000029000000}"/>
    <cellStyle name="Accent6" xfId="24" xr:uid="{00000000-0005-0000-0000-00002A000000}"/>
    <cellStyle name="AeE­ [0]_PERSONAL" xfId="79" xr:uid="{00000000-0005-0000-0000-00002B000000}"/>
    <cellStyle name="AeE­_PERSONAL" xfId="80" xr:uid="{00000000-0005-0000-0000-00002C000000}"/>
    <cellStyle name="ALIGNMENT" xfId="81" xr:uid="{00000000-0005-0000-0000-00002D000000}"/>
    <cellStyle name="Bad" xfId="25" xr:uid="{00000000-0005-0000-0000-00002E000000}"/>
    <cellStyle name="C￥AØ_PERSONAL" xfId="82" xr:uid="{00000000-0005-0000-0000-00002F000000}"/>
    <cellStyle name="Calculation" xfId="26" xr:uid="{00000000-0005-0000-0000-000030000000}"/>
    <cellStyle name="category" xfId="83" xr:uid="{00000000-0005-0000-0000-000031000000}"/>
    <cellStyle name="Check Cell" xfId="27" xr:uid="{00000000-0005-0000-0000-000032000000}"/>
    <cellStyle name="Comma [0]_MACRO1.XLM" xfId="84" xr:uid="{00000000-0005-0000-0000-000033000000}"/>
    <cellStyle name="comma zerodec" xfId="85" xr:uid="{00000000-0005-0000-0000-000034000000}"/>
    <cellStyle name="Currency1" xfId="86" xr:uid="{00000000-0005-0000-0000-000035000000}"/>
    <cellStyle name="Dollar (zero dec)" xfId="87" xr:uid="{00000000-0005-0000-0000-000036000000}"/>
    <cellStyle name="Explanatory Text" xfId="28" xr:uid="{00000000-0005-0000-0000-000037000000}"/>
    <cellStyle name="Good" xfId="29" xr:uid="{00000000-0005-0000-0000-000038000000}"/>
    <cellStyle name="Grey" xfId="88" xr:uid="{00000000-0005-0000-0000-000039000000}"/>
    <cellStyle name="HEADER" xfId="89" xr:uid="{00000000-0005-0000-0000-00003A000000}"/>
    <cellStyle name="Header1" xfId="90" xr:uid="{00000000-0005-0000-0000-00003B000000}"/>
    <cellStyle name="Header2" xfId="91" xr:uid="{00000000-0005-0000-0000-00003C000000}"/>
    <cellStyle name="Heading 1" xfId="30" xr:uid="{00000000-0005-0000-0000-00003D000000}"/>
    <cellStyle name="Heading 2" xfId="31" xr:uid="{00000000-0005-0000-0000-00003E000000}"/>
    <cellStyle name="Heading 3" xfId="32" xr:uid="{00000000-0005-0000-0000-00003F000000}"/>
    <cellStyle name="Heading 4" xfId="33" xr:uid="{00000000-0005-0000-0000-000040000000}"/>
    <cellStyle name="Hyperlink_NEGS" xfId="92" xr:uid="{00000000-0005-0000-0000-000041000000}"/>
    <cellStyle name="Input" xfId="34" xr:uid="{00000000-0005-0000-0000-000042000000}"/>
    <cellStyle name="Input [yellow]" xfId="93" xr:uid="{00000000-0005-0000-0000-000043000000}"/>
    <cellStyle name="Linked Cell" xfId="35" xr:uid="{00000000-0005-0000-0000-000044000000}"/>
    <cellStyle name="Model" xfId="94" xr:uid="{00000000-0005-0000-0000-000045000000}"/>
    <cellStyle name="Neutral" xfId="36" xr:uid="{00000000-0005-0000-0000-000046000000}"/>
    <cellStyle name="Normal - Style1" xfId="95" xr:uid="{00000000-0005-0000-0000-000047000000}"/>
    <cellStyle name="Normal_ChartUs" xfId="57" xr:uid="{00000000-0005-0000-0000-000048000000}"/>
    <cellStyle name="Note" xfId="37" xr:uid="{00000000-0005-0000-0000-000049000000}"/>
    <cellStyle name="Output" xfId="38" xr:uid="{00000000-0005-0000-0000-00004A000000}"/>
    <cellStyle name="Percent [2]" xfId="96" xr:uid="{00000000-0005-0000-0000-00004B000000}"/>
    <cellStyle name="subhead" xfId="97" xr:uid="{00000000-0005-0000-0000-00004C000000}"/>
    <cellStyle name="Title" xfId="39" xr:uid="{00000000-0005-0000-0000-00004D000000}"/>
    <cellStyle name="Total" xfId="40" xr:uid="{00000000-0005-0000-0000-00004E000000}"/>
    <cellStyle name="Warning Text" xfId="41" xr:uid="{00000000-0005-0000-0000-00004F000000}"/>
    <cellStyle name="강조색1" xfId="54" xr:uid="{00000000-0005-0000-0000-000050000000}"/>
    <cellStyle name="강조색2" xfId="55" xr:uid="{00000000-0005-0000-0000-000051000000}"/>
    <cellStyle name="강조색4" xfId="64" xr:uid="{00000000-0005-0000-0000-000052000000}"/>
    <cellStyle name="대제목" xfId="42" xr:uid="{00000000-0005-0000-0000-000053000000}"/>
    <cellStyle name="문자필드" xfId="43" xr:uid="{00000000-0005-0000-0000-000054000000}"/>
    <cellStyle name="백분율" xfId="53" builtinId="5"/>
    <cellStyle name="소제목" xfId="44" xr:uid="{00000000-0005-0000-0000-000056000000}"/>
    <cellStyle name="숫자필드" xfId="45" xr:uid="{00000000-0005-0000-0000-000057000000}"/>
    <cellStyle name="쉼표 [0]" xfId="69" builtinId="6"/>
    <cellStyle name="스타일 1" xfId="46" xr:uid="{00000000-0005-0000-0000-000059000000}"/>
    <cellStyle name="스타일 1 10" xfId="98" xr:uid="{00000000-0005-0000-0000-00005A000000}"/>
    <cellStyle name="스타일 1 11" xfId="99" xr:uid="{00000000-0005-0000-0000-00005B000000}"/>
    <cellStyle name="스타일 1 12" xfId="100" xr:uid="{00000000-0005-0000-0000-00005C000000}"/>
    <cellStyle name="스타일 1 13" xfId="101" xr:uid="{00000000-0005-0000-0000-00005D000000}"/>
    <cellStyle name="스타일 1 14" xfId="102" xr:uid="{00000000-0005-0000-0000-00005E000000}"/>
    <cellStyle name="스타일 1 15" xfId="103" xr:uid="{00000000-0005-0000-0000-00005F000000}"/>
    <cellStyle name="스타일 1 16" xfId="104" xr:uid="{00000000-0005-0000-0000-000060000000}"/>
    <cellStyle name="스타일 1 17" xfId="105" xr:uid="{00000000-0005-0000-0000-000061000000}"/>
    <cellStyle name="스타일 1 18" xfId="106" xr:uid="{00000000-0005-0000-0000-000062000000}"/>
    <cellStyle name="스타일 1 19" xfId="107" xr:uid="{00000000-0005-0000-0000-000063000000}"/>
    <cellStyle name="스타일 1 2" xfId="108" xr:uid="{00000000-0005-0000-0000-000064000000}"/>
    <cellStyle name="스타일 1 2 10" xfId="109" xr:uid="{00000000-0005-0000-0000-000065000000}"/>
    <cellStyle name="스타일 1 2 10 2" xfId="110" xr:uid="{00000000-0005-0000-0000-000066000000}"/>
    <cellStyle name="스타일 1 2 10 2 2" xfId="111" xr:uid="{00000000-0005-0000-0000-000067000000}"/>
    <cellStyle name="스타일 1 2 10 2 3" xfId="112" xr:uid="{00000000-0005-0000-0000-000068000000}"/>
    <cellStyle name="스타일 1 2 10 3" xfId="113" xr:uid="{00000000-0005-0000-0000-000069000000}"/>
    <cellStyle name="스타일 1 2 11" xfId="114" xr:uid="{00000000-0005-0000-0000-00006A000000}"/>
    <cellStyle name="스타일 1 2 12" xfId="115" xr:uid="{00000000-0005-0000-0000-00006B000000}"/>
    <cellStyle name="스타일 1 2 2" xfId="116" xr:uid="{00000000-0005-0000-0000-00006C000000}"/>
    <cellStyle name="스타일 1 2 2 2" xfId="117" xr:uid="{00000000-0005-0000-0000-00006D000000}"/>
    <cellStyle name="스타일 1 2 2 2 2" xfId="118" xr:uid="{00000000-0005-0000-0000-00006E000000}"/>
    <cellStyle name="스타일 1 2 2 2 2 2" xfId="119" xr:uid="{00000000-0005-0000-0000-00006F000000}"/>
    <cellStyle name="스타일 1 2 2 2 2 2 2" xfId="120" xr:uid="{00000000-0005-0000-0000-000070000000}"/>
    <cellStyle name="스타일 1 2 2 2 2 2 2 2" xfId="121" xr:uid="{00000000-0005-0000-0000-000071000000}"/>
    <cellStyle name="스타일 1 2 2 2 2 2 2 2 2" xfId="122" xr:uid="{00000000-0005-0000-0000-000072000000}"/>
    <cellStyle name="스타일 1 2 2 2 2 2 2 2 3" xfId="123" xr:uid="{00000000-0005-0000-0000-000073000000}"/>
    <cellStyle name="스타일 1 2 2 2 2 2 2 3" xfId="124" xr:uid="{00000000-0005-0000-0000-000074000000}"/>
    <cellStyle name="스타일 1 2 2 2 2 2 3" xfId="125" xr:uid="{00000000-0005-0000-0000-000075000000}"/>
    <cellStyle name="스타일 1 2 2 2 2 2 4" xfId="126" xr:uid="{00000000-0005-0000-0000-000076000000}"/>
    <cellStyle name="스타일 1 2 2 2 2 2 5" xfId="127" xr:uid="{00000000-0005-0000-0000-000077000000}"/>
    <cellStyle name="스타일 1 2 2 2 2 3" xfId="128" xr:uid="{00000000-0005-0000-0000-000078000000}"/>
    <cellStyle name="스타일 1 2 2 2 2 3 2" xfId="129" xr:uid="{00000000-0005-0000-0000-000079000000}"/>
    <cellStyle name="스타일 1 2 2 2 2 3 2 2" xfId="130" xr:uid="{00000000-0005-0000-0000-00007A000000}"/>
    <cellStyle name="스타일 1 2 2 2 2 3 2 3" xfId="131" xr:uid="{00000000-0005-0000-0000-00007B000000}"/>
    <cellStyle name="스타일 1 2 2 2 2 3 3" xfId="132" xr:uid="{00000000-0005-0000-0000-00007C000000}"/>
    <cellStyle name="스타일 1 2 2 2 2 4" xfId="133" xr:uid="{00000000-0005-0000-0000-00007D000000}"/>
    <cellStyle name="스타일 1 2 2 2 2 5" xfId="134" xr:uid="{00000000-0005-0000-0000-00007E000000}"/>
    <cellStyle name="스타일 1 2 2 2 3" xfId="135" xr:uid="{00000000-0005-0000-0000-00007F000000}"/>
    <cellStyle name="스타일 1 2 2 2 3 2" xfId="136" xr:uid="{00000000-0005-0000-0000-000080000000}"/>
    <cellStyle name="스타일 1 2 2 2 3 2 2" xfId="137" xr:uid="{00000000-0005-0000-0000-000081000000}"/>
    <cellStyle name="스타일 1 2 2 2 3 2 3" xfId="138" xr:uid="{00000000-0005-0000-0000-000082000000}"/>
    <cellStyle name="스타일 1 2 2 2 3 3" xfId="139" xr:uid="{00000000-0005-0000-0000-000083000000}"/>
    <cellStyle name="스타일 1 2 2 2 4" xfId="140" xr:uid="{00000000-0005-0000-0000-000084000000}"/>
    <cellStyle name="스타일 1 2 2 2 5" xfId="141" xr:uid="{00000000-0005-0000-0000-000085000000}"/>
    <cellStyle name="스타일 1 2 2 2 6" xfId="142" xr:uid="{00000000-0005-0000-0000-000086000000}"/>
    <cellStyle name="스타일 1 2 2 3" xfId="143" xr:uid="{00000000-0005-0000-0000-000087000000}"/>
    <cellStyle name="스타일 1 2 2 4" xfId="144" xr:uid="{00000000-0005-0000-0000-000088000000}"/>
    <cellStyle name="스타일 1 2 2 5" xfId="145" xr:uid="{00000000-0005-0000-0000-000089000000}"/>
    <cellStyle name="스타일 1 2 2 6" xfId="146" xr:uid="{00000000-0005-0000-0000-00008A000000}"/>
    <cellStyle name="스타일 1 2 2 6 2" xfId="147" xr:uid="{00000000-0005-0000-0000-00008B000000}"/>
    <cellStyle name="스타일 1 2 2 6 2 2" xfId="148" xr:uid="{00000000-0005-0000-0000-00008C000000}"/>
    <cellStyle name="스타일 1 2 2 6 2 2 2" xfId="149" xr:uid="{00000000-0005-0000-0000-00008D000000}"/>
    <cellStyle name="스타일 1 2 2 6 2 2 3" xfId="150" xr:uid="{00000000-0005-0000-0000-00008E000000}"/>
    <cellStyle name="스타일 1 2 2 6 2 3" xfId="151" xr:uid="{00000000-0005-0000-0000-00008F000000}"/>
    <cellStyle name="스타일 1 2 2 6 3" xfId="152" xr:uid="{00000000-0005-0000-0000-000090000000}"/>
    <cellStyle name="스타일 1 2 2 6 4" xfId="153" xr:uid="{00000000-0005-0000-0000-000091000000}"/>
    <cellStyle name="스타일 1 2 2 6 5" xfId="154" xr:uid="{00000000-0005-0000-0000-000092000000}"/>
    <cellStyle name="스타일 1 2 2 7" xfId="155" xr:uid="{00000000-0005-0000-0000-000093000000}"/>
    <cellStyle name="스타일 1 2 2 7 2" xfId="156" xr:uid="{00000000-0005-0000-0000-000094000000}"/>
    <cellStyle name="스타일 1 2 2 7 2 2" xfId="157" xr:uid="{00000000-0005-0000-0000-000095000000}"/>
    <cellStyle name="스타일 1 2 2 7 2 3" xfId="158" xr:uid="{00000000-0005-0000-0000-000096000000}"/>
    <cellStyle name="스타일 1 2 2 7 3" xfId="159" xr:uid="{00000000-0005-0000-0000-000097000000}"/>
    <cellStyle name="스타일 1 2 2 8" xfId="160" xr:uid="{00000000-0005-0000-0000-000098000000}"/>
    <cellStyle name="스타일 1 2 2 9" xfId="161" xr:uid="{00000000-0005-0000-0000-000099000000}"/>
    <cellStyle name="스타일 1 2 3" xfId="162" xr:uid="{00000000-0005-0000-0000-00009A000000}"/>
    <cellStyle name="스타일 1 2 4" xfId="163" xr:uid="{00000000-0005-0000-0000-00009B000000}"/>
    <cellStyle name="스타일 1 2 5" xfId="164" xr:uid="{00000000-0005-0000-0000-00009C000000}"/>
    <cellStyle name="스타일 1 2 6" xfId="165" xr:uid="{00000000-0005-0000-0000-00009D000000}"/>
    <cellStyle name="스타일 1 2 6 2" xfId="166" xr:uid="{00000000-0005-0000-0000-00009E000000}"/>
    <cellStyle name="스타일 1 2 6 2 2" xfId="167" xr:uid="{00000000-0005-0000-0000-00009F000000}"/>
    <cellStyle name="스타일 1 2 6 2 2 2" xfId="168" xr:uid="{00000000-0005-0000-0000-0000A0000000}"/>
    <cellStyle name="스타일 1 2 6 2 2 2 2" xfId="169" xr:uid="{00000000-0005-0000-0000-0000A1000000}"/>
    <cellStyle name="스타일 1 2 6 2 2 2 2 2" xfId="170" xr:uid="{00000000-0005-0000-0000-0000A2000000}"/>
    <cellStyle name="스타일 1 2 6 2 2 2 2 3" xfId="171" xr:uid="{00000000-0005-0000-0000-0000A3000000}"/>
    <cellStyle name="스타일 1 2 6 2 2 2 3" xfId="172" xr:uid="{00000000-0005-0000-0000-0000A4000000}"/>
    <cellStyle name="스타일 1 2 6 2 2 3" xfId="173" xr:uid="{00000000-0005-0000-0000-0000A5000000}"/>
    <cellStyle name="스타일 1 2 6 2 2 4" xfId="174" xr:uid="{00000000-0005-0000-0000-0000A6000000}"/>
    <cellStyle name="스타일 1 2 6 2 2 5" xfId="175" xr:uid="{00000000-0005-0000-0000-0000A7000000}"/>
    <cellStyle name="스타일 1 2 6 2 3" xfId="176" xr:uid="{00000000-0005-0000-0000-0000A8000000}"/>
    <cellStyle name="스타일 1 2 6 2 3 2" xfId="177" xr:uid="{00000000-0005-0000-0000-0000A9000000}"/>
    <cellStyle name="스타일 1 2 6 2 3 2 2" xfId="178" xr:uid="{00000000-0005-0000-0000-0000AA000000}"/>
    <cellStyle name="스타일 1 2 6 2 3 2 3" xfId="179" xr:uid="{00000000-0005-0000-0000-0000AB000000}"/>
    <cellStyle name="스타일 1 2 6 2 3 3" xfId="180" xr:uid="{00000000-0005-0000-0000-0000AC000000}"/>
    <cellStyle name="스타일 1 2 6 2 4" xfId="181" xr:uid="{00000000-0005-0000-0000-0000AD000000}"/>
    <cellStyle name="스타일 1 2 6 2 5" xfId="182" xr:uid="{00000000-0005-0000-0000-0000AE000000}"/>
    <cellStyle name="스타일 1 2 6 3" xfId="183" xr:uid="{00000000-0005-0000-0000-0000AF000000}"/>
    <cellStyle name="스타일 1 2 6 3 2" xfId="184" xr:uid="{00000000-0005-0000-0000-0000B0000000}"/>
    <cellStyle name="스타일 1 2 6 3 2 2" xfId="185" xr:uid="{00000000-0005-0000-0000-0000B1000000}"/>
    <cellStyle name="스타일 1 2 6 3 2 3" xfId="186" xr:uid="{00000000-0005-0000-0000-0000B2000000}"/>
    <cellStyle name="스타일 1 2 6 3 3" xfId="187" xr:uid="{00000000-0005-0000-0000-0000B3000000}"/>
    <cellStyle name="스타일 1 2 6 4" xfId="188" xr:uid="{00000000-0005-0000-0000-0000B4000000}"/>
    <cellStyle name="스타일 1 2 6 5" xfId="189" xr:uid="{00000000-0005-0000-0000-0000B5000000}"/>
    <cellStyle name="스타일 1 2 6 6" xfId="190" xr:uid="{00000000-0005-0000-0000-0000B6000000}"/>
    <cellStyle name="스타일 1 2 7" xfId="191" xr:uid="{00000000-0005-0000-0000-0000B7000000}"/>
    <cellStyle name="스타일 1 2 8" xfId="192" xr:uid="{00000000-0005-0000-0000-0000B8000000}"/>
    <cellStyle name="스타일 1 2 9" xfId="193" xr:uid="{00000000-0005-0000-0000-0000B9000000}"/>
    <cellStyle name="스타일 1 2 9 2" xfId="194" xr:uid="{00000000-0005-0000-0000-0000BA000000}"/>
    <cellStyle name="스타일 1 2 9 2 2" xfId="195" xr:uid="{00000000-0005-0000-0000-0000BB000000}"/>
    <cellStyle name="스타일 1 2 9 2 2 2" xfId="196" xr:uid="{00000000-0005-0000-0000-0000BC000000}"/>
    <cellStyle name="스타일 1 2 9 2 2 3" xfId="197" xr:uid="{00000000-0005-0000-0000-0000BD000000}"/>
    <cellStyle name="스타일 1 2 9 2 3" xfId="198" xr:uid="{00000000-0005-0000-0000-0000BE000000}"/>
    <cellStyle name="스타일 1 2 9 3" xfId="199" xr:uid="{00000000-0005-0000-0000-0000BF000000}"/>
    <cellStyle name="스타일 1 2 9 4" xfId="200" xr:uid="{00000000-0005-0000-0000-0000C0000000}"/>
    <cellStyle name="스타일 1 2 9 5" xfId="201" xr:uid="{00000000-0005-0000-0000-0000C1000000}"/>
    <cellStyle name="스타일 1 20" xfId="202" xr:uid="{00000000-0005-0000-0000-0000C2000000}"/>
    <cellStyle name="스타일 1 21" xfId="203" xr:uid="{00000000-0005-0000-0000-0000C3000000}"/>
    <cellStyle name="스타일 1 22" xfId="204" xr:uid="{00000000-0005-0000-0000-0000C4000000}"/>
    <cellStyle name="스타일 1 23" xfId="205" xr:uid="{00000000-0005-0000-0000-0000C5000000}"/>
    <cellStyle name="스타일 1 24" xfId="206" xr:uid="{00000000-0005-0000-0000-0000C6000000}"/>
    <cellStyle name="스타일 1 25" xfId="207" xr:uid="{00000000-0005-0000-0000-0000C7000000}"/>
    <cellStyle name="스타일 1 26" xfId="208" xr:uid="{00000000-0005-0000-0000-0000C8000000}"/>
    <cellStyle name="스타일 1 27" xfId="209" xr:uid="{00000000-0005-0000-0000-0000C9000000}"/>
    <cellStyle name="스타일 1 28" xfId="210" xr:uid="{00000000-0005-0000-0000-0000CA000000}"/>
    <cellStyle name="스타일 1 29" xfId="211" xr:uid="{00000000-0005-0000-0000-0000CB000000}"/>
    <cellStyle name="스타일 1 3" xfId="212" xr:uid="{00000000-0005-0000-0000-0000CC000000}"/>
    <cellStyle name="스타일 1 30" xfId="213" xr:uid="{00000000-0005-0000-0000-0000CD000000}"/>
    <cellStyle name="스타일 1 31" xfId="214" xr:uid="{00000000-0005-0000-0000-0000CE000000}"/>
    <cellStyle name="스타일 1 32" xfId="215" xr:uid="{00000000-0005-0000-0000-0000CF000000}"/>
    <cellStyle name="스타일 1 33" xfId="216" xr:uid="{00000000-0005-0000-0000-0000D0000000}"/>
    <cellStyle name="스타일 1 34" xfId="217" xr:uid="{00000000-0005-0000-0000-0000D1000000}"/>
    <cellStyle name="스타일 1 35" xfId="218" xr:uid="{00000000-0005-0000-0000-0000D2000000}"/>
    <cellStyle name="스타일 1 36" xfId="219" xr:uid="{00000000-0005-0000-0000-0000D3000000}"/>
    <cellStyle name="스타일 1 37" xfId="220" xr:uid="{00000000-0005-0000-0000-0000D4000000}"/>
    <cellStyle name="스타일 1 38" xfId="221" xr:uid="{00000000-0005-0000-0000-0000D5000000}"/>
    <cellStyle name="스타일 1 39" xfId="222" xr:uid="{00000000-0005-0000-0000-0000D6000000}"/>
    <cellStyle name="스타일 1 4" xfId="223" xr:uid="{00000000-0005-0000-0000-0000D7000000}"/>
    <cellStyle name="스타일 1 40" xfId="224" xr:uid="{00000000-0005-0000-0000-0000D8000000}"/>
    <cellStyle name="스타일 1 41" xfId="225" xr:uid="{00000000-0005-0000-0000-0000D9000000}"/>
    <cellStyle name="스타일 1 42" xfId="226" xr:uid="{00000000-0005-0000-0000-0000DA000000}"/>
    <cellStyle name="스타일 1 43" xfId="227" xr:uid="{00000000-0005-0000-0000-0000DB000000}"/>
    <cellStyle name="스타일 1 44" xfId="228" xr:uid="{00000000-0005-0000-0000-0000DC000000}"/>
    <cellStyle name="스타일 1 45" xfId="229" xr:uid="{00000000-0005-0000-0000-0000DD000000}"/>
    <cellStyle name="스타일 1 46" xfId="230" xr:uid="{00000000-0005-0000-0000-0000DE000000}"/>
    <cellStyle name="스타일 1 46 10" xfId="231" xr:uid="{00000000-0005-0000-0000-0000DF000000}"/>
    <cellStyle name="스타일 1 46 2" xfId="232" xr:uid="{00000000-0005-0000-0000-0000E0000000}"/>
    <cellStyle name="스타일 1 46 2 2" xfId="233" xr:uid="{00000000-0005-0000-0000-0000E1000000}"/>
    <cellStyle name="스타일 1 46 2 2 2" xfId="234" xr:uid="{00000000-0005-0000-0000-0000E2000000}"/>
    <cellStyle name="스타일 1 46 2 2 2 2" xfId="235" xr:uid="{00000000-0005-0000-0000-0000E3000000}"/>
    <cellStyle name="스타일 1 46 2 2 2 2 2" xfId="236" xr:uid="{00000000-0005-0000-0000-0000E4000000}"/>
    <cellStyle name="스타일 1 46 2 2 2 2 2 2" xfId="237" xr:uid="{00000000-0005-0000-0000-0000E5000000}"/>
    <cellStyle name="스타일 1 46 2 2 2 2 2 2 2" xfId="238" xr:uid="{00000000-0005-0000-0000-0000E6000000}"/>
    <cellStyle name="스타일 1 46 2 2 2 2 2 2 3" xfId="239" xr:uid="{00000000-0005-0000-0000-0000E7000000}"/>
    <cellStyle name="스타일 1 46 2 2 2 2 2 3" xfId="240" xr:uid="{00000000-0005-0000-0000-0000E8000000}"/>
    <cellStyle name="스타일 1 46 2 2 2 2 3" xfId="241" xr:uid="{00000000-0005-0000-0000-0000E9000000}"/>
    <cellStyle name="스타일 1 46 2 2 2 2 4" xfId="242" xr:uid="{00000000-0005-0000-0000-0000EA000000}"/>
    <cellStyle name="스타일 1 46 2 2 2 2 5" xfId="243" xr:uid="{00000000-0005-0000-0000-0000EB000000}"/>
    <cellStyle name="스타일 1 46 2 2 2 3" xfId="244" xr:uid="{00000000-0005-0000-0000-0000EC000000}"/>
    <cellStyle name="스타일 1 46 2 2 2 3 2" xfId="245" xr:uid="{00000000-0005-0000-0000-0000ED000000}"/>
    <cellStyle name="스타일 1 46 2 2 2 3 2 2" xfId="246" xr:uid="{00000000-0005-0000-0000-0000EE000000}"/>
    <cellStyle name="스타일 1 46 2 2 2 3 2 3" xfId="247" xr:uid="{00000000-0005-0000-0000-0000EF000000}"/>
    <cellStyle name="스타일 1 46 2 2 2 3 3" xfId="248" xr:uid="{00000000-0005-0000-0000-0000F0000000}"/>
    <cellStyle name="스타일 1 46 2 2 2 4" xfId="249" xr:uid="{00000000-0005-0000-0000-0000F1000000}"/>
    <cellStyle name="스타일 1 46 2 2 2 5" xfId="250" xr:uid="{00000000-0005-0000-0000-0000F2000000}"/>
    <cellStyle name="스타일 1 46 2 2 3" xfId="251" xr:uid="{00000000-0005-0000-0000-0000F3000000}"/>
    <cellStyle name="스타일 1 46 2 2 3 2" xfId="252" xr:uid="{00000000-0005-0000-0000-0000F4000000}"/>
    <cellStyle name="스타일 1 46 2 2 3 2 2" xfId="253" xr:uid="{00000000-0005-0000-0000-0000F5000000}"/>
    <cellStyle name="스타일 1 46 2 2 3 2 3" xfId="254" xr:uid="{00000000-0005-0000-0000-0000F6000000}"/>
    <cellStyle name="스타일 1 46 2 2 3 3" xfId="255" xr:uid="{00000000-0005-0000-0000-0000F7000000}"/>
    <cellStyle name="스타일 1 46 2 2 4" xfId="256" xr:uid="{00000000-0005-0000-0000-0000F8000000}"/>
    <cellStyle name="스타일 1 46 2 2 5" xfId="257" xr:uid="{00000000-0005-0000-0000-0000F9000000}"/>
    <cellStyle name="스타일 1 46 2 2 6" xfId="258" xr:uid="{00000000-0005-0000-0000-0000FA000000}"/>
    <cellStyle name="스타일 1 46 2 3" xfId="259" xr:uid="{00000000-0005-0000-0000-0000FB000000}"/>
    <cellStyle name="스타일 1 46 2 4" xfId="260" xr:uid="{00000000-0005-0000-0000-0000FC000000}"/>
    <cellStyle name="스타일 1 46 2 5" xfId="261" xr:uid="{00000000-0005-0000-0000-0000FD000000}"/>
    <cellStyle name="스타일 1 46 2 6" xfId="262" xr:uid="{00000000-0005-0000-0000-0000FE000000}"/>
    <cellStyle name="스타일 1 46 2 6 2" xfId="263" xr:uid="{00000000-0005-0000-0000-0000FF000000}"/>
    <cellStyle name="스타일 1 46 2 6 2 2" xfId="264" xr:uid="{00000000-0005-0000-0000-000000010000}"/>
    <cellStyle name="스타일 1 46 2 6 2 2 2" xfId="265" xr:uid="{00000000-0005-0000-0000-000001010000}"/>
    <cellStyle name="스타일 1 46 2 6 2 2 3" xfId="266" xr:uid="{00000000-0005-0000-0000-000002010000}"/>
    <cellStyle name="스타일 1 46 2 6 2 3" xfId="267" xr:uid="{00000000-0005-0000-0000-000003010000}"/>
    <cellStyle name="스타일 1 46 2 6 3" xfId="268" xr:uid="{00000000-0005-0000-0000-000004010000}"/>
    <cellStyle name="스타일 1 46 2 6 4" xfId="269" xr:uid="{00000000-0005-0000-0000-000005010000}"/>
    <cellStyle name="스타일 1 46 2 6 5" xfId="270" xr:uid="{00000000-0005-0000-0000-000006010000}"/>
    <cellStyle name="스타일 1 46 2 7" xfId="271" xr:uid="{00000000-0005-0000-0000-000007010000}"/>
    <cellStyle name="스타일 1 46 2 7 2" xfId="272" xr:uid="{00000000-0005-0000-0000-000008010000}"/>
    <cellStyle name="스타일 1 46 2 7 2 2" xfId="273" xr:uid="{00000000-0005-0000-0000-000009010000}"/>
    <cellStyle name="스타일 1 46 2 7 2 3" xfId="274" xr:uid="{00000000-0005-0000-0000-00000A010000}"/>
    <cellStyle name="스타일 1 46 2 7 3" xfId="275" xr:uid="{00000000-0005-0000-0000-00000B010000}"/>
    <cellStyle name="스타일 1 46 2 8" xfId="276" xr:uid="{00000000-0005-0000-0000-00000C010000}"/>
    <cellStyle name="스타일 1 46 2 9" xfId="277" xr:uid="{00000000-0005-0000-0000-00000D010000}"/>
    <cellStyle name="스타일 1 46 3" xfId="278" xr:uid="{00000000-0005-0000-0000-00000E010000}"/>
    <cellStyle name="스타일 1 46 4" xfId="279" xr:uid="{00000000-0005-0000-0000-00000F010000}"/>
    <cellStyle name="스타일 1 46 4 2" xfId="280" xr:uid="{00000000-0005-0000-0000-000010010000}"/>
    <cellStyle name="스타일 1 46 4 2 2" xfId="281" xr:uid="{00000000-0005-0000-0000-000011010000}"/>
    <cellStyle name="스타일 1 46 4 2 2 2" xfId="282" xr:uid="{00000000-0005-0000-0000-000012010000}"/>
    <cellStyle name="스타일 1 46 4 2 2 2 2" xfId="283" xr:uid="{00000000-0005-0000-0000-000013010000}"/>
    <cellStyle name="스타일 1 46 4 2 2 2 2 2" xfId="284" xr:uid="{00000000-0005-0000-0000-000014010000}"/>
    <cellStyle name="스타일 1 46 4 2 2 2 2 3" xfId="285" xr:uid="{00000000-0005-0000-0000-000015010000}"/>
    <cellStyle name="스타일 1 46 4 2 2 2 3" xfId="286" xr:uid="{00000000-0005-0000-0000-000016010000}"/>
    <cellStyle name="스타일 1 46 4 2 2 3" xfId="287" xr:uid="{00000000-0005-0000-0000-000017010000}"/>
    <cellStyle name="스타일 1 46 4 2 2 4" xfId="288" xr:uid="{00000000-0005-0000-0000-000018010000}"/>
    <cellStyle name="스타일 1 46 4 2 2 5" xfId="289" xr:uid="{00000000-0005-0000-0000-000019010000}"/>
    <cellStyle name="스타일 1 46 4 2 3" xfId="290" xr:uid="{00000000-0005-0000-0000-00001A010000}"/>
    <cellStyle name="스타일 1 46 4 2 3 2" xfId="291" xr:uid="{00000000-0005-0000-0000-00001B010000}"/>
    <cellStyle name="스타일 1 46 4 2 3 2 2" xfId="292" xr:uid="{00000000-0005-0000-0000-00001C010000}"/>
    <cellStyle name="스타일 1 46 4 2 3 2 3" xfId="293" xr:uid="{00000000-0005-0000-0000-00001D010000}"/>
    <cellStyle name="스타일 1 46 4 2 3 3" xfId="294" xr:uid="{00000000-0005-0000-0000-00001E010000}"/>
    <cellStyle name="스타일 1 46 4 2 4" xfId="295" xr:uid="{00000000-0005-0000-0000-00001F010000}"/>
    <cellStyle name="스타일 1 46 4 2 5" xfId="296" xr:uid="{00000000-0005-0000-0000-000020010000}"/>
    <cellStyle name="스타일 1 46 4 3" xfId="297" xr:uid="{00000000-0005-0000-0000-000021010000}"/>
    <cellStyle name="스타일 1 46 4 3 2" xfId="298" xr:uid="{00000000-0005-0000-0000-000022010000}"/>
    <cellStyle name="스타일 1 46 4 3 2 2" xfId="299" xr:uid="{00000000-0005-0000-0000-000023010000}"/>
    <cellStyle name="스타일 1 46 4 3 2 3" xfId="300" xr:uid="{00000000-0005-0000-0000-000024010000}"/>
    <cellStyle name="스타일 1 46 4 3 3" xfId="301" xr:uid="{00000000-0005-0000-0000-000025010000}"/>
    <cellStyle name="스타일 1 46 4 4" xfId="302" xr:uid="{00000000-0005-0000-0000-000026010000}"/>
    <cellStyle name="스타일 1 46 4 5" xfId="303" xr:uid="{00000000-0005-0000-0000-000027010000}"/>
    <cellStyle name="스타일 1 46 4 6" xfId="304" xr:uid="{00000000-0005-0000-0000-000028010000}"/>
    <cellStyle name="스타일 1 46 5" xfId="305" xr:uid="{00000000-0005-0000-0000-000029010000}"/>
    <cellStyle name="스타일 1 46 6" xfId="306" xr:uid="{00000000-0005-0000-0000-00002A010000}"/>
    <cellStyle name="스타일 1 46 7" xfId="307" xr:uid="{00000000-0005-0000-0000-00002B010000}"/>
    <cellStyle name="스타일 1 46 7 2" xfId="308" xr:uid="{00000000-0005-0000-0000-00002C010000}"/>
    <cellStyle name="스타일 1 46 7 2 2" xfId="309" xr:uid="{00000000-0005-0000-0000-00002D010000}"/>
    <cellStyle name="스타일 1 46 7 2 2 2" xfId="310" xr:uid="{00000000-0005-0000-0000-00002E010000}"/>
    <cellStyle name="스타일 1 46 7 2 2 3" xfId="311" xr:uid="{00000000-0005-0000-0000-00002F010000}"/>
    <cellStyle name="스타일 1 46 7 2 3" xfId="312" xr:uid="{00000000-0005-0000-0000-000030010000}"/>
    <cellStyle name="스타일 1 46 7 3" xfId="313" xr:uid="{00000000-0005-0000-0000-000031010000}"/>
    <cellStyle name="스타일 1 46 7 4" xfId="314" xr:uid="{00000000-0005-0000-0000-000032010000}"/>
    <cellStyle name="스타일 1 46 7 5" xfId="315" xr:uid="{00000000-0005-0000-0000-000033010000}"/>
    <cellStyle name="스타일 1 46 8" xfId="316" xr:uid="{00000000-0005-0000-0000-000034010000}"/>
    <cellStyle name="스타일 1 46 8 2" xfId="317" xr:uid="{00000000-0005-0000-0000-000035010000}"/>
    <cellStyle name="스타일 1 46 8 2 2" xfId="318" xr:uid="{00000000-0005-0000-0000-000036010000}"/>
    <cellStyle name="스타일 1 46 8 2 3" xfId="319" xr:uid="{00000000-0005-0000-0000-000037010000}"/>
    <cellStyle name="스타일 1 46 8 3" xfId="320" xr:uid="{00000000-0005-0000-0000-000038010000}"/>
    <cellStyle name="스타일 1 46 9" xfId="321" xr:uid="{00000000-0005-0000-0000-000039010000}"/>
    <cellStyle name="스타일 1 47" xfId="322" xr:uid="{00000000-0005-0000-0000-00003A010000}"/>
    <cellStyle name="스타일 1 47 10" xfId="323" xr:uid="{00000000-0005-0000-0000-00003B010000}"/>
    <cellStyle name="스타일 1 47 2" xfId="324" xr:uid="{00000000-0005-0000-0000-00003C010000}"/>
    <cellStyle name="스타일 1 47 2 2" xfId="325" xr:uid="{00000000-0005-0000-0000-00003D010000}"/>
    <cellStyle name="스타일 1 47 2 2 2" xfId="326" xr:uid="{00000000-0005-0000-0000-00003E010000}"/>
    <cellStyle name="스타일 1 47 2 2 2 2" xfId="327" xr:uid="{00000000-0005-0000-0000-00003F010000}"/>
    <cellStyle name="스타일 1 47 2 2 2 2 2" xfId="328" xr:uid="{00000000-0005-0000-0000-000040010000}"/>
    <cellStyle name="스타일 1 47 2 2 2 2 2 2" xfId="329" xr:uid="{00000000-0005-0000-0000-000041010000}"/>
    <cellStyle name="스타일 1 47 2 2 2 2 2 2 2" xfId="330" xr:uid="{00000000-0005-0000-0000-000042010000}"/>
    <cellStyle name="스타일 1 47 2 2 2 2 2 2 3" xfId="331" xr:uid="{00000000-0005-0000-0000-000043010000}"/>
    <cellStyle name="스타일 1 47 2 2 2 2 2 3" xfId="332" xr:uid="{00000000-0005-0000-0000-000044010000}"/>
    <cellStyle name="스타일 1 47 2 2 2 2 3" xfId="333" xr:uid="{00000000-0005-0000-0000-000045010000}"/>
    <cellStyle name="스타일 1 47 2 2 2 2 4" xfId="334" xr:uid="{00000000-0005-0000-0000-000046010000}"/>
    <cellStyle name="스타일 1 47 2 2 2 2 5" xfId="335" xr:uid="{00000000-0005-0000-0000-000047010000}"/>
    <cellStyle name="스타일 1 47 2 2 2 3" xfId="336" xr:uid="{00000000-0005-0000-0000-000048010000}"/>
    <cellStyle name="스타일 1 47 2 2 2 3 2" xfId="337" xr:uid="{00000000-0005-0000-0000-000049010000}"/>
    <cellStyle name="스타일 1 47 2 2 2 3 2 2" xfId="338" xr:uid="{00000000-0005-0000-0000-00004A010000}"/>
    <cellStyle name="스타일 1 47 2 2 2 3 2 3" xfId="339" xr:uid="{00000000-0005-0000-0000-00004B010000}"/>
    <cellStyle name="스타일 1 47 2 2 2 3 3" xfId="340" xr:uid="{00000000-0005-0000-0000-00004C010000}"/>
    <cellStyle name="스타일 1 47 2 2 2 4" xfId="341" xr:uid="{00000000-0005-0000-0000-00004D010000}"/>
    <cellStyle name="스타일 1 47 2 2 2 5" xfId="342" xr:uid="{00000000-0005-0000-0000-00004E010000}"/>
    <cellStyle name="스타일 1 47 2 2 3" xfId="343" xr:uid="{00000000-0005-0000-0000-00004F010000}"/>
    <cellStyle name="스타일 1 47 2 2 3 2" xfId="344" xr:uid="{00000000-0005-0000-0000-000050010000}"/>
    <cellStyle name="스타일 1 47 2 2 3 2 2" xfId="345" xr:uid="{00000000-0005-0000-0000-000051010000}"/>
    <cellStyle name="스타일 1 47 2 2 3 2 3" xfId="346" xr:uid="{00000000-0005-0000-0000-000052010000}"/>
    <cellStyle name="스타일 1 47 2 2 3 3" xfId="347" xr:uid="{00000000-0005-0000-0000-000053010000}"/>
    <cellStyle name="스타일 1 47 2 2 4" xfId="348" xr:uid="{00000000-0005-0000-0000-000054010000}"/>
    <cellStyle name="스타일 1 47 2 2 5" xfId="349" xr:uid="{00000000-0005-0000-0000-000055010000}"/>
    <cellStyle name="스타일 1 47 2 2 6" xfId="350" xr:uid="{00000000-0005-0000-0000-000056010000}"/>
    <cellStyle name="스타일 1 47 2 3" xfId="351" xr:uid="{00000000-0005-0000-0000-000057010000}"/>
    <cellStyle name="스타일 1 47 2 4" xfId="352" xr:uid="{00000000-0005-0000-0000-000058010000}"/>
    <cellStyle name="스타일 1 47 2 5" xfId="353" xr:uid="{00000000-0005-0000-0000-000059010000}"/>
    <cellStyle name="스타일 1 47 2 6" xfId="354" xr:uid="{00000000-0005-0000-0000-00005A010000}"/>
    <cellStyle name="스타일 1 47 2 6 2" xfId="355" xr:uid="{00000000-0005-0000-0000-00005B010000}"/>
    <cellStyle name="스타일 1 47 2 6 2 2" xfId="356" xr:uid="{00000000-0005-0000-0000-00005C010000}"/>
    <cellStyle name="스타일 1 47 2 6 2 2 2" xfId="357" xr:uid="{00000000-0005-0000-0000-00005D010000}"/>
    <cellStyle name="스타일 1 47 2 6 2 2 3" xfId="358" xr:uid="{00000000-0005-0000-0000-00005E010000}"/>
    <cellStyle name="스타일 1 47 2 6 2 3" xfId="359" xr:uid="{00000000-0005-0000-0000-00005F010000}"/>
    <cellStyle name="스타일 1 47 2 6 3" xfId="360" xr:uid="{00000000-0005-0000-0000-000060010000}"/>
    <cellStyle name="스타일 1 47 2 6 4" xfId="361" xr:uid="{00000000-0005-0000-0000-000061010000}"/>
    <cellStyle name="스타일 1 47 2 6 5" xfId="362" xr:uid="{00000000-0005-0000-0000-000062010000}"/>
    <cellStyle name="스타일 1 47 2 7" xfId="363" xr:uid="{00000000-0005-0000-0000-000063010000}"/>
    <cellStyle name="스타일 1 47 2 7 2" xfId="364" xr:uid="{00000000-0005-0000-0000-000064010000}"/>
    <cellStyle name="스타일 1 47 2 7 2 2" xfId="365" xr:uid="{00000000-0005-0000-0000-000065010000}"/>
    <cellStyle name="스타일 1 47 2 7 2 3" xfId="366" xr:uid="{00000000-0005-0000-0000-000066010000}"/>
    <cellStyle name="스타일 1 47 2 7 3" xfId="367" xr:uid="{00000000-0005-0000-0000-000067010000}"/>
    <cellStyle name="스타일 1 47 2 8" xfId="368" xr:uid="{00000000-0005-0000-0000-000068010000}"/>
    <cellStyle name="스타일 1 47 2 9" xfId="369" xr:uid="{00000000-0005-0000-0000-000069010000}"/>
    <cellStyle name="스타일 1 47 3" xfId="370" xr:uid="{00000000-0005-0000-0000-00006A010000}"/>
    <cellStyle name="스타일 1 47 4" xfId="371" xr:uid="{00000000-0005-0000-0000-00006B010000}"/>
    <cellStyle name="스타일 1 47 4 2" xfId="372" xr:uid="{00000000-0005-0000-0000-00006C010000}"/>
    <cellStyle name="스타일 1 47 4 2 2" xfId="373" xr:uid="{00000000-0005-0000-0000-00006D010000}"/>
    <cellStyle name="스타일 1 47 4 2 2 2" xfId="374" xr:uid="{00000000-0005-0000-0000-00006E010000}"/>
    <cellStyle name="스타일 1 47 4 2 2 2 2" xfId="375" xr:uid="{00000000-0005-0000-0000-00006F010000}"/>
    <cellStyle name="스타일 1 47 4 2 2 2 2 2" xfId="376" xr:uid="{00000000-0005-0000-0000-000070010000}"/>
    <cellStyle name="스타일 1 47 4 2 2 2 2 3" xfId="377" xr:uid="{00000000-0005-0000-0000-000071010000}"/>
    <cellStyle name="스타일 1 47 4 2 2 2 3" xfId="378" xr:uid="{00000000-0005-0000-0000-000072010000}"/>
    <cellStyle name="스타일 1 47 4 2 2 3" xfId="379" xr:uid="{00000000-0005-0000-0000-000073010000}"/>
    <cellStyle name="스타일 1 47 4 2 2 4" xfId="380" xr:uid="{00000000-0005-0000-0000-000074010000}"/>
    <cellStyle name="스타일 1 47 4 2 2 5" xfId="381" xr:uid="{00000000-0005-0000-0000-000075010000}"/>
    <cellStyle name="스타일 1 47 4 2 3" xfId="382" xr:uid="{00000000-0005-0000-0000-000076010000}"/>
    <cellStyle name="스타일 1 47 4 2 3 2" xfId="383" xr:uid="{00000000-0005-0000-0000-000077010000}"/>
    <cellStyle name="스타일 1 47 4 2 3 2 2" xfId="384" xr:uid="{00000000-0005-0000-0000-000078010000}"/>
    <cellStyle name="스타일 1 47 4 2 3 2 3" xfId="385" xr:uid="{00000000-0005-0000-0000-000079010000}"/>
    <cellStyle name="스타일 1 47 4 2 3 3" xfId="386" xr:uid="{00000000-0005-0000-0000-00007A010000}"/>
    <cellStyle name="스타일 1 47 4 2 4" xfId="387" xr:uid="{00000000-0005-0000-0000-00007B010000}"/>
    <cellStyle name="스타일 1 47 4 2 5" xfId="388" xr:uid="{00000000-0005-0000-0000-00007C010000}"/>
    <cellStyle name="스타일 1 47 4 3" xfId="389" xr:uid="{00000000-0005-0000-0000-00007D010000}"/>
    <cellStyle name="스타일 1 47 4 3 2" xfId="390" xr:uid="{00000000-0005-0000-0000-00007E010000}"/>
    <cellStyle name="스타일 1 47 4 3 2 2" xfId="391" xr:uid="{00000000-0005-0000-0000-00007F010000}"/>
    <cellStyle name="스타일 1 47 4 3 2 3" xfId="392" xr:uid="{00000000-0005-0000-0000-000080010000}"/>
    <cellStyle name="스타일 1 47 4 3 3" xfId="393" xr:uid="{00000000-0005-0000-0000-000081010000}"/>
    <cellStyle name="스타일 1 47 4 4" xfId="394" xr:uid="{00000000-0005-0000-0000-000082010000}"/>
    <cellStyle name="스타일 1 47 4 5" xfId="395" xr:uid="{00000000-0005-0000-0000-000083010000}"/>
    <cellStyle name="스타일 1 47 4 6" xfId="396" xr:uid="{00000000-0005-0000-0000-000084010000}"/>
    <cellStyle name="스타일 1 47 5" xfId="397" xr:uid="{00000000-0005-0000-0000-000085010000}"/>
    <cellStyle name="스타일 1 47 6" xfId="398" xr:uid="{00000000-0005-0000-0000-000086010000}"/>
    <cellStyle name="스타일 1 47 7" xfId="399" xr:uid="{00000000-0005-0000-0000-000087010000}"/>
    <cellStyle name="스타일 1 47 7 2" xfId="400" xr:uid="{00000000-0005-0000-0000-000088010000}"/>
    <cellStyle name="스타일 1 47 7 2 2" xfId="401" xr:uid="{00000000-0005-0000-0000-000089010000}"/>
    <cellStyle name="스타일 1 47 7 2 2 2" xfId="402" xr:uid="{00000000-0005-0000-0000-00008A010000}"/>
    <cellStyle name="스타일 1 47 7 2 2 3" xfId="403" xr:uid="{00000000-0005-0000-0000-00008B010000}"/>
    <cellStyle name="스타일 1 47 7 2 3" xfId="404" xr:uid="{00000000-0005-0000-0000-00008C010000}"/>
    <cellStyle name="스타일 1 47 7 3" xfId="405" xr:uid="{00000000-0005-0000-0000-00008D010000}"/>
    <cellStyle name="스타일 1 47 7 4" xfId="406" xr:uid="{00000000-0005-0000-0000-00008E010000}"/>
    <cellStyle name="스타일 1 47 7 5" xfId="407" xr:uid="{00000000-0005-0000-0000-00008F010000}"/>
    <cellStyle name="스타일 1 47 8" xfId="408" xr:uid="{00000000-0005-0000-0000-000090010000}"/>
    <cellStyle name="스타일 1 47 8 2" xfId="409" xr:uid="{00000000-0005-0000-0000-000091010000}"/>
    <cellStyle name="스타일 1 47 8 2 2" xfId="410" xr:uid="{00000000-0005-0000-0000-000092010000}"/>
    <cellStyle name="스타일 1 47 8 2 3" xfId="411" xr:uid="{00000000-0005-0000-0000-000093010000}"/>
    <cellStyle name="스타일 1 47 8 3" xfId="412" xr:uid="{00000000-0005-0000-0000-000094010000}"/>
    <cellStyle name="스타일 1 47 9" xfId="413" xr:uid="{00000000-0005-0000-0000-000095010000}"/>
    <cellStyle name="스타일 1 48" xfId="414" xr:uid="{00000000-0005-0000-0000-000096010000}"/>
    <cellStyle name="스타일 1 49" xfId="415" xr:uid="{00000000-0005-0000-0000-000097010000}"/>
    <cellStyle name="스타일 1 49 2" xfId="416" xr:uid="{00000000-0005-0000-0000-000098010000}"/>
    <cellStyle name="스타일 1 49 2 2" xfId="417" xr:uid="{00000000-0005-0000-0000-000099010000}"/>
    <cellStyle name="스타일 1 49 2 2 2" xfId="418" xr:uid="{00000000-0005-0000-0000-00009A010000}"/>
    <cellStyle name="스타일 1 49 2 2 2 2" xfId="419" xr:uid="{00000000-0005-0000-0000-00009B010000}"/>
    <cellStyle name="스타일 1 49 2 2 2 2 2" xfId="420" xr:uid="{00000000-0005-0000-0000-00009C010000}"/>
    <cellStyle name="스타일 1 49 2 2 2 2 2 2" xfId="421" xr:uid="{00000000-0005-0000-0000-00009D010000}"/>
    <cellStyle name="스타일 1 49 2 2 2 2 2 3" xfId="422" xr:uid="{00000000-0005-0000-0000-00009E010000}"/>
    <cellStyle name="스타일 1 49 2 2 2 2 3" xfId="423" xr:uid="{00000000-0005-0000-0000-00009F010000}"/>
    <cellStyle name="스타일 1 49 2 2 2 3" xfId="424" xr:uid="{00000000-0005-0000-0000-0000A0010000}"/>
    <cellStyle name="스타일 1 49 2 2 2 4" xfId="425" xr:uid="{00000000-0005-0000-0000-0000A1010000}"/>
    <cellStyle name="스타일 1 49 2 2 2 5" xfId="426" xr:uid="{00000000-0005-0000-0000-0000A2010000}"/>
    <cellStyle name="스타일 1 49 2 2 3" xfId="427" xr:uid="{00000000-0005-0000-0000-0000A3010000}"/>
    <cellStyle name="스타일 1 49 2 2 3 2" xfId="428" xr:uid="{00000000-0005-0000-0000-0000A4010000}"/>
    <cellStyle name="스타일 1 49 2 2 3 2 2" xfId="429" xr:uid="{00000000-0005-0000-0000-0000A5010000}"/>
    <cellStyle name="스타일 1 49 2 2 3 2 3" xfId="430" xr:uid="{00000000-0005-0000-0000-0000A6010000}"/>
    <cellStyle name="스타일 1 49 2 2 3 3" xfId="431" xr:uid="{00000000-0005-0000-0000-0000A7010000}"/>
    <cellStyle name="스타일 1 49 2 2 4" xfId="432" xr:uid="{00000000-0005-0000-0000-0000A8010000}"/>
    <cellStyle name="스타일 1 49 2 2 5" xfId="433" xr:uid="{00000000-0005-0000-0000-0000A9010000}"/>
    <cellStyle name="스타일 1 49 2 3" xfId="434" xr:uid="{00000000-0005-0000-0000-0000AA010000}"/>
    <cellStyle name="스타일 1 49 2 3 2" xfId="435" xr:uid="{00000000-0005-0000-0000-0000AB010000}"/>
    <cellStyle name="스타일 1 49 2 3 2 2" xfId="436" xr:uid="{00000000-0005-0000-0000-0000AC010000}"/>
    <cellStyle name="스타일 1 49 2 3 2 3" xfId="437" xr:uid="{00000000-0005-0000-0000-0000AD010000}"/>
    <cellStyle name="스타일 1 49 2 3 3" xfId="438" xr:uid="{00000000-0005-0000-0000-0000AE010000}"/>
    <cellStyle name="스타일 1 49 2 4" xfId="439" xr:uid="{00000000-0005-0000-0000-0000AF010000}"/>
    <cellStyle name="스타일 1 49 2 5" xfId="440" xr:uid="{00000000-0005-0000-0000-0000B0010000}"/>
    <cellStyle name="스타일 1 49 2 6" xfId="441" xr:uid="{00000000-0005-0000-0000-0000B1010000}"/>
    <cellStyle name="스타일 1 49 3" xfId="442" xr:uid="{00000000-0005-0000-0000-0000B2010000}"/>
    <cellStyle name="스타일 1 49 4" xfId="443" xr:uid="{00000000-0005-0000-0000-0000B3010000}"/>
    <cellStyle name="스타일 1 49 5" xfId="444" xr:uid="{00000000-0005-0000-0000-0000B4010000}"/>
    <cellStyle name="스타일 1 49 6" xfId="445" xr:uid="{00000000-0005-0000-0000-0000B5010000}"/>
    <cellStyle name="스타일 1 49 6 2" xfId="446" xr:uid="{00000000-0005-0000-0000-0000B6010000}"/>
    <cellStyle name="스타일 1 49 6 2 2" xfId="447" xr:uid="{00000000-0005-0000-0000-0000B7010000}"/>
    <cellStyle name="스타일 1 49 6 2 2 2" xfId="448" xr:uid="{00000000-0005-0000-0000-0000B8010000}"/>
    <cellStyle name="스타일 1 49 6 2 2 3" xfId="449" xr:uid="{00000000-0005-0000-0000-0000B9010000}"/>
    <cellStyle name="스타일 1 49 6 2 3" xfId="450" xr:uid="{00000000-0005-0000-0000-0000BA010000}"/>
    <cellStyle name="스타일 1 49 6 3" xfId="451" xr:uid="{00000000-0005-0000-0000-0000BB010000}"/>
    <cellStyle name="스타일 1 49 6 4" xfId="452" xr:uid="{00000000-0005-0000-0000-0000BC010000}"/>
    <cellStyle name="스타일 1 49 6 5" xfId="453" xr:uid="{00000000-0005-0000-0000-0000BD010000}"/>
    <cellStyle name="스타일 1 49 7" xfId="454" xr:uid="{00000000-0005-0000-0000-0000BE010000}"/>
    <cellStyle name="스타일 1 49 7 2" xfId="455" xr:uid="{00000000-0005-0000-0000-0000BF010000}"/>
    <cellStyle name="스타일 1 49 7 2 2" xfId="456" xr:uid="{00000000-0005-0000-0000-0000C0010000}"/>
    <cellStyle name="스타일 1 49 7 2 3" xfId="457" xr:uid="{00000000-0005-0000-0000-0000C1010000}"/>
    <cellStyle name="스타일 1 49 7 3" xfId="458" xr:uid="{00000000-0005-0000-0000-0000C2010000}"/>
    <cellStyle name="스타일 1 49 8" xfId="459" xr:uid="{00000000-0005-0000-0000-0000C3010000}"/>
    <cellStyle name="스타일 1 49 9" xfId="460" xr:uid="{00000000-0005-0000-0000-0000C4010000}"/>
    <cellStyle name="스타일 1 5" xfId="461" xr:uid="{00000000-0005-0000-0000-0000C5010000}"/>
    <cellStyle name="스타일 1 50" xfId="462" xr:uid="{00000000-0005-0000-0000-0000C6010000}"/>
    <cellStyle name="스타일 1 50 2" xfId="463" xr:uid="{00000000-0005-0000-0000-0000C7010000}"/>
    <cellStyle name="스타일 1 50 2 2" xfId="464" xr:uid="{00000000-0005-0000-0000-0000C8010000}"/>
    <cellStyle name="스타일 1 50 2 2 2" xfId="465" xr:uid="{00000000-0005-0000-0000-0000C9010000}"/>
    <cellStyle name="스타일 1 50 2 2 2 2" xfId="466" xr:uid="{00000000-0005-0000-0000-0000CA010000}"/>
    <cellStyle name="스타일 1 50 2 2 2 2 2" xfId="467" xr:uid="{00000000-0005-0000-0000-0000CB010000}"/>
    <cellStyle name="스타일 1 50 2 2 2 2 3" xfId="468" xr:uid="{00000000-0005-0000-0000-0000CC010000}"/>
    <cellStyle name="스타일 1 50 2 2 2 3" xfId="469" xr:uid="{00000000-0005-0000-0000-0000CD010000}"/>
    <cellStyle name="스타일 1 50 2 2 3" xfId="470" xr:uid="{00000000-0005-0000-0000-0000CE010000}"/>
    <cellStyle name="스타일 1 50 2 2 4" xfId="471" xr:uid="{00000000-0005-0000-0000-0000CF010000}"/>
    <cellStyle name="스타일 1 50 2 2 5" xfId="472" xr:uid="{00000000-0005-0000-0000-0000D0010000}"/>
    <cellStyle name="스타일 1 50 2 3" xfId="473" xr:uid="{00000000-0005-0000-0000-0000D1010000}"/>
    <cellStyle name="스타일 1 50 2 3 2" xfId="474" xr:uid="{00000000-0005-0000-0000-0000D2010000}"/>
    <cellStyle name="스타일 1 50 2 3 2 2" xfId="475" xr:uid="{00000000-0005-0000-0000-0000D3010000}"/>
    <cellStyle name="스타일 1 50 2 3 2 3" xfId="476" xr:uid="{00000000-0005-0000-0000-0000D4010000}"/>
    <cellStyle name="스타일 1 50 2 3 3" xfId="477" xr:uid="{00000000-0005-0000-0000-0000D5010000}"/>
    <cellStyle name="스타일 1 50 2 4" xfId="478" xr:uid="{00000000-0005-0000-0000-0000D6010000}"/>
    <cellStyle name="스타일 1 50 2 5" xfId="479" xr:uid="{00000000-0005-0000-0000-0000D7010000}"/>
    <cellStyle name="스타일 1 50 3" xfId="480" xr:uid="{00000000-0005-0000-0000-0000D8010000}"/>
    <cellStyle name="스타일 1 50 3 2" xfId="481" xr:uid="{00000000-0005-0000-0000-0000D9010000}"/>
    <cellStyle name="스타일 1 50 3 2 2" xfId="482" xr:uid="{00000000-0005-0000-0000-0000DA010000}"/>
    <cellStyle name="스타일 1 50 3 2 3" xfId="483" xr:uid="{00000000-0005-0000-0000-0000DB010000}"/>
    <cellStyle name="스타일 1 50 3 3" xfId="484" xr:uid="{00000000-0005-0000-0000-0000DC010000}"/>
    <cellStyle name="스타일 1 50 4" xfId="485" xr:uid="{00000000-0005-0000-0000-0000DD010000}"/>
    <cellStyle name="스타일 1 50 5" xfId="486" xr:uid="{00000000-0005-0000-0000-0000DE010000}"/>
    <cellStyle name="스타일 1 50 6" xfId="487" xr:uid="{00000000-0005-0000-0000-0000DF010000}"/>
    <cellStyle name="스타일 1 51" xfId="488" xr:uid="{00000000-0005-0000-0000-0000E0010000}"/>
    <cellStyle name="스타일 1 52" xfId="489" xr:uid="{00000000-0005-0000-0000-0000E1010000}"/>
    <cellStyle name="스타일 1 53" xfId="490" xr:uid="{00000000-0005-0000-0000-0000E2010000}"/>
    <cellStyle name="스타일 1 53 2" xfId="491" xr:uid="{00000000-0005-0000-0000-0000E3010000}"/>
    <cellStyle name="스타일 1 53 2 2" xfId="492" xr:uid="{00000000-0005-0000-0000-0000E4010000}"/>
    <cellStyle name="스타일 1 53 2 2 2" xfId="493" xr:uid="{00000000-0005-0000-0000-0000E5010000}"/>
    <cellStyle name="스타일 1 53 2 2 3" xfId="494" xr:uid="{00000000-0005-0000-0000-0000E6010000}"/>
    <cellStyle name="스타일 1 53 2 3" xfId="495" xr:uid="{00000000-0005-0000-0000-0000E7010000}"/>
    <cellStyle name="스타일 1 53 3" xfId="496" xr:uid="{00000000-0005-0000-0000-0000E8010000}"/>
    <cellStyle name="스타일 1 53 4" xfId="497" xr:uid="{00000000-0005-0000-0000-0000E9010000}"/>
    <cellStyle name="스타일 1 53 5" xfId="498" xr:uid="{00000000-0005-0000-0000-0000EA010000}"/>
    <cellStyle name="스타일 1 54" xfId="499" xr:uid="{00000000-0005-0000-0000-0000EB010000}"/>
    <cellStyle name="스타일 1 54 2" xfId="500" xr:uid="{00000000-0005-0000-0000-0000EC010000}"/>
    <cellStyle name="스타일 1 54 2 2" xfId="501" xr:uid="{00000000-0005-0000-0000-0000ED010000}"/>
    <cellStyle name="스타일 1 54 2 3" xfId="502" xr:uid="{00000000-0005-0000-0000-0000EE010000}"/>
    <cellStyle name="스타일 1 54 3" xfId="503" xr:uid="{00000000-0005-0000-0000-0000EF010000}"/>
    <cellStyle name="스타일 1 55" xfId="504" xr:uid="{00000000-0005-0000-0000-0000F0010000}"/>
    <cellStyle name="스타일 1 55 2" xfId="505" xr:uid="{00000000-0005-0000-0000-0000F1010000}"/>
    <cellStyle name="스타일 1 55 3" xfId="506" xr:uid="{00000000-0005-0000-0000-0000F2010000}"/>
    <cellStyle name="스타일 1 56" xfId="507" xr:uid="{00000000-0005-0000-0000-0000F3010000}"/>
    <cellStyle name="스타일 1 57" xfId="508" xr:uid="{00000000-0005-0000-0000-0000F4010000}"/>
    <cellStyle name="스타일 1 58" xfId="509" xr:uid="{00000000-0005-0000-0000-0000F5010000}"/>
    <cellStyle name="스타일 1 59" xfId="510" xr:uid="{00000000-0005-0000-0000-0000F6010000}"/>
    <cellStyle name="스타일 1 6" xfId="511" xr:uid="{00000000-0005-0000-0000-0000F7010000}"/>
    <cellStyle name="스타일 1 60" xfId="512" xr:uid="{00000000-0005-0000-0000-0000F8010000}"/>
    <cellStyle name="스타일 1 7" xfId="513" xr:uid="{00000000-0005-0000-0000-0000F9010000}"/>
    <cellStyle name="스타일 1 8" xfId="514" xr:uid="{00000000-0005-0000-0000-0000FA010000}"/>
    <cellStyle name="스타일 1 9" xfId="515" xr:uid="{00000000-0005-0000-0000-0000FB010000}"/>
    <cellStyle name="스타일 1_KEIS-SD-AN-3121(요구사항정의서)" xfId="516" xr:uid="{00000000-0005-0000-0000-0000FC010000}"/>
    <cellStyle name="중제목" xfId="47" xr:uid="{00000000-0005-0000-0000-0000FD010000}"/>
    <cellStyle name="콤마 [0]_95" xfId="517" xr:uid="{00000000-0005-0000-0000-0000FE010000}"/>
    <cellStyle name="콤마_95" xfId="518" xr:uid="{00000000-0005-0000-0000-0000FF010000}"/>
    <cellStyle name="표내용" xfId="48" xr:uid="{00000000-0005-0000-0000-000000020000}"/>
    <cellStyle name="표제목" xfId="49" xr:uid="{00000000-0005-0000-0000-000001020000}"/>
    <cellStyle name="표준" xfId="0" builtinId="0"/>
    <cellStyle name="표준 10" xfId="519" xr:uid="{00000000-0005-0000-0000-000003020000}"/>
    <cellStyle name="표준 10 2" xfId="520" xr:uid="{00000000-0005-0000-0000-000004020000}"/>
    <cellStyle name="표준 10 3" xfId="521" xr:uid="{00000000-0005-0000-0000-000005020000}"/>
    <cellStyle name="표준 10 4" xfId="522" xr:uid="{00000000-0005-0000-0000-000006020000}"/>
    <cellStyle name="표준 10 5" xfId="523" xr:uid="{00000000-0005-0000-0000-000007020000}"/>
    <cellStyle name="표준 10 6" xfId="524" xr:uid="{00000000-0005-0000-0000-000008020000}"/>
    <cellStyle name="표준 11" xfId="525" xr:uid="{00000000-0005-0000-0000-000009020000}"/>
    <cellStyle name="표준 11 2" xfId="526" xr:uid="{00000000-0005-0000-0000-00000A020000}"/>
    <cellStyle name="표준 11 3" xfId="527" xr:uid="{00000000-0005-0000-0000-00000B020000}"/>
    <cellStyle name="표준 11 4" xfId="528" xr:uid="{00000000-0005-0000-0000-00000C020000}"/>
    <cellStyle name="표준 11 5" xfId="529" xr:uid="{00000000-0005-0000-0000-00000D020000}"/>
    <cellStyle name="표준 11 6" xfId="530" xr:uid="{00000000-0005-0000-0000-00000E020000}"/>
    <cellStyle name="표준 12 2" xfId="531" xr:uid="{00000000-0005-0000-0000-00000F020000}"/>
    <cellStyle name="표준 13 2" xfId="532" xr:uid="{00000000-0005-0000-0000-000010020000}"/>
    <cellStyle name="표준 14 2" xfId="533" xr:uid="{00000000-0005-0000-0000-000011020000}"/>
    <cellStyle name="표준 15 2" xfId="534" xr:uid="{00000000-0005-0000-0000-000012020000}"/>
    <cellStyle name="표준 2" xfId="50" xr:uid="{00000000-0005-0000-0000-000013020000}"/>
    <cellStyle name="표준 2 10" xfId="535" xr:uid="{00000000-0005-0000-0000-000014020000}"/>
    <cellStyle name="표준 2 10 2" xfId="536" xr:uid="{00000000-0005-0000-0000-000015020000}"/>
    <cellStyle name="표준 2 10 2 2" xfId="537" xr:uid="{00000000-0005-0000-0000-000016020000}"/>
    <cellStyle name="표준 2 10 2 3" xfId="538" xr:uid="{00000000-0005-0000-0000-000017020000}"/>
    <cellStyle name="표준 2 10 3" xfId="539" xr:uid="{00000000-0005-0000-0000-000018020000}"/>
    <cellStyle name="표준 2 11" xfId="540" xr:uid="{00000000-0005-0000-0000-000019020000}"/>
    <cellStyle name="표준 2 12" xfId="541" xr:uid="{00000000-0005-0000-0000-00001A020000}"/>
    <cellStyle name="표준 2 13" xfId="1554" xr:uid="{00000000-0005-0000-0000-00001B020000}"/>
    <cellStyle name="표준 2 2" xfId="542" xr:uid="{00000000-0005-0000-0000-00001C020000}"/>
    <cellStyle name="표준 2 2 10" xfId="543" xr:uid="{00000000-0005-0000-0000-00001D020000}"/>
    <cellStyle name="표준 2 2 10 2" xfId="544" xr:uid="{00000000-0005-0000-0000-00001E020000}"/>
    <cellStyle name="표준 2 2 10 2 2" xfId="545" xr:uid="{00000000-0005-0000-0000-00001F020000}"/>
    <cellStyle name="표준 2 2 10 2 3" xfId="546" xr:uid="{00000000-0005-0000-0000-000020020000}"/>
    <cellStyle name="표준 2 2 10 3" xfId="547" xr:uid="{00000000-0005-0000-0000-000021020000}"/>
    <cellStyle name="표준 2 2 10_KEIS-SD-AN-3121(요구사항정의서)_V1.4_BA" xfId="548" xr:uid="{00000000-0005-0000-0000-000022020000}"/>
    <cellStyle name="표준 2 2 11" xfId="549" xr:uid="{00000000-0005-0000-0000-000023020000}"/>
    <cellStyle name="표준 2 2 12" xfId="550" xr:uid="{00000000-0005-0000-0000-000024020000}"/>
    <cellStyle name="표준 2 2 13" xfId="1555" xr:uid="{00000000-0005-0000-0000-000025020000}"/>
    <cellStyle name="표준 2 2 2" xfId="551" xr:uid="{00000000-0005-0000-0000-000026020000}"/>
    <cellStyle name="표준 2 2 2 2" xfId="552" xr:uid="{00000000-0005-0000-0000-000027020000}"/>
    <cellStyle name="표준 2 2 2 2 2" xfId="553" xr:uid="{00000000-0005-0000-0000-000028020000}"/>
    <cellStyle name="표준 2 2 2 2 2 2" xfId="554" xr:uid="{00000000-0005-0000-0000-000029020000}"/>
    <cellStyle name="표준 2 2 2 2 2 2 2" xfId="555" xr:uid="{00000000-0005-0000-0000-00002A020000}"/>
    <cellStyle name="표준 2 2 2 2 2 2 2 2" xfId="556" xr:uid="{00000000-0005-0000-0000-00002B020000}"/>
    <cellStyle name="표준 2 2 2 2 2 2 2 2 2" xfId="557" xr:uid="{00000000-0005-0000-0000-00002C020000}"/>
    <cellStyle name="표준 2 2 2 2 2 2 2 2 2 2" xfId="558" xr:uid="{00000000-0005-0000-0000-00002D020000}"/>
    <cellStyle name="표준 2 2 2 2 2 2 2 2 3" xfId="559" xr:uid="{00000000-0005-0000-0000-00002E020000}"/>
    <cellStyle name="표준 2 2 2 2 2 2 2 2_KEIS-SD-AN-3121(요구사항정의서)_V1.4_BA" xfId="560" xr:uid="{00000000-0005-0000-0000-00002F020000}"/>
    <cellStyle name="표준 2 2 2 2 2 2 2 3" xfId="561" xr:uid="{00000000-0005-0000-0000-000030020000}"/>
    <cellStyle name="표준 2 2 2 2 2 2 3" xfId="562" xr:uid="{00000000-0005-0000-0000-000031020000}"/>
    <cellStyle name="표준 2 2 2 2 2 2 4" xfId="563" xr:uid="{00000000-0005-0000-0000-000032020000}"/>
    <cellStyle name="표준 2 2 2 2 2 2 5" xfId="564" xr:uid="{00000000-0005-0000-0000-000033020000}"/>
    <cellStyle name="표준 2 2 2 2 2 2_KEIS-SD-AN-3121(요구사항정의서)_V1.4_BA" xfId="565" xr:uid="{00000000-0005-0000-0000-000034020000}"/>
    <cellStyle name="표준 2 2 2 2 2 3" xfId="566" xr:uid="{00000000-0005-0000-0000-000035020000}"/>
    <cellStyle name="표준 2 2 2 2 2 3 2" xfId="567" xr:uid="{00000000-0005-0000-0000-000036020000}"/>
    <cellStyle name="표준 2 2 2 2 2 3 2 2" xfId="568" xr:uid="{00000000-0005-0000-0000-000037020000}"/>
    <cellStyle name="표준 2 2 2 2 2 3 2 3" xfId="569" xr:uid="{00000000-0005-0000-0000-000038020000}"/>
    <cellStyle name="표준 2 2 2 2 2 3 2_KEIS-SD-AN-3121(요구사항정의서)_V1.4_BA" xfId="570" xr:uid="{00000000-0005-0000-0000-000039020000}"/>
    <cellStyle name="표준 2 2 2 2 2 3 3" xfId="571" xr:uid="{00000000-0005-0000-0000-00003A020000}"/>
    <cellStyle name="표준 2 2 2 2 2 4" xfId="572" xr:uid="{00000000-0005-0000-0000-00003B020000}"/>
    <cellStyle name="표준 2 2 2 2 2 5" xfId="573" xr:uid="{00000000-0005-0000-0000-00003C020000}"/>
    <cellStyle name="표준 2 2 2 2 3" xfId="574" xr:uid="{00000000-0005-0000-0000-00003D020000}"/>
    <cellStyle name="표준 2 2 2 2 3 2" xfId="575" xr:uid="{00000000-0005-0000-0000-00003E020000}"/>
    <cellStyle name="표준 2 2 2 2 3 2 2" xfId="576" xr:uid="{00000000-0005-0000-0000-00003F020000}"/>
    <cellStyle name="표준 2 2 2 2 3 2 3" xfId="577" xr:uid="{00000000-0005-0000-0000-000040020000}"/>
    <cellStyle name="표준 2 2 2 2 3 3" xfId="578" xr:uid="{00000000-0005-0000-0000-000041020000}"/>
    <cellStyle name="표준 2 2 2 2 3_KEIS-SD-AN-3121(요구사항정의서)_V1.4_BA" xfId="579" xr:uid="{00000000-0005-0000-0000-000042020000}"/>
    <cellStyle name="표준 2 2 2 2 4" xfId="580" xr:uid="{00000000-0005-0000-0000-000043020000}"/>
    <cellStyle name="표준 2 2 2 2 5" xfId="581" xr:uid="{00000000-0005-0000-0000-000044020000}"/>
    <cellStyle name="표준 2 2 2 2 6" xfId="582" xr:uid="{00000000-0005-0000-0000-000045020000}"/>
    <cellStyle name="표준 2 2 2 2_KEIS-SD-AN-3121(요구사항정의서)_V1.4_BA" xfId="583" xr:uid="{00000000-0005-0000-0000-000046020000}"/>
    <cellStyle name="표준 2 2 2 3" xfId="584" xr:uid="{00000000-0005-0000-0000-000047020000}"/>
    <cellStyle name="표준 2 2 2 4" xfId="585" xr:uid="{00000000-0005-0000-0000-000048020000}"/>
    <cellStyle name="표준 2 2 2 5" xfId="586" xr:uid="{00000000-0005-0000-0000-000049020000}"/>
    <cellStyle name="표준 2 2 2 6" xfId="587" xr:uid="{00000000-0005-0000-0000-00004A020000}"/>
    <cellStyle name="표준 2 2 2 6 2" xfId="588" xr:uid="{00000000-0005-0000-0000-00004B020000}"/>
    <cellStyle name="표준 2 2 2 6 2 2" xfId="589" xr:uid="{00000000-0005-0000-0000-00004C020000}"/>
    <cellStyle name="표준 2 2 2 6 2 2 2" xfId="590" xr:uid="{00000000-0005-0000-0000-00004D020000}"/>
    <cellStyle name="표준 2 2 2 6 2 2 3" xfId="591" xr:uid="{00000000-0005-0000-0000-00004E020000}"/>
    <cellStyle name="표준 2 2 2 6 2 3" xfId="592" xr:uid="{00000000-0005-0000-0000-00004F020000}"/>
    <cellStyle name="표준 2 2 2 6 2_KEIS-SD-AN-3121(요구사항정의서)_V1.4_BA" xfId="593" xr:uid="{00000000-0005-0000-0000-000050020000}"/>
    <cellStyle name="표준 2 2 2 6 3" xfId="594" xr:uid="{00000000-0005-0000-0000-000051020000}"/>
    <cellStyle name="표준 2 2 2 6 4" xfId="595" xr:uid="{00000000-0005-0000-0000-000052020000}"/>
    <cellStyle name="표준 2 2 2 6 5" xfId="596" xr:uid="{00000000-0005-0000-0000-000053020000}"/>
    <cellStyle name="표준 2 2 2 7" xfId="597" xr:uid="{00000000-0005-0000-0000-000054020000}"/>
    <cellStyle name="표준 2 2 2 7 2" xfId="598" xr:uid="{00000000-0005-0000-0000-000055020000}"/>
    <cellStyle name="표준 2 2 2 7 2 2" xfId="599" xr:uid="{00000000-0005-0000-0000-000056020000}"/>
    <cellStyle name="표준 2 2 2 7 2 3" xfId="600" xr:uid="{00000000-0005-0000-0000-000057020000}"/>
    <cellStyle name="표준 2 2 2 7 2_KEIS-SD-AN-3121(요구사항정의서)_V1.4_BA" xfId="601" xr:uid="{00000000-0005-0000-0000-000058020000}"/>
    <cellStyle name="표준 2 2 2 7 3" xfId="602" xr:uid="{00000000-0005-0000-0000-000059020000}"/>
    <cellStyle name="표준 2 2 2 8" xfId="603" xr:uid="{00000000-0005-0000-0000-00005A020000}"/>
    <cellStyle name="표준 2 2 2 9" xfId="604" xr:uid="{00000000-0005-0000-0000-00005B020000}"/>
    <cellStyle name="표준 2 2 3" xfId="605" xr:uid="{00000000-0005-0000-0000-00005C020000}"/>
    <cellStyle name="표준 2 2 4" xfId="606" xr:uid="{00000000-0005-0000-0000-00005D020000}"/>
    <cellStyle name="표준 2 2 5" xfId="607" xr:uid="{00000000-0005-0000-0000-00005E020000}"/>
    <cellStyle name="표준 2 2 6" xfId="608" xr:uid="{00000000-0005-0000-0000-00005F020000}"/>
    <cellStyle name="표준 2 2 6 2" xfId="609" xr:uid="{00000000-0005-0000-0000-000060020000}"/>
    <cellStyle name="표준 2 2 6 2 2" xfId="610" xr:uid="{00000000-0005-0000-0000-000061020000}"/>
    <cellStyle name="표준 2 2 6 2 2 2" xfId="611" xr:uid="{00000000-0005-0000-0000-000062020000}"/>
    <cellStyle name="표준 2 2 6 2 2 2 2" xfId="612" xr:uid="{00000000-0005-0000-0000-000063020000}"/>
    <cellStyle name="표준 2 2 6 2 2 2 2 2" xfId="613" xr:uid="{00000000-0005-0000-0000-000064020000}"/>
    <cellStyle name="표준 2 2 6 2 2 2 2 3" xfId="614" xr:uid="{00000000-0005-0000-0000-000065020000}"/>
    <cellStyle name="표준 2 2 6 2 2 2 2_KEIS-SD-AN-3121(요구사항정의서)_V1.4_BA" xfId="615" xr:uid="{00000000-0005-0000-0000-000066020000}"/>
    <cellStyle name="표준 2 2 6 2 2 2 3" xfId="616" xr:uid="{00000000-0005-0000-0000-000067020000}"/>
    <cellStyle name="표준 2 2 6 2 2 3" xfId="617" xr:uid="{00000000-0005-0000-0000-000068020000}"/>
    <cellStyle name="표준 2 2 6 2 2 4" xfId="618" xr:uid="{00000000-0005-0000-0000-000069020000}"/>
    <cellStyle name="표준 2 2 6 2 2 5" xfId="619" xr:uid="{00000000-0005-0000-0000-00006A020000}"/>
    <cellStyle name="표준 2 2 6 2 2_KEIS-SD-AN-3121(요구사항정의서)_V1.4_BA" xfId="620" xr:uid="{00000000-0005-0000-0000-00006B020000}"/>
    <cellStyle name="표준 2 2 6 2 3" xfId="621" xr:uid="{00000000-0005-0000-0000-00006C020000}"/>
    <cellStyle name="표준 2 2 6 2 3 2" xfId="622" xr:uid="{00000000-0005-0000-0000-00006D020000}"/>
    <cellStyle name="표준 2 2 6 2 3 2 2" xfId="623" xr:uid="{00000000-0005-0000-0000-00006E020000}"/>
    <cellStyle name="표준 2 2 6 2 3 2 3" xfId="624" xr:uid="{00000000-0005-0000-0000-00006F020000}"/>
    <cellStyle name="표준 2 2 6 2 3 3" xfId="625" xr:uid="{00000000-0005-0000-0000-000070020000}"/>
    <cellStyle name="표준 2 2 6 2 3_KEIS-SD-AN-3121(요구사항정의서)_V1.4_BA" xfId="626" xr:uid="{00000000-0005-0000-0000-000071020000}"/>
    <cellStyle name="표준 2 2 6 2 4" xfId="627" xr:uid="{00000000-0005-0000-0000-000072020000}"/>
    <cellStyle name="표준 2 2 6 2 5" xfId="628" xr:uid="{00000000-0005-0000-0000-000073020000}"/>
    <cellStyle name="표준 2 2 6 3" xfId="629" xr:uid="{00000000-0005-0000-0000-000074020000}"/>
    <cellStyle name="표준 2 2 6 3 2" xfId="630" xr:uid="{00000000-0005-0000-0000-000075020000}"/>
    <cellStyle name="표준 2 2 6 3 2 2" xfId="631" xr:uid="{00000000-0005-0000-0000-000076020000}"/>
    <cellStyle name="표준 2 2 6 3 2 3" xfId="632" xr:uid="{00000000-0005-0000-0000-000077020000}"/>
    <cellStyle name="표준 2 2 6 3 2_KEIS-SD-AN-3121(요구사항정의서)_V1.4_BA" xfId="633" xr:uid="{00000000-0005-0000-0000-000078020000}"/>
    <cellStyle name="표준 2 2 6 3 3" xfId="634" xr:uid="{00000000-0005-0000-0000-000079020000}"/>
    <cellStyle name="표준 2 2 6 4" xfId="635" xr:uid="{00000000-0005-0000-0000-00007A020000}"/>
    <cellStyle name="표준 2 2 6 5" xfId="636" xr:uid="{00000000-0005-0000-0000-00007B020000}"/>
    <cellStyle name="표준 2 2 6 6" xfId="637" xr:uid="{00000000-0005-0000-0000-00007C020000}"/>
    <cellStyle name="표준 2 2 6_KEIS-SD-AN-3121(요구사항정의서)_V1.4_BA" xfId="638" xr:uid="{00000000-0005-0000-0000-00007D020000}"/>
    <cellStyle name="표준 2 2 7" xfId="639" xr:uid="{00000000-0005-0000-0000-00007E020000}"/>
    <cellStyle name="표준 2 2 8" xfId="640" xr:uid="{00000000-0005-0000-0000-00007F020000}"/>
    <cellStyle name="표준 2 2 9" xfId="641" xr:uid="{00000000-0005-0000-0000-000080020000}"/>
    <cellStyle name="표준 2 2 9 2" xfId="642" xr:uid="{00000000-0005-0000-0000-000081020000}"/>
    <cellStyle name="표준 2 2 9 2 2" xfId="643" xr:uid="{00000000-0005-0000-0000-000082020000}"/>
    <cellStyle name="표준 2 2 9 2 2 2" xfId="644" xr:uid="{00000000-0005-0000-0000-000083020000}"/>
    <cellStyle name="표준 2 2 9 2 2 3" xfId="645" xr:uid="{00000000-0005-0000-0000-000084020000}"/>
    <cellStyle name="표준 2 2 9 2 2_KEIS-SD-AN-3121(요구사항정의서)_V1.4_BA" xfId="646" xr:uid="{00000000-0005-0000-0000-000085020000}"/>
    <cellStyle name="표준 2 2 9 2 3" xfId="647" xr:uid="{00000000-0005-0000-0000-000086020000}"/>
    <cellStyle name="표준 2 2 9 3" xfId="648" xr:uid="{00000000-0005-0000-0000-000087020000}"/>
    <cellStyle name="표준 2 2 9 4" xfId="649" xr:uid="{00000000-0005-0000-0000-000088020000}"/>
    <cellStyle name="표준 2 2 9 5" xfId="650" xr:uid="{00000000-0005-0000-0000-000089020000}"/>
    <cellStyle name="표준 2 2 9_KEIS-SD-AN-3121(요구사항정의서)_V1.4_BA" xfId="651" xr:uid="{00000000-0005-0000-0000-00008A020000}"/>
    <cellStyle name="표준 2 3" xfId="652" xr:uid="{00000000-0005-0000-0000-00008B020000}"/>
    <cellStyle name="표준 2 3 2" xfId="653" xr:uid="{00000000-0005-0000-0000-00008C020000}"/>
    <cellStyle name="표준 2 3 2 2" xfId="654" xr:uid="{00000000-0005-0000-0000-00008D020000}"/>
    <cellStyle name="표준 2 3 2 2 2" xfId="655" xr:uid="{00000000-0005-0000-0000-00008E020000}"/>
    <cellStyle name="표준 2 3 2 2 2 2" xfId="656" xr:uid="{00000000-0005-0000-0000-00008F020000}"/>
    <cellStyle name="표준 2 3 2 2 2 2 2" xfId="657" xr:uid="{00000000-0005-0000-0000-000090020000}"/>
    <cellStyle name="표준 2 3 2 2 2 2 2 2" xfId="658" xr:uid="{00000000-0005-0000-0000-000091020000}"/>
    <cellStyle name="표준 2 3 2 2 2 2 2 3" xfId="659" xr:uid="{00000000-0005-0000-0000-000092020000}"/>
    <cellStyle name="표준 2 3 2 2 2 2 3" xfId="660" xr:uid="{00000000-0005-0000-0000-000093020000}"/>
    <cellStyle name="표준 2 3 2 2 2 3" xfId="661" xr:uid="{00000000-0005-0000-0000-000094020000}"/>
    <cellStyle name="표준 2 3 2 2 2 4" xfId="662" xr:uid="{00000000-0005-0000-0000-000095020000}"/>
    <cellStyle name="표준 2 3 2 2 2 5" xfId="663" xr:uid="{00000000-0005-0000-0000-000096020000}"/>
    <cellStyle name="표준 2 3 2 2 3" xfId="664" xr:uid="{00000000-0005-0000-0000-000097020000}"/>
    <cellStyle name="표준 2 3 2 2 3 2" xfId="665" xr:uid="{00000000-0005-0000-0000-000098020000}"/>
    <cellStyle name="표준 2 3 2 2 3 2 2" xfId="666" xr:uid="{00000000-0005-0000-0000-000099020000}"/>
    <cellStyle name="표준 2 3 2 2 3 2 3" xfId="667" xr:uid="{00000000-0005-0000-0000-00009A020000}"/>
    <cellStyle name="표준 2 3 2 2 3 3" xfId="668" xr:uid="{00000000-0005-0000-0000-00009B020000}"/>
    <cellStyle name="표준 2 3 2 2 4" xfId="669" xr:uid="{00000000-0005-0000-0000-00009C020000}"/>
    <cellStyle name="표준 2 3 2 2 5" xfId="670" xr:uid="{00000000-0005-0000-0000-00009D020000}"/>
    <cellStyle name="표준 2 3 2 3" xfId="671" xr:uid="{00000000-0005-0000-0000-00009E020000}"/>
    <cellStyle name="표준 2 3 2 3 2" xfId="672" xr:uid="{00000000-0005-0000-0000-00009F020000}"/>
    <cellStyle name="표준 2 3 2 3 2 2" xfId="673" xr:uid="{00000000-0005-0000-0000-0000A0020000}"/>
    <cellStyle name="표준 2 3 2 3 2 3" xfId="674" xr:uid="{00000000-0005-0000-0000-0000A1020000}"/>
    <cellStyle name="표준 2 3 2 3 3" xfId="675" xr:uid="{00000000-0005-0000-0000-0000A2020000}"/>
    <cellStyle name="표준 2 3 2 4" xfId="676" xr:uid="{00000000-0005-0000-0000-0000A3020000}"/>
    <cellStyle name="표준 2 3 2 5" xfId="677" xr:uid="{00000000-0005-0000-0000-0000A4020000}"/>
    <cellStyle name="표준 2 3 2 6" xfId="678" xr:uid="{00000000-0005-0000-0000-0000A5020000}"/>
    <cellStyle name="표준 2 3 3" xfId="679" xr:uid="{00000000-0005-0000-0000-0000A6020000}"/>
    <cellStyle name="표준 2 3 4" xfId="680" xr:uid="{00000000-0005-0000-0000-0000A7020000}"/>
    <cellStyle name="표준 2 3 5" xfId="681" xr:uid="{00000000-0005-0000-0000-0000A8020000}"/>
    <cellStyle name="표준 2 3 6" xfId="682" xr:uid="{00000000-0005-0000-0000-0000A9020000}"/>
    <cellStyle name="표준 2 3 6 2" xfId="683" xr:uid="{00000000-0005-0000-0000-0000AA020000}"/>
    <cellStyle name="표준 2 3 6 2 2" xfId="684" xr:uid="{00000000-0005-0000-0000-0000AB020000}"/>
    <cellStyle name="표준 2 3 6 2 2 2" xfId="685" xr:uid="{00000000-0005-0000-0000-0000AC020000}"/>
    <cellStyle name="표준 2 3 6 2 2 3" xfId="686" xr:uid="{00000000-0005-0000-0000-0000AD020000}"/>
    <cellStyle name="표준 2 3 6 2 3" xfId="687" xr:uid="{00000000-0005-0000-0000-0000AE020000}"/>
    <cellStyle name="표준 2 3 6 3" xfId="688" xr:uid="{00000000-0005-0000-0000-0000AF020000}"/>
    <cellStyle name="표준 2 3 6 4" xfId="689" xr:uid="{00000000-0005-0000-0000-0000B0020000}"/>
    <cellStyle name="표준 2 3 6 5" xfId="690" xr:uid="{00000000-0005-0000-0000-0000B1020000}"/>
    <cellStyle name="표준 2 3 7" xfId="691" xr:uid="{00000000-0005-0000-0000-0000B2020000}"/>
    <cellStyle name="표준 2 3 7 2" xfId="692" xr:uid="{00000000-0005-0000-0000-0000B3020000}"/>
    <cellStyle name="표준 2 3 7 2 2" xfId="693" xr:uid="{00000000-0005-0000-0000-0000B4020000}"/>
    <cellStyle name="표준 2 3 7 2 3" xfId="694" xr:uid="{00000000-0005-0000-0000-0000B5020000}"/>
    <cellStyle name="표준 2 3 7 3" xfId="695" xr:uid="{00000000-0005-0000-0000-0000B6020000}"/>
    <cellStyle name="표준 2 3 8" xfId="696" xr:uid="{00000000-0005-0000-0000-0000B7020000}"/>
    <cellStyle name="표준 2 3 9" xfId="697" xr:uid="{00000000-0005-0000-0000-0000B8020000}"/>
    <cellStyle name="표준 2 4" xfId="698" xr:uid="{00000000-0005-0000-0000-0000B9020000}"/>
    <cellStyle name="표준 2 5" xfId="699" xr:uid="{00000000-0005-0000-0000-0000BA020000}"/>
    <cellStyle name="표준 2 6" xfId="700" xr:uid="{00000000-0005-0000-0000-0000BB020000}"/>
    <cellStyle name="표준 2 6 2" xfId="701" xr:uid="{00000000-0005-0000-0000-0000BC020000}"/>
    <cellStyle name="표준 2 6 2 2" xfId="702" xr:uid="{00000000-0005-0000-0000-0000BD020000}"/>
    <cellStyle name="표준 2 6 2 2 2" xfId="703" xr:uid="{00000000-0005-0000-0000-0000BE020000}"/>
    <cellStyle name="표준 2 6 2 2 2 2" xfId="704" xr:uid="{00000000-0005-0000-0000-0000BF020000}"/>
    <cellStyle name="표준 2 6 2 2 2 2 2" xfId="705" xr:uid="{00000000-0005-0000-0000-0000C0020000}"/>
    <cellStyle name="표준 2 6 2 2 2 2 3" xfId="706" xr:uid="{00000000-0005-0000-0000-0000C1020000}"/>
    <cellStyle name="표준 2 6 2 2 2 3" xfId="707" xr:uid="{00000000-0005-0000-0000-0000C2020000}"/>
    <cellStyle name="표준 2 6 2 2 3" xfId="708" xr:uid="{00000000-0005-0000-0000-0000C3020000}"/>
    <cellStyle name="표준 2 6 2 2 4" xfId="709" xr:uid="{00000000-0005-0000-0000-0000C4020000}"/>
    <cellStyle name="표준 2 6 2 2 5" xfId="710" xr:uid="{00000000-0005-0000-0000-0000C5020000}"/>
    <cellStyle name="표준 2 6 2 3" xfId="711" xr:uid="{00000000-0005-0000-0000-0000C6020000}"/>
    <cellStyle name="표준 2 6 2 3 2" xfId="712" xr:uid="{00000000-0005-0000-0000-0000C7020000}"/>
    <cellStyle name="표준 2 6 2 3 2 2" xfId="713" xr:uid="{00000000-0005-0000-0000-0000C8020000}"/>
    <cellStyle name="표준 2 6 2 3 2 3" xfId="714" xr:uid="{00000000-0005-0000-0000-0000C9020000}"/>
    <cellStyle name="표준 2 6 2 3 3" xfId="715" xr:uid="{00000000-0005-0000-0000-0000CA020000}"/>
    <cellStyle name="표준 2 6 2 4" xfId="716" xr:uid="{00000000-0005-0000-0000-0000CB020000}"/>
    <cellStyle name="표준 2 6 2 5" xfId="717" xr:uid="{00000000-0005-0000-0000-0000CC020000}"/>
    <cellStyle name="표준 2 6 3" xfId="718" xr:uid="{00000000-0005-0000-0000-0000CD020000}"/>
    <cellStyle name="표준 2 6 3 2" xfId="719" xr:uid="{00000000-0005-0000-0000-0000CE020000}"/>
    <cellStyle name="표준 2 6 3 2 2" xfId="720" xr:uid="{00000000-0005-0000-0000-0000CF020000}"/>
    <cellStyle name="표준 2 6 3 2 3" xfId="721" xr:uid="{00000000-0005-0000-0000-0000D0020000}"/>
    <cellStyle name="표준 2 6 3 3" xfId="722" xr:uid="{00000000-0005-0000-0000-0000D1020000}"/>
    <cellStyle name="표준 2 6 4" xfId="723" xr:uid="{00000000-0005-0000-0000-0000D2020000}"/>
    <cellStyle name="표준 2 6 5" xfId="724" xr:uid="{00000000-0005-0000-0000-0000D3020000}"/>
    <cellStyle name="표준 2 6 6" xfId="725" xr:uid="{00000000-0005-0000-0000-0000D4020000}"/>
    <cellStyle name="표준 2 7" xfId="726" xr:uid="{00000000-0005-0000-0000-0000D5020000}"/>
    <cellStyle name="표준 2 8" xfId="727" xr:uid="{00000000-0005-0000-0000-0000D6020000}"/>
    <cellStyle name="표준 2 9" xfId="728" xr:uid="{00000000-0005-0000-0000-0000D7020000}"/>
    <cellStyle name="표준 2 9 2" xfId="729" xr:uid="{00000000-0005-0000-0000-0000D8020000}"/>
    <cellStyle name="표준 2 9 2 2" xfId="730" xr:uid="{00000000-0005-0000-0000-0000D9020000}"/>
    <cellStyle name="표준 2 9 2 2 2" xfId="731" xr:uid="{00000000-0005-0000-0000-0000DA020000}"/>
    <cellStyle name="표준 2 9 2 2 3" xfId="732" xr:uid="{00000000-0005-0000-0000-0000DB020000}"/>
    <cellStyle name="표준 2 9 2 3" xfId="733" xr:uid="{00000000-0005-0000-0000-0000DC020000}"/>
    <cellStyle name="표준 2 9 3" xfId="734" xr:uid="{00000000-0005-0000-0000-0000DD020000}"/>
    <cellStyle name="표준 2 9 4" xfId="735" xr:uid="{00000000-0005-0000-0000-0000DE020000}"/>
    <cellStyle name="표준 2 9 5" xfId="736" xr:uid="{00000000-0005-0000-0000-0000DF020000}"/>
    <cellStyle name="표준 3" xfId="52" xr:uid="{00000000-0005-0000-0000-0000E0020000}"/>
    <cellStyle name="표준 3 10" xfId="737" xr:uid="{00000000-0005-0000-0000-0000E1020000}"/>
    <cellStyle name="표준 3 10 2" xfId="738" xr:uid="{00000000-0005-0000-0000-0000E2020000}"/>
    <cellStyle name="표준 3 10 2 2" xfId="739" xr:uid="{00000000-0005-0000-0000-0000E3020000}"/>
    <cellStyle name="표준 3 10 2 3" xfId="740" xr:uid="{00000000-0005-0000-0000-0000E4020000}"/>
    <cellStyle name="표준 3 10 3" xfId="741" xr:uid="{00000000-0005-0000-0000-0000E5020000}"/>
    <cellStyle name="표준 3 11" xfId="742" xr:uid="{00000000-0005-0000-0000-0000E6020000}"/>
    <cellStyle name="표준 3 12" xfId="743" xr:uid="{00000000-0005-0000-0000-0000E7020000}"/>
    <cellStyle name="표준 3 2" xfId="58" xr:uid="{00000000-0005-0000-0000-0000E8020000}"/>
    <cellStyle name="표준 3 2 2" xfId="744" xr:uid="{00000000-0005-0000-0000-0000E9020000}"/>
    <cellStyle name="표준 3 2 2 2" xfId="745" xr:uid="{00000000-0005-0000-0000-0000EA020000}"/>
    <cellStyle name="표준 3 2 2 2 2" xfId="746" xr:uid="{00000000-0005-0000-0000-0000EB020000}"/>
    <cellStyle name="표준 3 2 2 2 2 2" xfId="747" xr:uid="{00000000-0005-0000-0000-0000EC020000}"/>
    <cellStyle name="표준 3 2 2 2 2 2 2" xfId="748" xr:uid="{00000000-0005-0000-0000-0000ED020000}"/>
    <cellStyle name="표준 3 2 2 2 2 2 2 2" xfId="749" xr:uid="{00000000-0005-0000-0000-0000EE020000}"/>
    <cellStyle name="표준 3 2 2 2 2 2 2 2 2" xfId="750" xr:uid="{00000000-0005-0000-0000-0000EF020000}"/>
    <cellStyle name="표준 3 2 2 2 2 2 2 3" xfId="751" xr:uid="{00000000-0005-0000-0000-0000F0020000}"/>
    <cellStyle name="표준 3 2 2 2 2 2 3" xfId="752" xr:uid="{00000000-0005-0000-0000-0000F1020000}"/>
    <cellStyle name="표준 3 2 2 2 2 3" xfId="753" xr:uid="{00000000-0005-0000-0000-0000F2020000}"/>
    <cellStyle name="표준 3 2 2 2 2 4" xfId="754" xr:uid="{00000000-0005-0000-0000-0000F3020000}"/>
    <cellStyle name="표준 3 2 2 2 2 5" xfId="755" xr:uid="{00000000-0005-0000-0000-0000F4020000}"/>
    <cellStyle name="표준 3 2 2 2 3" xfId="756" xr:uid="{00000000-0005-0000-0000-0000F5020000}"/>
    <cellStyle name="표준 3 2 2 2 3 2" xfId="757" xr:uid="{00000000-0005-0000-0000-0000F6020000}"/>
    <cellStyle name="표준 3 2 2 2 3 2 2" xfId="758" xr:uid="{00000000-0005-0000-0000-0000F7020000}"/>
    <cellStyle name="표준 3 2 2 2 3 2 3" xfId="759" xr:uid="{00000000-0005-0000-0000-0000F8020000}"/>
    <cellStyle name="표준 3 2 2 2 3 3" xfId="760" xr:uid="{00000000-0005-0000-0000-0000F9020000}"/>
    <cellStyle name="표준 3 2 2 2 4" xfId="761" xr:uid="{00000000-0005-0000-0000-0000FA020000}"/>
    <cellStyle name="표준 3 2 2 2 5" xfId="762" xr:uid="{00000000-0005-0000-0000-0000FB020000}"/>
    <cellStyle name="표준 3 2 2 3" xfId="763" xr:uid="{00000000-0005-0000-0000-0000FC020000}"/>
    <cellStyle name="표준 3 2 2 3 2" xfId="764" xr:uid="{00000000-0005-0000-0000-0000FD020000}"/>
    <cellStyle name="표준 3 2 2 3 2 2" xfId="765" xr:uid="{00000000-0005-0000-0000-0000FE020000}"/>
    <cellStyle name="표준 3 2 2 3 2 3" xfId="766" xr:uid="{00000000-0005-0000-0000-0000FF020000}"/>
    <cellStyle name="표준 3 2 2 3 3" xfId="767" xr:uid="{00000000-0005-0000-0000-000000030000}"/>
    <cellStyle name="표준 3 2 2 4" xfId="768" xr:uid="{00000000-0005-0000-0000-000001030000}"/>
    <cellStyle name="표준 3 2 2 5" xfId="769" xr:uid="{00000000-0005-0000-0000-000002030000}"/>
    <cellStyle name="표준 3 2 2 6" xfId="770" xr:uid="{00000000-0005-0000-0000-000003030000}"/>
    <cellStyle name="표준 3 2 3" xfId="771" xr:uid="{00000000-0005-0000-0000-000004030000}"/>
    <cellStyle name="표준 3 2 4" xfId="772" xr:uid="{00000000-0005-0000-0000-000005030000}"/>
    <cellStyle name="표준 3 2 5" xfId="773" xr:uid="{00000000-0005-0000-0000-000006030000}"/>
    <cellStyle name="표준 3 2 6" xfId="774" xr:uid="{00000000-0005-0000-0000-000007030000}"/>
    <cellStyle name="표준 3 2 6 2" xfId="775" xr:uid="{00000000-0005-0000-0000-000008030000}"/>
    <cellStyle name="표준 3 2 6 2 2" xfId="776" xr:uid="{00000000-0005-0000-0000-000009030000}"/>
    <cellStyle name="표준 3 2 6 2 2 2" xfId="777" xr:uid="{00000000-0005-0000-0000-00000A030000}"/>
    <cellStyle name="표준 3 2 6 2 2 3" xfId="778" xr:uid="{00000000-0005-0000-0000-00000B030000}"/>
    <cellStyle name="표준 3 2 6 2 3" xfId="779" xr:uid="{00000000-0005-0000-0000-00000C030000}"/>
    <cellStyle name="표준 3 2 6 3" xfId="780" xr:uid="{00000000-0005-0000-0000-00000D030000}"/>
    <cellStyle name="표준 3 2 6 4" xfId="781" xr:uid="{00000000-0005-0000-0000-00000E030000}"/>
    <cellStyle name="표준 3 2 6 5" xfId="782" xr:uid="{00000000-0005-0000-0000-00000F030000}"/>
    <cellStyle name="표준 3 2 7" xfId="783" xr:uid="{00000000-0005-0000-0000-000010030000}"/>
    <cellStyle name="표준 3 2 7 2" xfId="784" xr:uid="{00000000-0005-0000-0000-000011030000}"/>
    <cellStyle name="표준 3 2 7 2 2" xfId="785" xr:uid="{00000000-0005-0000-0000-000012030000}"/>
    <cellStyle name="표준 3 2 7 2 3" xfId="786" xr:uid="{00000000-0005-0000-0000-000013030000}"/>
    <cellStyle name="표준 3 2 7 3" xfId="787" xr:uid="{00000000-0005-0000-0000-000014030000}"/>
    <cellStyle name="표준 3 2 8" xfId="788" xr:uid="{00000000-0005-0000-0000-000015030000}"/>
    <cellStyle name="표준 3 2 9" xfId="789" xr:uid="{00000000-0005-0000-0000-000016030000}"/>
    <cellStyle name="표준 3 3" xfId="790" xr:uid="{00000000-0005-0000-0000-000017030000}"/>
    <cellStyle name="표준 3 4" xfId="791" xr:uid="{00000000-0005-0000-0000-000018030000}"/>
    <cellStyle name="표준 3 5" xfId="792" xr:uid="{00000000-0005-0000-0000-000019030000}"/>
    <cellStyle name="표준 3 6" xfId="793" xr:uid="{00000000-0005-0000-0000-00001A030000}"/>
    <cellStyle name="표준 3 6 2" xfId="794" xr:uid="{00000000-0005-0000-0000-00001B030000}"/>
    <cellStyle name="표준 3 6 2 2" xfId="795" xr:uid="{00000000-0005-0000-0000-00001C030000}"/>
    <cellStyle name="표준 3 6 2 2 2" xfId="796" xr:uid="{00000000-0005-0000-0000-00001D030000}"/>
    <cellStyle name="표준 3 6 2 2 2 2" xfId="797" xr:uid="{00000000-0005-0000-0000-00001E030000}"/>
    <cellStyle name="표준 3 6 2 2 2 2 2" xfId="798" xr:uid="{00000000-0005-0000-0000-00001F030000}"/>
    <cellStyle name="표준 3 6 2 2 2 2 3" xfId="799" xr:uid="{00000000-0005-0000-0000-000020030000}"/>
    <cellStyle name="표준 3 6 2 2 2 3" xfId="800" xr:uid="{00000000-0005-0000-0000-000021030000}"/>
    <cellStyle name="표준 3 6 2 2 3" xfId="801" xr:uid="{00000000-0005-0000-0000-000022030000}"/>
    <cellStyle name="표준 3 6 2 2 4" xfId="802" xr:uid="{00000000-0005-0000-0000-000023030000}"/>
    <cellStyle name="표준 3 6 2 2 5" xfId="803" xr:uid="{00000000-0005-0000-0000-000024030000}"/>
    <cellStyle name="표준 3 6 2 3" xfId="804" xr:uid="{00000000-0005-0000-0000-000025030000}"/>
    <cellStyle name="표준 3 6 2 3 2" xfId="805" xr:uid="{00000000-0005-0000-0000-000026030000}"/>
    <cellStyle name="표준 3 6 2 3 2 2" xfId="806" xr:uid="{00000000-0005-0000-0000-000027030000}"/>
    <cellStyle name="표준 3 6 2 3 2 3" xfId="807" xr:uid="{00000000-0005-0000-0000-000028030000}"/>
    <cellStyle name="표준 3 6 2 3 3" xfId="808" xr:uid="{00000000-0005-0000-0000-000029030000}"/>
    <cellStyle name="표준 3 6 2 4" xfId="809" xr:uid="{00000000-0005-0000-0000-00002A030000}"/>
    <cellStyle name="표준 3 6 2 5" xfId="810" xr:uid="{00000000-0005-0000-0000-00002B030000}"/>
    <cellStyle name="표준 3 6 3" xfId="811" xr:uid="{00000000-0005-0000-0000-00002C030000}"/>
    <cellStyle name="표준 3 6 3 2" xfId="812" xr:uid="{00000000-0005-0000-0000-00002D030000}"/>
    <cellStyle name="표준 3 6 3 2 2" xfId="813" xr:uid="{00000000-0005-0000-0000-00002E030000}"/>
    <cellStyle name="표준 3 6 3 2 3" xfId="814" xr:uid="{00000000-0005-0000-0000-00002F030000}"/>
    <cellStyle name="표준 3 6 3 3" xfId="815" xr:uid="{00000000-0005-0000-0000-000030030000}"/>
    <cellStyle name="표준 3 6 4" xfId="816" xr:uid="{00000000-0005-0000-0000-000031030000}"/>
    <cellStyle name="표준 3 6 5" xfId="817" xr:uid="{00000000-0005-0000-0000-000032030000}"/>
    <cellStyle name="표준 3 6 6" xfId="818" xr:uid="{00000000-0005-0000-0000-000033030000}"/>
    <cellStyle name="표준 3 7" xfId="819" xr:uid="{00000000-0005-0000-0000-000034030000}"/>
    <cellStyle name="표준 3 8" xfId="820" xr:uid="{00000000-0005-0000-0000-000035030000}"/>
    <cellStyle name="표준 3 9" xfId="821" xr:uid="{00000000-0005-0000-0000-000036030000}"/>
    <cellStyle name="표준 3 9 2" xfId="822" xr:uid="{00000000-0005-0000-0000-000037030000}"/>
    <cellStyle name="표준 3 9 2 2" xfId="823" xr:uid="{00000000-0005-0000-0000-000038030000}"/>
    <cellStyle name="표준 3 9 2 2 2" xfId="824" xr:uid="{00000000-0005-0000-0000-000039030000}"/>
    <cellStyle name="표준 3 9 2 2 3" xfId="825" xr:uid="{00000000-0005-0000-0000-00003A030000}"/>
    <cellStyle name="표준 3 9 2 3" xfId="826" xr:uid="{00000000-0005-0000-0000-00003B030000}"/>
    <cellStyle name="표준 3 9 3" xfId="827" xr:uid="{00000000-0005-0000-0000-00003C030000}"/>
    <cellStyle name="표준 3 9 4" xfId="828" xr:uid="{00000000-0005-0000-0000-00003D030000}"/>
    <cellStyle name="표준 3 9 5" xfId="829" xr:uid="{00000000-0005-0000-0000-00003E030000}"/>
    <cellStyle name="표준 4" xfId="59" xr:uid="{00000000-0005-0000-0000-00003F030000}"/>
    <cellStyle name="표준 4 10" xfId="830" xr:uid="{00000000-0005-0000-0000-000040030000}"/>
    <cellStyle name="표준 4 10 2" xfId="831" xr:uid="{00000000-0005-0000-0000-000041030000}"/>
    <cellStyle name="표준 4 10 2 2" xfId="832" xr:uid="{00000000-0005-0000-0000-000042030000}"/>
    <cellStyle name="표준 4 10 2 3" xfId="833" xr:uid="{00000000-0005-0000-0000-000043030000}"/>
    <cellStyle name="표준 4 10 3" xfId="834" xr:uid="{00000000-0005-0000-0000-000044030000}"/>
    <cellStyle name="표준 4 11" xfId="835" xr:uid="{00000000-0005-0000-0000-000045030000}"/>
    <cellStyle name="표준 4 12" xfId="836" xr:uid="{00000000-0005-0000-0000-000046030000}"/>
    <cellStyle name="표준 4 2" xfId="60" xr:uid="{00000000-0005-0000-0000-000047030000}"/>
    <cellStyle name="표준 4 2 2" xfId="837" xr:uid="{00000000-0005-0000-0000-000048030000}"/>
    <cellStyle name="표준 4 2 2 2" xfId="838" xr:uid="{00000000-0005-0000-0000-000049030000}"/>
    <cellStyle name="표준 4 2 2 2 2" xfId="839" xr:uid="{00000000-0005-0000-0000-00004A030000}"/>
    <cellStyle name="표준 4 2 2 2 2 2" xfId="840" xr:uid="{00000000-0005-0000-0000-00004B030000}"/>
    <cellStyle name="표준 4 2 2 2 2 2 2" xfId="841" xr:uid="{00000000-0005-0000-0000-00004C030000}"/>
    <cellStyle name="표준 4 2 2 2 2 2 2 2" xfId="842" xr:uid="{00000000-0005-0000-0000-00004D030000}"/>
    <cellStyle name="표준 4 2 2 2 2 2 2 2 2" xfId="843" xr:uid="{00000000-0005-0000-0000-00004E030000}"/>
    <cellStyle name="표준 4 2 2 2 2 2 2 3" xfId="844" xr:uid="{00000000-0005-0000-0000-00004F030000}"/>
    <cellStyle name="표준 4 2 2 2 2 2 3" xfId="845" xr:uid="{00000000-0005-0000-0000-000050030000}"/>
    <cellStyle name="표준 4 2 2 2 2 3" xfId="846" xr:uid="{00000000-0005-0000-0000-000051030000}"/>
    <cellStyle name="표준 4 2 2 2 2 4" xfId="847" xr:uid="{00000000-0005-0000-0000-000052030000}"/>
    <cellStyle name="표준 4 2 2 2 2 5" xfId="848" xr:uid="{00000000-0005-0000-0000-000053030000}"/>
    <cellStyle name="표준 4 2 2 2 3" xfId="849" xr:uid="{00000000-0005-0000-0000-000054030000}"/>
    <cellStyle name="표준 4 2 2 2 3 2" xfId="850" xr:uid="{00000000-0005-0000-0000-000055030000}"/>
    <cellStyle name="표준 4 2 2 2 3 2 2" xfId="851" xr:uid="{00000000-0005-0000-0000-000056030000}"/>
    <cellStyle name="표준 4 2 2 2 3 2 3" xfId="852" xr:uid="{00000000-0005-0000-0000-000057030000}"/>
    <cellStyle name="표준 4 2 2 2 3 3" xfId="853" xr:uid="{00000000-0005-0000-0000-000058030000}"/>
    <cellStyle name="표준 4 2 2 2 4" xfId="854" xr:uid="{00000000-0005-0000-0000-000059030000}"/>
    <cellStyle name="표준 4 2 2 2 5" xfId="855" xr:uid="{00000000-0005-0000-0000-00005A030000}"/>
    <cellStyle name="표준 4 2 2 3" xfId="856" xr:uid="{00000000-0005-0000-0000-00005B030000}"/>
    <cellStyle name="표준 4 2 2 3 2" xfId="857" xr:uid="{00000000-0005-0000-0000-00005C030000}"/>
    <cellStyle name="표준 4 2 2 3 2 2" xfId="858" xr:uid="{00000000-0005-0000-0000-00005D030000}"/>
    <cellStyle name="표준 4 2 2 3 2 3" xfId="859" xr:uid="{00000000-0005-0000-0000-00005E030000}"/>
    <cellStyle name="표준 4 2 2 3 3" xfId="860" xr:uid="{00000000-0005-0000-0000-00005F030000}"/>
    <cellStyle name="표준 4 2 2 4" xfId="861" xr:uid="{00000000-0005-0000-0000-000060030000}"/>
    <cellStyle name="표준 4 2 2 5" xfId="862" xr:uid="{00000000-0005-0000-0000-000061030000}"/>
    <cellStyle name="표준 4 2 2 6" xfId="863" xr:uid="{00000000-0005-0000-0000-000062030000}"/>
    <cellStyle name="표준 4 2 3" xfId="864" xr:uid="{00000000-0005-0000-0000-000063030000}"/>
    <cellStyle name="표준 4 2 4" xfId="865" xr:uid="{00000000-0005-0000-0000-000064030000}"/>
    <cellStyle name="표준 4 2 5" xfId="866" xr:uid="{00000000-0005-0000-0000-000065030000}"/>
    <cellStyle name="표준 4 2 6" xfId="867" xr:uid="{00000000-0005-0000-0000-000066030000}"/>
    <cellStyle name="표준 4 2 6 2" xfId="868" xr:uid="{00000000-0005-0000-0000-000067030000}"/>
    <cellStyle name="표준 4 2 6 2 2" xfId="869" xr:uid="{00000000-0005-0000-0000-000068030000}"/>
    <cellStyle name="표준 4 2 6 2 2 2" xfId="870" xr:uid="{00000000-0005-0000-0000-000069030000}"/>
    <cellStyle name="표준 4 2 6 2 2 3" xfId="871" xr:uid="{00000000-0005-0000-0000-00006A030000}"/>
    <cellStyle name="표준 4 2 6 2 3" xfId="872" xr:uid="{00000000-0005-0000-0000-00006B030000}"/>
    <cellStyle name="표준 4 2 6 3" xfId="873" xr:uid="{00000000-0005-0000-0000-00006C030000}"/>
    <cellStyle name="표준 4 2 6 4" xfId="874" xr:uid="{00000000-0005-0000-0000-00006D030000}"/>
    <cellStyle name="표준 4 2 6 5" xfId="875" xr:uid="{00000000-0005-0000-0000-00006E030000}"/>
    <cellStyle name="표준 4 2 7" xfId="876" xr:uid="{00000000-0005-0000-0000-00006F030000}"/>
    <cellStyle name="표준 4 2 7 2" xfId="877" xr:uid="{00000000-0005-0000-0000-000070030000}"/>
    <cellStyle name="표준 4 2 7 2 2" xfId="878" xr:uid="{00000000-0005-0000-0000-000071030000}"/>
    <cellStyle name="표준 4 2 7 2 3" xfId="879" xr:uid="{00000000-0005-0000-0000-000072030000}"/>
    <cellStyle name="표준 4 2 7 3" xfId="880" xr:uid="{00000000-0005-0000-0000-000073030000}"/>
    <cellStyle name="표준 4 2 8" xfId="881" xr:uid="{00000000-0005-0000-0000-000074030000}"/>
    <cellStyle name="표준 4 2 9" xfId="882" xr:uid="{00000000-0005-0000-0000-000075030000}"/>
    <cellStyle name="표준 4 3" xfId="883" xr:uid="{00000000-0005-0000-0000-000076030000}"/>
    <cellStyle name="표준 4 4" xfId="884" xr:uid="{00000000-0005-0000-0000-000077030000}"/>
    <cellStyle name="표준 4 5" xfId="885" xr:uid="{00000000-0005-0000-0000-000078030000}"/>
    <cellStyle name="표준 4 6" xfId="886" xr:uid="{00000000-0005-0000-0000-000079030000}"/>
    <cellStyle name="표준 4 6 2" xfId="887" xr:uid="{00000000-0005-0000-0000-00007A030000}"/>
    <cellStyle name="표준 4 6 2 2" xfId="888" xr:uid="{00000000-0005-0000-0000-00007B030000}"/>
    <cellStyle name="표준 4 6 2 2 2" xfId="889" xr:uid="{00000000-0005-0000-0000-00007C030000}"/>
    <cellStyle name="표준 4 6 2 2 2 2" xfId="890" xr:uid="{00000000-0005-0000-0000-00007D030000}"/>
    <cellStyle name="표준 4 6 2 2 2 2 2" xfId="891" xr:uid="{00000000-0005-0000-0000-00007E030000}"/>
    <cellStyle name="표준 4 6 2 2 2 2 3" xfId="892" xr:uid="{00000000-0005-0000-0000-00007F030000}"/>
    <cellStyle name="표준 4 6 2 2 2 3" xfId="893" xr:uid="{00000000-0005-0000-0000-000080030000}"/>
    <cellStyle name="표준 4 6 2 2 3" xfId="894" xr:uid="{00000000-0005-0000-0000-000081030000}"/>
    <cellStyle name="표준 4 6 2 2 4" xfId="895" xr:uid="{00000000-0005-0000-0000-000082030000}"/>
    <cellStyle name="표준 4 6 2 2 5" xfId="896" xr:uid="{00000000-0005-0000-0000-000083030000}"/>
    <cellStyle name="표준 4 6 2 3" xfId="897" xr:uid="{00000000-0005-0000-0000-000084030000}"/>
    <cellStyle name="표준 4 6 2 3 2" xfId="898" xr:uid="{00000000-0005-0000-0000-000085030000}"/>
    <cellStyle name="표준 4 6 2 3 2 2" xfId="899" xr:uid="{00000000-0005-0000-0000-000086030000}"/>
    <cellStyle name="표준 4 6 2 3 2 3" xfId="900" xr:uid="{00000000-0005-0000-0000-000087030000}"/>
    <cellStyle name="표준 4 6 2 3 3" xfId="901" xr:uid="{00000000-0005-0000-0000-000088030000}"/>
    <cellStyle name="표준 4 6 2 4" xfId="902" xr:uid="{00000000-0005-0000-0000-000089030000}"/>
    <cellStyle name="표준 4 6 2 5" xfId="903" xr:uid="{00000000-0005-0000-0000-00008A030000}"/>
    <cellStyle name="표준 4 6 3" xfId="904" xr:uid="{00000000-0005-0000-0000-00008B030000}"/>
    <cellStyle name="표준 4 6 3 2" xfId="905" xr:uid="{00000000-0005-0000-0000-00008C030000}"/>
    <cellStyle name="표준 4 6 3 2 2" xfId="906" xr:uid="{00000000-0005-0000-0000-00008D030000}"/>
    <cellStyle name="표준 4 6 3 2 3" xfId="907" xr:uid="{00000000-0005-0000-0000-00008E030000}"/>
    <cellStyle name="표준 4 6 3 3" xfId="908" xr:uid="{00000000-0005-0000-0000-00008F030000}"/>
    <cellStyle name="표준 4 6 4" xfId="909" xr:uid="{00000000-0005-0000-0000-000090030000}"/>
    <cellStyle name="표준 4 6 5" xfId="910" xr:uid="{00000000-0005-0000-0000-000091030000}"/>
    <cellStyle name="표준 4 6 6" xfId="911" xr:uid="{00000000-0005-0000-0000-000092030000}"/>
    <cellStyle name="표준 4 7" xfId="912" xr:uid="{00000000-0005-0000-0000-000093030000}"/>
    <cellStyle name="표준 4 8" xfId="913" xr:uid="{00000000-0005-0000-0000-000094030000}"/>
    <cellStyle name="표준 4 9" xfId="914" xr:uid="{00000000-0005-0000-0000-000095030000}"/>
    <cellStyle name="표준 4 9 2" xfId="915" xr:uid="{00000000-0005-0000-0000-000096030000}"/>
    <cellStyle name="표준 4 9 2 2" xfId="916" xr:uid="{00000000-0005-0000-0000-000097030000}"/>
    <cellStyle name="표준 4 9 2 2 2" xfId="917" xr:uid="{00000000-0005-0000-0000-000098030000}"/>
    <cellStyle name="표준 4 9 2 2 3" xfId="918" xr:uid="{00000000-0005-0000-0000-000099030000}"/>
    <cellStyle name="표준 4 9 2 3" xfId="919" xr:uid="{00000000-0005-0000-0000-00009A030000}"/>
    <cellStyle name="표준 4 9 3" xfId="920" xr:uid="{00000000-0005-0000-0000-00009B030000}"/>
    <cellStyle name="표준 4 9 4" xfId="921" xr:uid="{00000000-0005-0000-0000-00009C030000}"/>
    <cellStyle name="표준 4 9 5" xfId="922" xr:uid="{00000000-0005-0000-0000-00009D030000}"/>
    <cellStyle name="표준 5" xfId="61" xr:uid="{00000000-0005-0000-0000-00009E030000}"/>
    <cellStyle name="표준 5 10" xfId="923" xr:uid="{00000000-0005-0000-0000-00009F030000}"/>
    <cellStyle name="표준 5 10 2" xfId="924" xr:uid="{00000000-0005-0000-0000-0000A0030000}"/>
    <cellStyle name="표준 5 10 2 2" xfId="925" xr:uid="{00000000-0005-0000-0000-0000A1030000}"/>
    <cellStyle name="표준 5 10 2 3" xfId="926" xr:uid="{00000000-0005-0000-0000-0000A2030000}"/>
    <cellStyle name="표준 5 10 3" xfId="927" xr:uid="{00000000-0005-0000-0000-0000A3030000}"/>
    <cellStyle name="표준 5 11" xfId="928" xr:uid="{00000000-0005-0000-0000-0000A4030000}"/>
    <cellStyle name="표준 5 12" xfId="929" xr:uid="{00000000-0005-0000-0000-0000A5030000}"/>
    <cellStyle name="표준 5 2" xfId="62" xr:uid="{00000000-0005-0000-0000-0000A6030000}"/>
    <cellStyle name="표준 5 2 2" xfId="930" xr:uid="{00000000-0005-0000-0000-0000A7030000}"/>
    <cellStyle name="표준 5 2 2 2" xfId="931" xr:uid="{00000000-0005-0000-0000-0000A8030000}"/>
    <cellStyle name="표준 5 2 2 2 2" xfId="932" xr:uid="{00000000-0005-0000-0000-0000A9030000}"/>
    <cellStyle name="표준 5 2 2 2 2 2" xfId="933" xr:uid="{00000000-0005-0000-0000-0000AA030000}"/>
    <cellStyle name="표준 5 2 2 2 2 2 2" xfId="934" xr:uid="{00000000-0005-0000-0000-0000AB030000}"/>
    <cellStyle name="표준 5 2 2 2 2 2 2 2" xfId="935" xr:uid="{00000000-0005-0000-0000-0000AC030000}"/>
    <cellStyle name="표준 5 2 2 2 2 2 2 2 2" xfId="936" xr:uid="{00000000-0005-0000-0000-0000AD030000}"/>
    <cellStyle name="표준 5 2 2 2 2 2 2 3" xfId="937" xr:uid="{00000000-0005-0000-0000-0000AE030000}"/>
    <cellStyle name="표준 5 2 2 2 2 2 3" xfId="938" xr:uid="{00000000-0005-0000-0000-0000AF030000}"/>
    <cellStyle name="표준 5 2 2 2 2 3" xfId="939" xr:uid="{00000000-0005-0000-0000-0000B0030000}"/>
    <cellStyle name="표준 5 2 2 2 2 4" xfId="940" xr:uid="{00000000-0005-0000-0000-0000B1030000}"/>
    <cellStyle name="표준 5 2 2 2 2 5" xfId="941" xr:uid="{00000000-0005-0000-0000-0000B2030000}"/>
    <cellStyle name="표준 5 2 2 2 3" xfId="942" xr:uid="{00000000-0005-0000-0000-0000B3030000}"/>
    <cellStyle name="표준 5 2 2 2 3 2" xfId="943" xr:uid="{00000000-0005-0000-0000-0000B4030000}"/>
    <cellStyle name="표준 5 2 2 2 3 2 2" xfId="944" xr:uid="{00000000-0005-0000-0000-0000B5030000}"/>
    <cellStyle name="표준 5 2 2 2 3 2 3" xfId="945" xr:uid="{00000000-0005-0000-0000-0000B6030000}"/>
    <cellStyle name="표준 5 2 2 2 3 3" xfId="946" xr:uid="{00000000-0005-0000-0000-0000B7030000}"/>
    <cellStyle name="표준 5 2 2 2 4" xfId="947" xr:uid="{00000000-0005-0000-0000-0000B8030000}"/>
    <cellStyle name="표준 5 2 2 2 5" xfId="948" xr:uid="{00000000-0005-0000-0000-0000B9030000}"/>
    <cellStyle name="표준 5 2 2 3" xfId="949" xr:uid="{00000000-0005-0000-0000-0000BA030000}"/>
    <cellStyle name="표준 5 2 2 3 2" xfId="950" xr:uid="{00000000-0005-0000-0000-0000BB030000}"/>
    <cellStyle name="표준 5 2 2 3 2 2" xfId="951" xr:uid="{00000000-0005-0000-0000-0000BC030000}"/>
    <cellStyle name="표준 5 2 2 3 2 3" xfId="952" xr:uid="{00000000-0005-0000-0000-0000BD030000}"/>
    <cellStyle name="표준 5 2 2 3 3" xfId="953" xr:uid="{00000000-0005-0000-0000-0000BE030000}"/>
    <cellStyle name="표준 5 2 2 4" xfId="954" xr:uid="{00000000-0005-0000-0000-0000BF030000}"/>
    <cellStyle name="표준 5 2 2 5" xfId="955" xr:uid="{00000000-0005-0000-0000-0000C0030000}"/>
    <cellStyle name="표준 5 2 2 6" xfId="956" xr:uid="{00000000-0005-0000-0000-0000C1030000}"/>
    <cellStyle name="표준 5 2 3" xfId="957" xr:uid="{00000000-0005-0000-0000-0000C2030000}"/>
    <cellStyle name="표준 5 2 4" xfId="958" xr:uid="{00000000-0005-0000-0000-0000C3030000}"/>
    <cellStyle name="표준 5 2 5" xfId="959" xr:uid="{00000000-0005-0000-0000-0000C4030000}"/>
    <cellStyle name="표준 5 2 6" xfId="960" xr:uid="{00000000-0005-0000-0000-0000C5030000}"/>
    <cellStyle name="표준 5 2 6 2" xfId="961" xr:uid="{00000000-0005-0000-0000-0000C6030000}"/>
    <cellStyle name="표준 5 2 6 2 2" xfId="962" xr:uid="{00000000-0005-0000-0000-0000C7030000}"/>
    <cellStyle name="표준 5 2 6 2 2 2" xfId="963" xr:uid="{00000000-0005-0000-0000-0000C8030000}"/>
    <cellStyle name="표준 5 2 6 2 2 3" xfId="964" xr:uid="{00000000-0005-0000-0000-0000C9030000}"/>
    <cellStyle name="표준 5 2 6 2 3" xfId="965" xr:uid="{00000000-0005-0000-0000-0000CA030000}"/>
    <cellStyle name="표준 5 2 6 3" xfId="966" xr:uid="{00000000-0005-0000-0000-0000CB030000}"/>
    <cellStyle name="표준 5 2 6 4" xfId="967" xr:uid="{00000000-0005-0000-0000-0000CC030000}"/>
    <cellStyle name="표준 5 2 6 5" xfId="968" xr:uid="{00000000-0005-0000-0000-0000CD030000}"/>
    <cellStyle name="표준 5 2 7" xfId="969" xr:uid="{00000000-0005-0000-0000-0000CE030000}"/>
    <cellStyle name="표준 5 2 7 2" xfId="970" xr:uid="{00000000-0005-0000-0000-0000CF030000}"/>
    <cellStyle name="표준 5 2 7 2 2" xfId="971" xr:uid="{00000000-0005-0000-0000-0000D0030000}"/>
    <cellStyle name="표준 5 2 7 2 3" xfId="972" xr:uid="{00000000-0005-0000-0000-0000D1030000}"/>
    <cellStyle name="표준 5 2 7 3" xfId="973" xr:uid="{00000000-0005-0000-0000-0000D2030000}"/>
    <cellStyle name="표준 5 2 8" xfId="974" xr:uid="{00000000-0005-0000-0000-0000D3030000}"/>
    <cellStyle name="표준 5 2 9" xfId="975" xr:uid="{00000000-0005-0000-0000-0000D4030000}"/>
    <cellStyle name="표준 5 3" xfId="976" xr:uid="{00000000-0005-0000-0000-0000D5030000}"/>
    <cellStyle name="표준 5 4" xfId="977" xr:uid="{00000000-0005-0000-0000-0000D6030000}"/>
    <cellStyle name="표준 5 5" xfId="978" xr:uid="{00000000-0005-0000-0000-0000D7030000}"/>
    <cellStyle name="표준 5 6" xfId="979" xr:uid="{00000000-0005-0000-0000-0000D8030000}"/>
    <cellStyle name="표준 5 6 2" xfId="980" xr:uid="{00000000-0005-0000-0000-0000D9030000}"/>
    <cellStyle name="표준 5 6 2 2" xfId="981" xr:uid="{00000000-0005-0000-0000-0000DA030000}"/>
    <cellStyle name="표준 5 6 2 2 2" xfId="982" xr:uid="{00000000-0005-0000-0000-0000DB030000}"/>
    <cellStyle name="표준 5 6 2 2 2 2" xfId="983" xr:uid="{00000000-0005-0000-0000-0000DC030000}"/>
    <cellStyle name="표준 5 6 2 2 2 2 2" xfId="984" xr:uid="{00000000-0005-0000-0000-0000DD030000}"/>
    <cellStyle name="표준 5 6 2 2 2 2 3" xfId="985" xr:uid="{00000000-0005-0000-0000-0000DE030000}"/>
    <cellStyle name="표준 5 6 2 2 2 3" xfId="986" xr:uid="{00000000-0005-0000-0000-0000DF030000}"/>
    <cellStyle name="표준 5 6 2 2 3" xfId="987" xr:uid="{00000000-0005-0000-0000-0000E0030000}"/>
    <cellStyle name="표준 5 6 2 2 4" xfId="988" xr:uid="{00000000-0005-0000-0000-0000E1030000}"/>
    <cellStyle name="표준 5 6 2 2 5" xfId="989" xr:uid="{00000000-0005-0000-0000-0000E2030000}"/>
    <cellStyle name="표준 5 6 2 3" xfId="990" xr:uid="{00000000-0005-0000-0000-0000E3030000}"/>
    <cellStyle name="표준 5 6 2 3 2" xfId="991" xr:uid="{00000000-0005-0000-0000-0000E4030000}"/>
    <cellStyle name="표준 5 6 2 3 2 2" xfId="992" xr:uid="{00000000-0005-0000-0000-0000E5030000}"/>
    <cellStyle name="표준 5 6 2 3 2 3" xfId="993" xr:uid="{00000000-0005-0000-0000-0000E6030000}"/>
    <cellStyle name="표준 5 6 2 3 3" xfId="994" xr:uid="{00000000-0005-0000-0000-0000E7030000}"/>
    <cellStyle name="표준 5 6 2 4" xfId="995" xr:uid="{00000000-0005-0000-0000-0000E8030000}"/>
    <cellStyle name="표준 5 6 2 5" xfId="996" xr:uid="{00000000-0005-0000-0000-0000E9030000}"/>
    <cellStyle name="표준 5 6 3" xfId="997" xr:uid="{00000000-0005-0000-0000-0000EA030000}"/>
    <cellStyle name="표준 5 6 3 2" xfId="998" xr:uid="{00000000-0005-0000-0000-0000EB030000}"/>
    <cellStyle name="표준 5 6 3 2 2" xfId="999" xr:uid="{00000000-0005-0000-0000-0000EC030000}"/>
    <cellStyle name="표준 5 6 3 2 3" xfId="1000" xr:uid="{00000000-0005-0000-0000-0000ED030000}"/>
    <cellStyle name="표준 5 6 3 3" xfId="1001" xr:uid="{00000000-0005-0000-0000-0000EE030000}"/>
    <cellStyle name="표준 5 6 4" xfId="1002" xr:uid="{00000000-0005-0000-0000-0000EF030000}"/>
    <cellStyle name="표준 5 6 5" xfId="1003" xr:uid="{00000000-0005-0000-0000-0000F0030000}"/>
    <cellStyle name="표준 5 6 6" xfId="1004" xr:uid="{00000000-0005-0000-0000-0000F1030000}"/>
    <cellStyle name="표준 5 7" xfId="1005" xr:uid="{00000000-0005-0000-0000-0000F2030000}"/>
    <cellStyle name="표준 5 8" xfId="1006" xr:uid="{00000000-0005-0000-0000-0000F3030000}"/>
    <cellStyle name="표준 5 9" xfId="1007" xr:uid="{00000000-0005-0000-0000-0000F4030000}"/>
    <cellStyle name="표준 5 9 2" xfId="1008" xr:uid="{00000000-0005-0000-0000-0000F5030000}"/>
    <cellStyle name="표준 5 9 2 2" xfId="1009" xr:uid="{00000000-0005-0000-0000-0000F6030000}"/>
    <cellStyle name="표준 5 9 2 2 2" xfId="1010" xr:uid="{00000000-0005-0000-0000-0000F7030000}"/>
    <cellStyle name="표준 5 9 2 2 3" xfId="1011" xr:uid="{00000000-0005-0000-0000-0000F8030000}"/>
    <cellStyle name="표준 5 9 2 3" xfId="1012" xr:uid="{00000000-0005-0000-0000-0000F9030000}"/>
    <cellStyle name="표준 5 9 3" xfId="1013" xr:uid="{00000000-0005-0000-0000-0000FA030000}"/>
    <cellStyle name="표준 5 9 4" xfId="1014" xr:uid="{00000000-0005-0000-0000-0000FB030000}"/>
    <cellStyle name="표준 5 9 5" xfId="1015" xr:uid="{00000000-0005-0000-0000-0000FC030000}"/>
    <cellStyle name="표준 53" xfId="1016" xr:uid="{00000000-0005-0000-0000-0000FD030000}"/>
    <cellStyle name="표준 53 2" xfId="1017" xr:uid="{00000000-0005-0000-0000-0000FE030000}"/>
    <cellStyle name="표준 53 3" xfId="1018" xr:uid="{00000000-0005-0000-0000-0000FF030000}"/>
    <cellStyle name="표준 53 4" xfId="1019" xr:uid="{00000000-0005-0000-0000-000000040000}"/>
    <cellStyle name="표준 53 5" xfId="1020" xr:uid="{00000000-0005-0000-0000-000001040000}"/>
    <cellStyle name="표준 53 6" xfId="1021" xr:uid="{00000000-0005-0000-0000-000002040000}"/>
    <cellStyle name="표준 53 7" xfId="1022" xr:uid="{00000000-0005-0000-0000-000003040000}"/>
    <cellStyle name="표준 53_KEIS-SD-AN-3121(요구사항정의서)_V1.4_BA" xfId="1023" xr:uid="{00000000-0005-0000-0000-000004040000}"/>
    <cellStyle name="표준 6" xfId="63" xr:uid="{00000000-0005-0000-0000-000005040000}"/>
    <cellStyle name="표준 6 10" xfId="1024" xr:uid="{00000000-0005-0000-0000-000006040000}"/>
    <cellStyle name="표준 6 11" xfId="1025" xr:uid="{00000000-0005-0000-0000-000007040000}"/>
    <cellStyle name="표준 6 12" xfId="1026" xr:uid="{00000000-0005-0000-0000-000008040000}"/>
    <cellStyle name="표준 6 13" xfId="1027" xr:uid="{00000000-0005-0000-0000-000009040000}"/>
    <cellStyle name="표준 6 14" xfId="1028" xr:uid="{00000000-0005-0000-0000-00000A040000}"/>
    <cellStyle name="표준 6 15" xfId="1029" xr:uid="{00000000-0005-0000-0000-00000B040000}"/>
    <cellStyle name="표준 6 16" xfId="1030" xr:uid="{00000000-0005-0000-0000-00000C040000}"/>
    <cellStyle name="표준 6 17" xfId="1031" xr:uid="{00000000-0005-0000-0000-00000D040000}"/>
    <cellStyle name="표준 6 18" xfId="1032" xr:uid="{00000000-0005-0000-0000-00000E040000}"/>
    <cellStyle name="표준 6 19" xfId="1033" xr:uid="{00000000-0005-0000-0000-00000F040000}"/>
    <cellStyle name="표준 6 2" xfId="1034" xr:uid="{00000000-0005-0000-0000-000010040000}"/>
    <cellStyle name="표준 6 2 10" xfId="1035" xr:uid="{00000000-0005-0000-0000-000011040000}"/>
    <cellStyle name="표준 6 2 10 2" xfId="1036" xr:uid="{00000000-0005-0000-0000-000012040000}"/>
    <cellStyle name="표준 6 2 10 2 2" xfId="1037" xr:uid="{00000000-0005-0000-0000-000013040000}"/>
    <cellStyle name="표준 6 2 10 2 3" xfId="1038" xr:uid="{00000000-0005-0000-0000-000014040000}"/>
    <cellStyle name="표준 6 2 10 3" xfId="1039" xr:uid="{00000000-0005-0000-0000-000015040000}"/>
    <cellStyle name="표준 6 2 11" xfId="1040" xr:uid="{00000000-0005-0000-0000-000016040000}"/>
    <cellStyle name="표준 6 2 12" xfId="1041" xr:uid="{00000000-0005-0000-0000-000017040000}"/>
    <cellStyle name="표준 6 2 2" xfId="1042" xr:uid="{00000000-0005-0000-0000-000018040000}"/>
    <cellStyle name="표준 6 2 2 2" xfId="1043" xr:uid="{00000000-0005-0000-0000-000019040000}"/>
    <cellStyle name="표준 6 2 2 2 2" xfId="1044" xr:uid="{00000000-0005-0000-0000-00001A040000}"/>
    <cellStyle name="표준 6 2 2 2 2 2" xfId="1045" xr:uid="{00000000-0005-0000-0000-00001B040000}"/>
    <cellStyle name="표준 6 2 2 2 2 2 2" xfId="1046" xr:uid="{00000000-0005-0000-0000-00001C040000}"/>
    <cellStyle name="표준 6 2 2 2 2 2 2 2" xfId="1047" xr:uid="{00000000-0005-0000-0000-00001D040000}"/>
    <cellStyle name="표준 6 2 2 2 2 2 2 2 2" xfId="1048" xr:uid="{00000000-0005-0000-0000-00001E040000}"/>
    <cellStyle name="표준 6 2 2 2 2 2 2 2 2 2" xfId="1049" xr:uid="{00000000-0005-0000-0000-00001F040000}"/>
    <cellStyle name="표준 6 2 2 2 2 2 2 2 3" xfId="1050" xr:uid="{00000000-0005-0000-0000-000020040000}"/>
    <cellStyle name="표준 6 2 2 2 2 2 2 3" xfId="1051" xr:uid="{00000000-0005-0000-0000-000021040000}"/>
    <cellStyle name="표준 6 2 2 2 2 2 3" xfId="1052" xr:uid="{00000000-0005-0000-0000-000022040000}"/>
    <cellStyle name="표준 6 2 2 2 2 2 4" xfId="1053" xr:uid="{00000000-0005-0000-0000-000023040000}"/>
    <cellStyle name="표준 6 2 2 2 2 2 5" xfId="1054" xr:uid="{00000000-0005-0000-0000-000024040000}"/>
    <cellStyle name="표준 6 2 2 2 2 3" xfId="1055" xr:uid="{00000000-0005-0000-0000-000025040000}"/>
    <cellStyle name="표준 6 2 2 2 2 3 2" xfId="1056" xr:uid="{00000000-0005-0000-0000-000026040000}"/>
    <cellStyle name="표준 6 2 2 2 2 3 2 2" xfId="1057" xr:uid="{00000000-0005-0000-0000-000027040000}"/>
    <cellStyle name="표준 6 2 2 2 2 3 2 3" xfId="1058" xr:uid="{00000000-0005-0000-0000-000028040000}"/>
    <cellStyle name="표준 6 2 2 2 2 3 3" xfId="1059" xr:uid="{00000000-0005-0000-0000-000029040000}"/>
    <cellStyle name="표준 6 2 2 2 2 4" xfId="1060" xr:uid="{00000000-0005-0000-0000-00002A040000}"/>
    <cellStyle name="표준 6 2 2 2 2 5" xfId="1061" xr:uid="{00000000-0005-0000-0000-00002B040000}"/>
    <cellStyle name="표준 6 2 2 2 3" xfId="1062" xr:uid="{00000000-0005-0000-0000-00002C040000}"/>
    <cellStyle name="표준 6 2 2 2 3 2" xfId="1063" xr:uid="{00000000-0005-0000-0000-00002D040000}"/>
    <cellStyle name="표준 6 2 2 2 3 2 2" xfId="1064" xr:uid="{00000000-0005-0000-0000-00002E040000}"/>
    <cellStyle name="표준 6 2 2 2 3 2 3" xfId="1065" xr:uid="{00000000-0005-0000-0000-00002F040000}"/>
    <cellStyle name="표준 6 2 2 2 3 3" xfId="1066" xr:uid="{00000000-0005-0000-0000-000030040000}"/>
    <cellStyle name="표준 6 2 2 2 4" xfId="1067" xr:uid="{00000000-0005-0000-0000-000031040000}"/>
    <cellStyle name="표준 6 2 2 2 5" xfId="1068" xr:uid="{00000000-0005-0000-0000-000032040000}"/>
    <cellStyle name="표준 6 2 2 2 6" xfId="1069" xr:uid="{00000000-0005-0000-0000-000033040000}"/>
    <cellStyle name="표준 6 2 2 3" xfId="1070" xr:uid="{00000000-0005-0000-0000-000034040000}"/>
    <cellStyle name="표준 6 2 2 4" xfId="1071" xr:uid="{00000000-0005-0000-0000-000035040000}"/>
    <cellStyle name="표준 6 2 2 5" xfId="1072" xr:uid="{00000000-0005-0000-0000-000036040000}"/>
    <cellStyle name="표준 6 2 2 6" xfId="1073" xr:uid="{00000000-0005-0000-0000-000037040000}"/>
    <cellStyle name="표준 6 2 2 6 2" xfId="1074" xr:uid="{00000000-0005-0000-0000-000038040000}"/>
    <cellStyle name="표준 6 2 2 6 2 2" xfId="1075" xr:uid="{00000000-0005-0000-0000-000039040000}"/>
    <cellStyle name="표준 6 2 2 6 2 2 2" xfId="1076" xr:uid="{00000000-0005-0000-0000-00003A040000}"/>
    <cellStyle name="표준 6 2 2 6 2 2 3" xfId="1077" xr:uid="{00000000-0005-0000-0000-00003B040000}"/>
    <cellStyle name="표준 6 2 2 6 2 3" xfId="1078" xr:uid="{00000000-0005-0000-0000-00003C040000}"/>
    <cellStyle name="표준 6 2 2 6 3" xfId="1079" xr:uid="{00000000-0005-0000-0000-00003D040000}"/>
    <cellStyle name="표준 6 2 2 6 4" xfId="1080" xr:uid="{00000000-0005-0000-0000-00003E040000}"/>
    <cellStyle name="표준 6 2 2 6 5" xfId="1081" xr:uid="{00000000-0005-0000-0000-00003F040000}"/>
    <cellStyle name="표준 6 2 2 7" xfId="1082" xr:uid="{00000000-0005-0000-0000-000040040000}"/>
    <cellStyle name="표준 6 2 2 7 2" xfId="1083" xr:uid="{00000000-0005-0000-0000-000041040000}"/>
    <cellStyle name="표준 6 2 2 7 2 2" xfId="1084" xr:uid="{00000000-0005-0000-0000-000042040000}"/>
    <cellStyle name="표준 6 2 2 7 2 3" xfId="1085" xr:uid="{00000000-0005-0000-0000-000043040000}"/>
    <cellStyle name="표준 6 2 2 7 3" xfId="1086" xr:uid="{00000000-0005-0000-0000-000044040000}"/>
    <cellStyle name="표준 6 2 2 8" xfId="1087" xr:uid="{00000000-0005-0000-0000-000045040000}"/>
    <cellStyle name="표준 6 2 2 9" xfId="1088" xr:uid="{00000000-0005-0000-0000-000046040000}"/>
    <cellStyle name="표준 6 2 3" xfId="1089" xr:uid="{00000000-0005-0000-0000-000047040000}"/>
    <cellStyle name="표준 6 2 4" xfId="1090" xr:uid="{00000000-0005-0000-0000-000048040000}"/>
    <cellStyle name="표준 6 2 5" xfId="1091" xr:uid="{00000000-0005-0000-0000-000049040000}"/>
    <cellStyle name="표준 6 2 6" xfId="1092" xr:uid="{00000000-0005-0000-0000-00004A040000}"/>
    <cellStyle name="표준 6 2 6 2" xfId="1093" xr:uid="{00000000-0005-0000-0000-00004B040000}"/>
    <cellStyle name="표준 6 2 6 2 2" xfId="1094" xr:uid="{00000000-0005-0000-0000-00004C040000}"/>
    <cellStyle name="표준 6 2 6 2 2 2" xfId="1095" xr:uid="{00000000-0005-0000-0000-00004D040000}"/>
    <cellStyle name="표준 6 2 6 2 2 2 2" xfId="1096" xr:uid="{00000000-0005-0000-0000-00004E040000}"/>
    <cellStyle name="표준 6 2 6 2 2 2 2 2" xfId="1097" xr:uid="{00000000-0005-0000-0000-00004F040000}"/>
    <cellStyle name="표준 6 2 6 2 2 2 2 3" xfId="1098" xr:uid="{00000000-0005-0000-0000-000050040000}"/>
    <cellStyle name="표준 6 2 6 2 2 2 3" xfId="1099" xr:uid="{00000000-0005-0000-0000-000051040000}"/>
    <cellStyle name="표준 6 2 6 2 2 3" xfId="1100" xr:uid="{00000000-0005-0000-0000-000052040000}"/>
    <cellStyle name="표준 6 2 6 2 2 4" xfId="1101" xr:uid="{00000000-0005-0000-0000-000053040000}"/>
    <cellStyle name="표준 6 2 6 2 2 5" xfId="1102" xr:uid="{00000000-0005-0000-0000-000054040000}"/>
    <cellStyle name="표준 6 2 6 2 3" xfId="1103" xr:uid="{00000000-0005-0000-0000-000055040000}"/>
    <cellStyle name="표준 6 2 6 2 3 2" xfId="1104" xr:uid="{00000000-0005-0000-0000-000056040000}"/>
    <cellStyle name="표준 6 2 6 2 3 2 2" xfId="1105" xr:uid="{00000000-0005-0000-0000-000057040000}"/>
    <cellStyle name="표준 6 2 6 2 3 2 3" xfId="1106" xr:uid="{00000000-0005-0000-0000-000058040000}"/>
    <cellStyle name="표준 6 2 6 2 3 3" xfId="1107" xr:uid="{00000000-0005-0000-0000-000059040000}"/>
    <cellStyle name="표준 6 2 6 2 4" xfId="1108" xr:uid="{00000000-0005-0000-0000-00005A040000}"/>
    <cellStyle name="표준 6 2 6 2 5" xfId="1109" xr:uid="{00000000-0005-0000-0000-00005B040000}"/>
    <cellStyle name="표준 6 2 6 3" xfId="1110" xr:uid="{00000000-0005-0000-0000-00005C040000}"/>
    <cellStyle name="표준 6 2 6 3 2" xfId="1111" xr:uid="{00000000-0005-0000-0000-00005D040000}"/>
    <cellStyle name="표준 6 2 6 3 2 2" xfId="1112" xr:uid="{00000000-0005-0000-0000-00005E040000}"/>
    <cellStyle name="표준 6 2 6 3 2 3" xfId="1113" xr:uid="{00000000-0005-0000-0000-00005F040000}"/>
    <cellStyle name="표준 6 2 6 3 3" xfId="1114" xr:uid="{00000000-0005-0000-0000-000060040000}"/>
    <cellStyle name="표준 6 2 6 4" xfId="1115" xr:uid="{00000000-0005-0000-0000-000061040000}"/>
    <cellStyle name="표준 6 2 6 5" xfId="1116" xr:uid="{00000000-0005-0000-0000-000062040000}"/>
    <cellStyle name="표준 6 2 6 6" xfId="1117" xr:uid="{00000000-0005-0000-0000-000063040000}"/>
    <cellStyle name="표준 6 2 7" xfId="1118" xr:uid="{00000000-0005-0000-0000-000064040000}"/>
    <cellStyle name="표준 6 2 8" xfId="1119" xr:uid="{00000000-0005-0000-0000-000065040000}"/>
    <cellStyle name="표준 6 2 9" xfId="1120" xr:uid="{00000000-0005-0000-0000-000066040000}"/>
    <cellStyle name="표준 6 2 9 2" xfId="1121" xr:uid="{00000000-0005-0000-0000-000067040000}"/>
    <cellStyle name="표준 6 2 9 2 2" xfId="1122" xr:uid="{00000000-0005-0000-0000-000068040000}"/>
    <cellStyle name="표준 6 2 9 2 2 2" xfId="1123" xr:uid="{00000000-0005-0000-0000-000069040000}"/>
    <cellStyle name="표준 6 2 9 2 2 3" xfId="1124" xr:uid="{00000000-0005-0000-0000-00006A040000}"/>
    <cellStyle name="표준 6 2 9 2 3" xfId="1125" xr:uid="{00000000-0005-0000-0000-00006B040000}"/>
    <cellStyle name="표준 6 2 9 3" xfId="1126" xr:uid="{00000000-0005-0000-0000-00006C040000}"/>
    <cellStyle name="표준 6 2 9 4" xfId="1127" xr:uid="{00000000-0005-0000-0000-00006D040000}"/>
    <cellStyle name="표준 6 2 9 5" xfId="1128" xr:uid="{00000000-0005-0000-0000-00006E040000}"/>
    <cellStyle name="표준 6 20" xfId="1129" xr:uid="{00000000-0005-0000-0000-00006F040000}"/>
    <cellStyle name="표준 6 21" xfId="1130" xr:uid="{00000000-0005-0000-0000-000070040000}"/>
    <cellStyle name="표준 6 22" xfId="1131" xr:uid="{00000000-0005-0000-0000-000071040000}"/>
    <cellStyle name="표준 6 23" xfId="1132" xr:uid="{00000000-0005-0000-0000-000072040000}"/>
    <cellStyle name="표준 6 24" xfId="1133" xr:uid="{00000000-0005-0000-0000-000073040000}"/>
    <cellStyle name="표준 6 25" xfId="1134" xr:uid="{00000000-0005-0000-0000-000074040000}"/>
    <cellStyle name="표준 6 26" xfId="1135" xr:uid="{00000000-0005-0000-0000-000075040000}"/>
    <cellStyle name="표준 6 27" xfId="1136" xr:uid="{00000000-0005-0000-0000-000076040000}"/>
    <cellStyle name="표준 6 28" xfId="1137" xr:uid="{00000000-0005-0000-0000-000077040000}"/>
    <cellStyle name="표준 6 29" xfId="1138" xr:uid="{00000000-0005-0000-0000-000078040000}"/>
    <cellStyle name="표준 6 3" xfId="1139" xr:uid="{00000000-0005-0000-0000-000079040000}"/>
    <cellStyle name="표준 6 30" xfId="1140" xr:uid="{00000000-0005-0000-0000-00007A040000}"/>
    <cellStyle name="표준 6 31" xfId="1141" xr:uid="{00000000-0005-0000-0000-00007B040000}"/>
    <cellStyle name="표준 6 32" xfId="1142" xr:uid="{00000000-0005-0000-0000-00007C040000}"/>
    <cellStyle name="표준 6 33" xfId="1143" xr:uid="{00000000-0005-0000-0000-00007D040000}"/>
    <cellStyle name="표준 6 34" xfId="1144" xr:uid="{00000000-0005-0000-0000-00007E040000}"/>
    <cellStyle name="표준 6 35" xfId="1145" xr:uid="{00000000-0005-0000-0000-00007F040000}"/>
    <cellStyle name="표준 6 36" xfId="1146" xr:uid="{00000000-0005-0000-0000-000080040000}"/>
    <cellStyle name="표준 6 37" xfId="1147" xr:uid="{00000000-0005-0000-0000-000081040000}"/>
    <cellStyle name="표준 6 38" xfId="1148" xr:uid="{00000000-0005-0000-0000-000082040000}"/>
    <cellStyle name="표준 6 39" xfId="1149" xr:uid="{00000000-0005-0000-0000-000083040000}"/>
    <cellStyle name="표준 6 4" xfId="1150" xr:uid="{00000000-0005-0000-0000-000084040000}"/>
    <cellStyle name="표준 6 40" xfId="1151" xr:uid="{00000000-0005-0000-0000-000085040000}"/>
    <cellStyle name="표준 6 41" xfId="1152" xr:uid="{00000000-0005-0000-0000-000086040000}"/>
    <cellStyle name="표준 6 42" xfId="1153" xr:uid="{00000000-0005-0000-0000-000087040000}"/>
    <cellStyle name="표준 6 43" xfId="1154" xr:uid="{00000000-0005-0000-0000-000088040000}"/>
    <cellStyle name="표준 6 44" xfId="1155" xr:uid="{00000000-0005-0000-0000-000089040000}"/>
    <cellStyle name="표준 6 45" xfId="1156" xr:uid="{00000000-0005-0000-0000-00008A040000}"/>
    <cellStyle name="표준 6 46" xfId="1157" xr:uid="{00000000-0005-0000-0000-00008B040000}"/>
    <cellStyle name="표준 6 46 10" xfId="1158" xr:uid="{00000000-0005-0000-0000-00008C040000}"/>
    <cellStyle name="표준 6 46 2" xfId="1159" xr:uid="{00000000-0005-0000-0000-00008D040000}"/>
    <cellStyle name="표준 6 46 2 2" xfId="1160" xr:uid="{00000000-0005-0000-0000-00008E040000}"/>
    <cellStyle name="표준 6 46 2 2 2" xfId="1161" xr:uid="{00000000-0005-0000-0000-00008F040000}"/>
    <cellStyle name="표준 6 46 2 2 2 2" xfId="1162" xr:uid="{00000000-0005-0000-0000-000090040000}"/>
    <cellStyle name="표준 6 46 2 2 2 2 2" xfId="1163" xr:uid="{00000000-0005-0000-0000-000091040000}"/>
    <cellStyle name="표준 6 46 2 2 2 2 2 2" xfId="1164" xr:uid="{00000000-0005-0000-0000-000092040000}"/>
    <cellStyle name="표준 6 46 2 2 2 2 2 2 2" xfId="1165" xr:uid="{00000000-0005-0000-0000-000093040000}"/>
    <cellStyle name="표준 6 46 2 2 2 2 2 2 3" xfId="1166" xr:uid="{00000000-0005-0000-0000-000094040000}"/>
    <cellStyle name="표준 6 46 2 2 2 2 2 3" xfId="1167" xr:uid="{00000000-0005-0000-0000-000095040000}"/>
    <cellStyle name="표준 6 46 2 2 2 2 3" xfId="1168" xr:uid="{00000000-0005-0000-0000-000096040000}"/>
    <cellStyle name="표준 6 46 2 2 2 2 4" xfId="1169" xr:uid="{00000000-0005-0000-0000-000097040000}"/>
    <cellStyle name="표준 6 46 2 2 2 2 5" xfId="1170" xr:uid="{00000000-0005-0000-0000-000098040000}"/>
    <cellStyle name="표준 6 46 2 2 2 3" xfId="1171" xr:uid="{00000000-0005-0000-0000-000099040000}"/>
    <cellStyle name="표준 6 46 2 2 2 3 2" xfId="1172" xr:uid="{00000000-0005-0000-0000-00009A040000}"/>
    <cellStyle name="표준 6 46 2 2 2 3 2 2" xfId="1173" xr:uid="{00000000-0005-0000-0000-00009B040000}"/>
    <cellStyle name="표준 6 46 2 2 2 3 2 3" xfId="1174" xr:uid="{00000000-0005-0000-0000-00009C040000}"/>
    <cellStyle name="표준 6 46 2 2 2 3 3" xfId="1175" xr:uid="{00000000-0005-0000-0000-00009D040000}"/>
    <cellStyle name="표준 6 46 2 2 2 4" xfId="1176" xr:uid="{00000000-0005-0000-0000-00009E040000}"/>
    <cellStyle name="표준 6 46 2 2 2 5" xfId="1177" xr:uid="{00000000-0005-0000-0000-00009F040000}"/>
    <cellStyle name="표준 6 46 2 2 3" xfId="1178" xr:uid="{00000000-0005-0000-0000-0000A0040000}"/>
    <cellStyle name="표준 6 46 2 2 3 2" xfId="1179" xr:uid="{00000000-0005-0000-0000-0000A1040000}"/>
    <cellStyle name="표준 6 46 2 2 3 2 2" xfId="1180" xr:uid="{00000000-0005-0000-0000-0000A2040000}"/>
    <cellStyle name="표준 6 46 2 2 3 2 3" xfId="1181" xr:uid="{00000000-0005-0000-0000-0000A3040000}"/>
    <cellStyle name="표준 6 46 2 2 3 3" xfId="1182" xr:uid="{00000000-0005-0000-0000-0000A4040000}"/>
    <cellStyle name="표준 6 46 2 2 4" xfId="1183" xr:uid="{00000000-0005-0000-0000-0000A5040000}"/>
    <cellStyle name="표준 6 46 2 2 5" xfId="1184" xr:uid="{00000000-0005-0000-0000-0000A6040000}"/>
    <cellStyle name="표준 6 46 2 2 6" xfId="1185" xr:uid="{00000000-0005-0000-0000-0000A7040000}"/>
    <cellStyle name="표준 6 46 2 3" xfId="1186" xr:uid="{00000000-0005-0000-0000-0000A8040000}"/>
    <cellStyle name="표준 6 46 2 4" xfId="1187" xr:uid="{00000000-0005-0000-0000-0000A9040000}"/>
    <cellStyle name="표준 6 46 2 5" xfId="1188" xr:uid="{00000000-0005-0000-0000-0000AA040000}"/>
    <cellStyle name="표준 6 46 2 6" xfId="1189" xr:uid="{00000000-0005-0000-0000-0000AB040000}"/>
    <cellStyle name="표준 6 46 2 6 2" xfId="1190" xr:uid="{00000000-0005-0000-0000-0000AC040000}"/>
    <cellStyle name="표준 6 46 2 6 2 2" xfId="1191" xr:uid="{00000000-0005-0000-0000-0000AD040000}"/>
    <cellStyle name="표준 6 46 2 6 2 2 2" xfId="1192" xr:uid="{00000000-0005-0000-0000-0000AE040000}"/>
    <cellStyle name="표준 6 46 2 6 2 2 3" xfId="1193" xr:uid="{00000000-0005-0000-0000-0000AF040000}"/>
    <cellStyle name="표준 6 46 2 6 2 3" xfId="1194" xr:uid="{00000000-0005-0000-0000-0000B0040000}"/>
    <cellStyle name="표준 6 46 2 6 3" xfId="1195" xr:uid="{00000000-0005-0000-0000-0000B1040000}"/>
    <cellStyle name="표준 6 46 2 6 4" xfId="1196" xr:uid="{00000000-0005-0000-0000-0000B2040000}"/>
    <cellStyle name="표준 6 46 2 6 5" xfId="1197" xr:uid="{00000000-0005-0000-0000-0000B3040000}"/>
    <cellStyle name="표준 6 46 2 7" xfId="1198" xr:uid="{00000000-0005-0000-0000-0000B4040000}"/>
    <cellStyle name="표준 6 46 2 7 2" xfId="1199" xr:uid="{00000000-0005-0000-0000-0000B5040000}"/>
    <cellStyle name="표준 6 46 2 7 2 2" xfId="1200" xr:uid="{00000000-0005-0000-0000-0000B6040000}"/>
    <cellStyle name="표준 6 46 2 7 2 3" xfId="1201" xr:uid="{00000000-0005-0000-0000-0000B7040000}"/>
    <cellStyle name="표준 6 46 2 7 3" xfId="1202" xr:uid="{00000000-0005-0000-0000-0000B8040000}"/>
    <cellStyle name="표준 6 46 2 8" xfId="1203" xr:uid="{00000000-0005-0000-0000-0000B9040000}"/>
    <cellStyle name="표준 6 46 2 9" xfId="1204" xr:uid="{00000000-0005-0000-0000-0000BA040000}"/>
    <cellStyle name="표준 6 46 3" xfId="1205" xr:uid="{00000000-0005-0000-0000-0000BB040000}"/>
    <cellStyle name="표준 6 46 4" xfId="1206" xr:uid="{00000000-0005-0000-0000-0000BC040000}"/>
    <cellStyle name="표준 6 46 4 2" xfId="1207" xr:uid="{00000000-0005-0000-0000-0000BD040000}"/>
    <cellStyle name="표준 6 46 4 2 2" xfId="1208" xr:uid="{00000000-0005-0000-0000-0000BE040000}"/>
    <cellStyle name="표준 6 46 4 2 2 2" xfId="1209" xr:uid="{00000000-0005-0000-0000-0000BF040000}"/>
    <cellStyle name="표준 6 46 4 2 2 2 2" xfId="1210" xr:uid="{00000000-0005-0000-0000-0000C0040000}"/>
    <cellStyle name="표준 6 46 4 2 2 2 2 2" xfId="1211" xr:uid="{00000000-0005-0000-0000-0000C1040000}"/>
    <cellStyle name="표준 6 46 4 2 2 2 2 3" xfId="1212" xr:uid="{00000000-0005-0000-0000-0000C2040000}"/>
    <cellStyle name="표준 6 46 4 2 2 2 3" xfId="1213" xr:uid="{00000000-0005-0000-0000-0000C3040000}"/>
    <cellStyle name="표준 6 46 4 2 2 3" xfId="1214" xr:uid="{00000000-0005-0000-0000-0000C4040000}"/>
    <cellStyle name="표준 6 46 4 2 2 4" xfId="1215" xr:uid="{00000000-0005-0000-0000-0000C5040000}"/>
    <cellStyle name="표준 6 46 4 2 2 5" xfId="1216" xr:uid="{00000000-0005-0000-0000-0000C6040000}"/>
    <cellStyle name="표준 6 46 4 2 3" xfId="1217" xr:uid="{00000000-0005-0000-0000-0000C7040000}"/>
    <cellStyle name="표준 6 46 4 2 3 2" xfId="1218" xr:uid="{00000000-0005-0000-0000-0000C8040000}"/>
    <cellStyle name="표준 6 46 4 2 3 2 2" xfId="1219" xr:uid="{00000000-0005-0000-0000-0000C9040000}"/>
    <cellStyle name="표준 6 46 4 2 3 2 3" xfId="1220" xr:uid="{00000000-0005-0000-0000-0000CA040000}"/>
    <cellStyle name="표준 6 46 4 2 3 3" xfId="1221" xr:uid="{00000000-0005-0000-0000-0000CB040000}"/>
    <cellStyle name="표준 6 46 4 2 4" xfId="1222" xr:uid="{00000000-0005-0000-0000-0000CC040000}"/>
    <cellStyle name="표준 6 46 4 2 5" xfId="1223" xr:uid="{00000000-0005-0000-0000-0000CD040000}"/>
    <cellStyle name="표준 6 46 4 3" xfId="1224" xr:uid="{00000000-0005-0000-0000-0000CE040000}"/>
    <cellStyle name="표준 6 46 4 3 2" xfId="1225" xr:uid="{00000000-0005-0000-0000-0000CF040000}"/>
    <cellStyle name="표준 6 46 4 3 2 2" xfId="1226" xr:uid="{00000000-0005-0000-0000-0000D0040000}"/>
    <cellStyle name="표준 6 46 4 3 2 3" xfId="1227" xr:uid="{00000000-0005-0000-0000-0000D1040000}"/>
    <cellStyle name="표준 6 46 4 3 3" xfId="1228" xr:uid="{00000000-0005-0000-0000-0000D2040000}"/>
    <cellStyle name="표준 6 46 4 4" xfId="1229" xr:uid="{00000000-0005-0000-0000-0000D3040000}"/>
    <cellStyle name="표준 6 46 4 5" xfId="1230" xr:uid="{00000000-0005-0000-0000-0000D4040000}"/>
    <cellStyle name="표준 6 46 4 6" xfId="1231" xr:uid="{00000000-0005-0000-0000-0000D5040000}"/>
    <cellStyle name="표준 6 46 5" xfId="1232" xr:uid="{00000000-0005-0000-0000-0000D6040000}"/>
    <cellStyle name="표준 6 46 6" xfId="1233" xr:uid="{00000000-0005-0000-0000-0000D7040000}"/>
    <cellStyle name="표준 6 46 7" xfId="1234" xr:uid="{00000000-0005-0000-0000-0000D8040000}"/>
    <cellStyle name="표준 6 46 7 2" xfId="1235" xr:uid="{00000000-0005-0000-0000-0000D9040000}"/>
    <cellStyle name="표준 6 46 7 2 2" xfId="1236" xr:uid="{00000000-0005-0000-0000-0000DA040000}"/>
    <cellStyle name="표준 6 46 7 2 2 2" xfId="1237" xr:uid="{00000000-0005-0000-0000-0000DB040000}"/>
    <cellStyle name="표준 6 46 7 2 2 3" xfId="1238" xr:uid="{00000000-0005-0000-0000-0000DC040000}"/>
    <cellStyle name="표준 6 46 7 2 3" xfId="1239" xr:uid="{00000000-0005-0000-0000-0000DD040000}"/>
    <cellStyle name="표준 6 46 7 3" xfId="1240" xr:uid="{00000000-0005-0000-0000-0000DE040000}"/>
    <cellStyle name="표준 6 46 7 4" xfId="1241" xr:uid="{00000000-0005-0000-0000-0000DF040000}"/>
    <cellStyle name="표준 6 46 7 5" xfId="1242" xr:uid="{00000000-0005-0000-0000-0000E0040000}"/>
    <cellStyle name="표준 6 46 8" xfId="1243" xr:uid="{00000000-0005-0000-0000-0000E1040000}"/>
    <cellStyle name="표준 6 46 8 2" xfId="1244" xr:uid="{00000000-0005-0000-0000-0000E2040000}"/>
    <cellStyle name="표준 6 46 8 2 2" xfId="1245" xr:uid="{00000000-0005-0000-0000-0000E3040000}"/>
    <cellStyle name="표준 6 46 8 2 3" xfId="1246" xr:uid="{00000000-0005-0000-0000-0000E4040000}"/>
    <cellStyle name="표준 6 46 8 3" xfId="1247" xr:uid="{00000000-0005-0000-0000-0000E5040000}"/>
    <cellStyle name="표준 6 46 9" xfId="1248" xr:uid="{00000000-0005-0000-0000-0000E6040000}"/>
    <cellStyle name="표준 6 47" xfId="1249" xr:uid="{00000000-0005-0000-0000-0000E7040000}"/>
    <cellStyle name="표준 6 47 10" xfId="1250" xr:uid="{00000000-0005-0000-0000-0000E8040000}"/>
    <cellStyle name="표준 6 47 2" xfId="1251" xr:uid="{00000000-0005-0000-0000-0000E9040000}"/>
    <cellStyle name="표준 6 47 2 2" xfId="1252" xr:uid="{00000000-0005-0000-0000-0000EA040000}"/>
    <cellStyle name="표준 6 47 2 2 2" xfId="1253" xr:uid="{00000000-0005-0000-0000-0000EB040000}"/>
    <cellStyle name="표준 6 47 2 2 2 2" xfId="1254" xr:uid="{00000000-0005-0000-0000-0000EC040000}"/>
    <cellStyle name="표준 6 47 2 2 2 2 2" xfId="1255" xr:uid="{00000000-0005-0000-0000-0000ED040000}"/>
    <cellStyle name="표준 6 47 2 2 2 2 2 2" xfId="1256" xr:uid="{00000000-0005-0000-0000-0000EE040000}"/>
    <cellStyle name="표준 6 47 2 2 2 2 2 2 2" xfId="1257" xr:uid="{00000000-0005-0000-0000-0000EF040000}"/>
    <cellStyle name="표준 6 47 2 2 2 2 2 2 3" xfId="1258" xr:uid="{00000000-0005-0000-0000-0000F0040000}"/>
    <cellStyle name="표준 6 47 2 2 2 2 2 3" xfId="1259" xr:uid="{00000000-0005-0000-0000-0000F1040000}"/>
    <cellStyle name="표준 6 47 2 2 2 2 3" xfId="1260" xr:uid="{00000000-0005-0000-0000-0000F2040000}"/>
    <cellStyle name="표준 6 47 2 2 2 2 4" xfId="1261" xr:uid="{00000000-0005-0000-0000-0000F3040000}"/>
    <cellStyle name="표준 6 47 2 2 2 2 5" xfId="1262" xr:uid="{00000000-0005-0000-0000-0000F4040000}"/>
    <cellStyle name="표준 6 47 2 2 2 3" xfId="1263" xr:uid="{00000000-0005-0000-0000-0000F5040000}"/>
    <cellStyle name="표준 6 47 2 2 2 3 2" xfId="1264" xr:uid="{00000000-0005-0000-0000-0000F6040000}"/>
    <cellStyle name="표준 6 47 2 2 2 3 2 2" xfId="1265" xr:uid="{00000000-0005-0000-0000-0000F7040000}"/>
    <cellStyle name="표준 6 47 2 2 2 3 2 3" xfId="1266" xr:uid="{00000000-0005-0000-0000-0000F8040000}"/>
    <cellStyle name="표준 6 47 2 2 2 3 3" xfId="1267" xr:uid="{00000000-0005-0000-0000-0000F9040000}"/>
    <cellStyle name="표준 6 47 2 2 2 4" xfId="1268" xr:uid="{00000000-0005-0000-0000-0000FA040000}"/>
    <cellStyle name="표준 6 47 2 2 2 5" xfId="1269" xr:uid="{00000000-0005-0000-0000-0000FB040000}"/>
    <cellStyle name="표준 6 47 2 2 3" xfId="1270" xr:uid="{00000000-0005-0000-0000-0000FC040000}"/>
    <cellStyle name="표준 6 47 2 2 3 2" xfId="1271" xr:uid="{00000000-0005-0000-0000-0000FD040000}"/>
    <cellStyle name="표준 6 47 2 2 3 2 2" xfId="1272" xr:uid="{00000000-0005-0000-0000-0000FE040000}"/>
    <cellStyle name="표준 6 47 2 2 3 2 3" xfId="1273" xr:uid="{00000000-0005-0000-0000-0000FF040000}"/>
    <cellStyle name="표준 6 47 2 2 3 3" xfId="1274" xr:uid="{00000000-0005-0000-0000-000000050000}"/>
    <cellStyle name="표준 6 47 2 2 4" xfId="1275" xr:uid="{00000000-0005-0000-0000-000001050000}"/>
    <cellStyle name="표준 6 47 2 2 5" xfId="1276" xr:uid="{00000000-0005-0000-0000-000002050000}"/>
    <cellStyle name="표준 6 47 2 2 6" xfId="1277" xr:uid="{00000000-0005-0000-0000-000003050000}"/>
    <cellStyle name="표준 6 47 2 3" xfId="1278" xr:uid="{00000000-0005-0000-0000-000004050000}"/>
    <cellStyle name="표준 6 47 2 4" xfId="1279" xr:uid="{00000000-0005-0000-0000-000005050000}"/>
    <cellStyle name="표준 6 47 2 5" xfId="1280" xr:uid="{00000000-0005-0000-0000-000006050000}"/>
    <cellStyle name="표준 6 47 2 6" xfId="1281" xr:uid="{00000000-0005-0000-0000-000007050000}"/>
    <cellStyle name="표준 6 47 2 6 2" xfId="1282" xr:uid="{00000000-0005-0000-0000-000008050000}"/>
    <cellStyle name="표준 6 47 2 6 2 2" xfId="1283" xr:uid="{00000000-0005-0000-0000-000009050000}"/>
    <cellStyle name="표준 6 47 2 6 2 2 2" xfId="1284" xr:uid="{00000000-0005-0000-0000-00000A050000}"/>
    <cellStyle name="표준 6 47 2 6 2 2 3" xfId="1285" xr:uid="{00000000-0005-0000-0000-00000B050000}"/>
    <cellStyle name="표준 6 47 2 6 2 3" xfId="1286" xr:uid="{00000000-0005-0000-0000-00000C050000}"/>
    <cellStyle name="표준 6 47 2 6 3" xfId="1287" xr:uid="{00000000-0005-0000-0000-00000D050000}"/>
    <cellStyle name="표준 6 47 2 6 4" xfId="1288" xr:uid="{00000000-0005-0000-0000-00000E050000}"/>
    <cellStyle name="표준 6 47 2 6 5" xfId="1289" xr:uid="{00000000-0005-0000-0000-00000F050000}"/>
    <cellStyle name="표준 6 47 2 7" xfId="1290" xr:uid="{00000000-0005-0000-0000-000010050000}"/>
    <cellStyle name="표준 6 47 2 7 2" xfId="1291" xr:uid="{00000000-0005-0000-0000-000011050000}"/>
    <cellStyle name="표준 6 47 2 7 2 2" xfId="1292" xr:uid="{00000000-0005-0000-0000-000012050000}"/>
    <cellStyle name="표준 6 47 2 7 2 3" xfId="1293" xr:uid="{00000000-0005-0000-0000-000013050000}"/>
    <cellStyle name="표준 6 47 2 7 3" xfId="1294" xr:uid="{00000000-0005-0000-0000-000014050000}"/>
    <cellStyle name="표준 6 47 2 8" xfId="1295" xr:uid="{00000000-0005-0000-0000-000015050000}"/>
    <cellStyle name="표준 6 47 2 9" xfId="1296" xr:uid="{00000000-0005-0000-0000-000016050000}"/>
    <cellStyle name="표준 6 47 3" xfId="1297" xr:uid="{00000000-0005-0000-0000-000017050000}"/>
    <cellStyle name="표준 6 47 4" xfId="1298" xr:uid="{00000000-0005-0000-0000-000018050000}"/>
    <cellStyle name="표준 6 47 4 2" xfId="1299" xr:uid="{00000000-0005-0000-0000-000019050000}"/>
    <cellStyle name="표준 6 47 4 2 2" xfId="1300" xr:uid="{00000000-0005-0000-0000-00001A050000}"/>
    <cellStyle name="표준 6 47 4 2 2 2" xfId="1301" xr:uid="{00000000-0005-0000-0000-00001B050000}"/>
    <cellStyle name="표준 6 47 4 2 2 2 2" xfId="1302" xr:uid="{00000000-0005-0000-0000-00001C050000}"/>
    <cellStyle name="표준 6 47 4 2 2 2 2 2" xfId="1303" xr:uid="{00000000-0005-0000-0000-00001D050000}"/>
    <cellStyle name="표준 6 47 4 2 2 2 2 3" xfId="1304" xr:uid="{00000000-0005-0000-0000-00001E050000}"/>
    <cellStyle name="표준 6 47 4 2 2 2 3" xfId="1305" xr:uid="{00000000-0005-0000-0000-00001F050000}"/>
    <cellStyle name="표준 6 47 4 2 2 3" xfId="1306" xr:uid="{00000000-0005-0000-0000-000020050000}"/>
    <cellStyle name="표준 6 47 4 2 2 4" xfId="1307" xr:uid="{00000000-0005-0000-0000-000021050000}"/>
    <cellStyle name="표준 6 47 4 2 2 5" xfId="1308" xr:uid="{00000000-0005-0000-0000-000022050000}"/>
    <cellStyle name="표준 6 47 4 2 3" xfId="1309" xr:uid="{00000000-0005-0000-0000-000023050000}"/>
    <cellStyle name="표준 6 47 4 2 3 2" xfId="1310" xr:uid="{00000000-0005-0000-0000-000024050000}"/>
    <cellStyle name="표준 6 47 4 2 3 2 2" xfId="1311" xr:uid="{00000000-0005-0000-0000-000025050000}"/>
    <cellStyle name="표준 6 47 4 2 3 2 3" xfId="1312" xr:uid="{00000000-0005-0000-0000-000026050000}"/>
    <cellStyle name="표준 6 47 4 2 3 3" xfId="1313" xr:uid="{00000000-0005-0000-0000-000027050000}"/>
    <cellStyle name="표준 6 47 4 2 4" xfId="1314" xr:uid="{00000000-0005-0000-0000-000028050000}"/>
    <cellStyle name="표준 6 47 4 2 5" xfId="1315" xr:uid="{00000000-0005-0000-0000-000029050000}"/>
    <cellStyle name="표준 6 47 4 3" xfId="1316" xr:uid="{00000000-0005-0000-0000-00002A050000}"/>
    <cellStyle name="표준 6 47 4 3 2" xfId="1317" xr:uid="{00000000-0005-0000-0000-00002B050000}"/>
    <cellStyle name="표준 6 47 4 3 2 2" xfId="1318" xr:uid="{00000000-0005-0000-0000-00002C050000}"/>
    <cellStyle name="표준 6 47 4 3 2 3" xfId="1319" xr:uid="{00000000-0005-0000-0000-00002D050000}"/>
    <cellStyle name="표준 6 47 4 3 3" xfId="1320" xr:uid="{00000000-0005-0000-0000-00002E050000}"/>
    <cellStyle name="표준 6 47 4 4" xfId="1321" xr:uid="{00000000-0005-0000-0000-00002F050000}"/>
    <cellStyle name="표준 6 47 4 5" xfId="1322" xr:uid="{00000000-0005-0000-0000-000030050000}"/>
    <cellStyle name="표준 6 47 4 6" xfId="1323" xr:uid="{00000000-0005-0000-0000-000031050000}"/>
    <cellStyle name="표준 6 47 5" xfId="1324" xr:uid="{00000000-0005-0000-0000-000032050000}"/>
    <cellStyle name="표준 6 47 6" xfId="1325" xr:uid="{00000000-0005-0000-0000-000033050000}"/>
    <cellStyle name="표준 6 47 7" xfId="1326" xr:uid="{00000000-0005-0000-0000-000034050000}"/>
    <cellStyle name="표준 6 47 7 2" xfId="1327" xr:uid="{00000000-0005-0000-0000-000035050000}"/>
    <cellStyle name="표준 6 47 7 2 2" xfId="1328" xr:uid="{00000000-0005-0000-0000-000036050000}"/>
    <cellStyle name="표준 6 47 7 2 2 2" xfId="1329" xr:uid="{00000000-0005-0000-0000-000037050000}"/>
    <cellStyle name="표준 6 47 7 2 2 3" xfId="1330" xr:uid="{00000000-0005-0000-0000-000038050000}"/>
    <cellStyle name="표준 6 47 7 2 3" xfId="1331" xr:uid="{00000000-0005-0000-0000-000039050000}"/>
    <cellStyle name="표준 6 47 7 3" xfId="1332" xr:uid="{00000000-0005-0000-0000-00003A050000}"/>
    <cellStyle name="표준 6 47 7 4" xfId="1333" xr:uid="{00000000-0005-0000-0000-00003B050000}"/>
    <cellStyle name="표준 6 47 7 5" xfId="1334" xr:uid="{00000000-0005-0000-0000-00003C050000}"/>
    <cellStyle name="표준 6 47 8" xfId="1335" xr:uid="{00000000-0005-0000-0000-00003D050000}"/>
    <cellStyle name="표준 6 47 8 2" xfId="1336" xr:uid="{00000000-0005-0000-0000-00003E050000}"/>
    <cellStyle name="표준 6 47 8 2 2" xfId="1337" xr:uid="{00000000-0005-0000-0000-00003F050000}"/>
    <cellStyle name="표준 6 47 8 2 3" xfId="1338" xr:uid="{00000000-0005-0000-0000-000040050000}"/>
    <cellStyle name="표준 6 47 8 3" xfId="1339" xr:uid="{00000000-0005-0000-0000-000041050000}"/>
    <cellStyle name="표준 6 47 9" xfId="1340" xr:uid="{00000000-0005-0000-0000-000042050000}"/>
    <cellStyle name="표준 6 48" xfId="1341" xr:uid="{00000000-0005-0000-0000-000043050000}"/>
    <cellStyle name="표준 6 49" xfId="1342" xr:uid="{00000000-0005-0000-0000-000044050000}"/>
    <cellStyle name="표준 6 49 2" xfId="1343" xr:uid="{00000000-0005-0000-0000-000045050000}"/>
    <cellStyle name="표준 6 49 2 2" xfId="1344" xr:uid="{00000000-0005-0000-0000-000046050000}"/>
    <cellStyle name="표준 6 49 2 2 2" xfId="1345" xr:uid="{00000000-0005-0000-0000-000047050000}"/>
    <cellStyle name="표준 6 49 2 2 2 2" xfId="1346" xr:uid="{00000000-0005-0000-0000-000048050000}"/>
    <cellStyle name="표준 6 49 2 2 2 2 2" xfId="1347" xr:uid="{00000000-0005-0000-0000-000049050000}"/>
    <cellStyle name="표준 6 49 2 2 2 2 2 2" xfId="1348" xr:uid="{00000000-0005-0000-0000-00004A050000}"/>
    <cellStyle name="표준 6 49 2 2 2 2 2 3" xfId="1349" xr:uid="{00000000-0005-0000-0000-00004B050000}"/>
    <cellStyle name="표준 6 49 2 2 2 2 3" xfId="1350" xr:uid="{00000000-0005-0000-0000-00004C050000}"/>
    <cellStyle name="표준 6 49 2 2 2 3" xfId="1351" xr:uid="{00000000-0005-0000-0000-00004D050000}"/>
    <cellStyle name="표준 6 49 2 2 2 4" xfId="1352" xr:uid="{00000000-0005-0000-0000-00004E050000}"/>
    <cellStyle name="표준 6 49 2 2 2 5" xfId="1353" xr:uid="{00000000-0005-0000-0000-00004F050000}"/>
    <cellStyle name="표준 6 49 2 2 3" xfId="1354" xr:uid="{00000000-0005-0000-0000-000050050000}"/>
    <cellStyle name="표준 6 49 2 2 3 2" xfId="1355" xr:uid="{00000000-0005-0000-0000-000051050000}"/>
    <cellStyle name="표준 6 49 2 2 3 2 2" xfId="1356" xr:uid="{00000000-0005-0000-0000-000052050000}"/>
    <cellStyle name="표준 6 49 2 2 3 2 3" xfId="1357" xr:uid="{00000000-0005-0000-0000-000053050000}"/>
    <cellStyle name="표준 6 49 2 2 3 3" xfId="1358" xr:uid="{00000000-0005-0000-0000-000054050000}"/>
    <cellStyle name="표준 6 49 2 2 4" xfId="1359" xr:uid="{00000000-0005-0000-0000-000055050000}"/>
    <cellStyle name="표준 6 49 2 2 5" xfId="1360" xr:uid="{00000000-0005-0000-0000-000056050000}"/>
    <cellStyle name="표준 6 49 2 3" xfId="1361" xr:uid="{00000000-0005-0000-0000-000057050000}"/>
    <cellStyle name="표준 6 49 2 3 2" xfId="1362" xr:uid="{00000000-0005-0000-0000-000058050000}"/>
    <cellStyle name="표준 6 49 2 3 2 2" xfId="1363" xr:uid="{00000000-0005-0000-0000-000059050000}"/>
    <cellStyle name="표준 6 49 2 3 2 3" xfId="1364" xr:uid="{00000000-0005-0000-0000-00005A050000}"/>
    <cellStyle name="표준 6 49 2 3 3" xfId="1365" xr:uid="{00000000-0005-0000-0000-00005B050000}"/>
    <cellStyle name="표준 6 49 2 4" xfId="1366" xr:uid="{00000000-0005-0000-0000-00005C050000}"/>
    <cellStyle name="표준 6 49 2 5" xfId="1367" xr:uid="{00000000-0005-0000-0000-00005D050000}"/>
    <cellStyle name="표준 6 49 2 6" xfId="1368" xr:uid="{00000000-0005-0000-0000-00005E050000}"/>
    <cellStyle name="표준 6 49 3" xfId="1369" xr:uid="{00000000-0005-0000-0000-00005F050000}"/>
    <cellStyle name="표준 6 49 4" xfId="1370" xr:uid="{00000000-0005-0000-0000-000060050000}"/>
    <cellStyle name="표준 6 49 5" xfId="1371" xr:uid="{00000000-0005-0000-0000-000061050000}"/>
    <cellStyle name="표준 6 49 6" xfId="1372" xr:uid="{00000000-0005-0000-0000-000062050000}"/>
    <cellStyle name="표준 6 49 6 2" xfId="1373" xr:uid="{00000000-0005-0000-0000-000063050000}"/>
    <cellStyle name="표준 6 49 6 2 2" xfId="1374" xr:uid="{00000000-0005-0000-0000-000064050000}"/>
    <cellStyle name="표준 6 49 6 2 2 2" xfId="1375" xr:uid="{00000000-0005-0000-0000-000065050000}"/>
    <cellStyle name="표준 6 49 6 2 2 3" xfId="1376" xr:uid="{00000000-0005-0000-0000-000066050000}"/>
    <cellStyle name="표준 6 49 6 2 3" xfId="1377" xr:uid="{00000000-0005-0000-0000-000067050000}"/>
    <cellStyle name="표준 6 49 6 3" xfId="1378" xr:uid="{00000000-0005-0000-0000-000068050000}"/>
    <cellStyle name="표준 6 49 6 4" xfId="1379" xr:uid="{00000000-0005-0000-0000-000069050000}"/>
    <cellStyle name="표준 6 49 6 5" xfId="1380" xr:uid="{00000000-0005-0000-0000-00006A050000}"/>
    <cellStyle name="표준 6 49 7" xfId="1381" xr:uid="{00000000-0005-0000-0000-00006B050000}"/>
    <cellStyle name="표준 6 49 7 2" xfId="1382" xr:uid="{00000000-0005-0000-0000-00006C050000}"/>
    <cellStyle name="표준 6 49 7 2 2" xfId="1383" xr:uid="{00000000-0005-0000-0000-00006D050000}"/>
    <cellStyle name="표준 6 49 7 2 3" xfId="1384" xr:uid="{00000000-0005-0000-0000-00006E050000}"/>
    <cellStyle name="표준 6 49 7 3" xfId="1385" xr:uid="{00000000-0005-0000-0000-00006F050000}"/>
    <cellStyle name="표준 6 49 8" xfId="1386" xr:uid="{00000000-0005-0000-0000-000070050000}"/>
    <cellStyle name="표준 6 49 9" xfId="1387" xr:uid="{00000000-0005-0000-0000-000071050000}"/>
    <cellStyle name="표준 6 5" xfId="1388" xr:uid="{00000000-0005-0000-0000-000072050000}"/>
    <cellStyle name="표준 6 50" xfId="1389" xr:uid="{00000000-0005-0000-0000-000073050000}"/>
    <cellStyle name="표준 6 50 2" xfId="1390" xr:uid="{00000000-0005-0000-0000-000074050000}"/>
    <cellStyle name="표준 6 50 2 2" xfId="1391" xr:uid="{00000000-0005-0000-0000-000075050000}"/>
    <cellStyle name="표준 6 50 2 2 2" xfId="1392" xr:uid="{00000000-0005-0000-0000-000076050000}"/>
    <cellStyle name="표준 6 50 2 2 2 2" xfId="1393" xr:uid="{00000000-0005-0000-0000-000077050000}"/>
    <cellStyle name="표준 6 50 2 2 2 2 2" xfId="1394" xr:uid="{00000000-0005-0000-0000-000078050000}"/>
    <cellStyle name="표준 6 50 2 2 2 2 3" xfId="1395" xr:uid="{00000000-0005-0000-0000-000079050000}"/>
    <cellStyle name="표준 6 50 2 2 2 3" xfId="1396" xr:uid="{00000000-0005-0000-0000-00007A050000}"/>
    <cellStyle name="표준 6 50 2 2 3" xfId="1397" xr:uid="{00000000-0005-0000-0000-00007B050000}"/>
    <cellStyle name="표준 6 50 2 2 4" xfId="1398" xr:uid="{00000000-0005-0000-0000-00007C050000}"/>
    <cellStyle name="표준 6 50 2 2 5" xfId="1399" xr:uid="{00000000-0005-0000-0000-00007D050000}"/>
    <cellStyle name="표준 6 50 2 3" xfId="1400" xr:uid="{00000000-0005-0000-0000-00007E050000}"/>
    <cellStyle name="표준 6 50 2 3 2" xfId="1401" xr:uid="{00000000-0005-0000-0000-00007F050000}"/>
    <cellStyle name="표준 6 50 2 3 2 2" xfId="1402" xr:uid="{00000000-0005-0000-0000-000080050000}"/>
    <cellStyle name="표준 6 50 2 3 2 3" xfId="1403" xr:uid="{00000000-0005-0000-0000-000081050000}"/>
    <cellStyle name="표준 6 50 2 3 3" xfId="1404" xr:uid="{00000000-0005-0000-0000-000082050000}"/>
    <cellStyle name="표준 6 50 2 4" xfId="1405" xr:uid="{00000000-0005-0000-0000-000083050000}"/>
    <cellStyle name="표준 6 50 2 5" xfId="1406" xr:uid="{00000000-0005-0000-0000-000084050000}"/>
    <cellStyle name="표준 6 50 3" xfId="1407" xr:uid="{00000000-0005-0000-0000-000085050000}"/>
    <cellStyle name="표준 6 50 3 2" xfId="1408" xr:uid="{00000000-0005-0000-0000-000086050000}"/>
    <cellStyle name="표준 6 50 3 2 2" xfId="1409" xr:uid="{00000000-0005-0000-0000-000087050000}"/>
    <cellStyle name="표준 6 50 3 2 3" xfId="1410" xr:uid="{00000000-0005-0000-0000-000088050000}"/>
    <cellStyle name="표준 6 50 3 3" xfId="1411" xr:uid="{00000000-0005-0000-0000-000089050000}"/>
    <cellStyle name="표준 6 50 4" xfId="1412" xr:uid="{00000000-0005-0000-0000-00008A050000}"/>
    <cellStyle name="표준 6 50 5" xfId="1413" xr:uid="{00000000-0005-0000-0000-00008B050000}"/>
    <cellStyle name="표준 6 50 6" xfId="1414" xr:uid="{00000000-0005-0000-0000-00008C050000}"/>
    <cellStyle name="표준 6 51" xfId="1415" xr:uid="{00000000-0005-0000-0000-00008D050000}"/>
    <cellStyle name="표준 6 52" xfId="1416" xr:uid="{00000000-0005-0000-0000-00008E050000}"/>
    <cellStyle name="표준 6 53" xfId="1417" xr:uid="{00000000-0005-0000-0000-00008F050000}"/>
    <cellStyle name="표준 6 53 2" xfId="1418" xr:uid="{00000000-0005-0000-0000-000090050000}"/>
    <cellStyle name="표준 6 53 2 2" xfId="1419" xr:uid="{00000000-0005-0000-0000-000091050000}"/>
    <cellStyle name="표준 6 53 2 2 2" xfId="1420" xr:uid="{00000000-0005-0000-0000-000092050000}"/>
    <cellStyle name="표준 6 53 2 2 3" xfId="1421" xr:uid="{00000000-0005-0000-0000-000093050000}"/>
    <cellStyle name="표준 6 53 2 3" xfId="1422" xr:uid="{00000000-0005-0000-0000-000094050000}"/>
    <cellStyle name="표준 6 53 3" xfId="1423" xr:uid="{00000000-0005-0000-0000-000095050000}"/>
    <cellStyle name="표준 6 53 4" xfId="1424" xr:uid="{00000000-0005-0000-0000-000096050000}"/>
    <cellStyle name="표준 6 53 5" xfId="1425" xr:uid="{00000000-0005-0000-0000-000097050000}"/>
    <cellStyle name="표준 6 54" xfId="1426" xr:uid="{00000000-0005-0000-0000-000098050000}"/>
    <cellStyle name="표준 6 54 2" xfId="1427" xr:uid="{00000000-0005-0000-0000-000099050000}"/>
    <cellStyle name="표준 6 54 2 2" xfId="1428" xr:uid="{00000000-0005-0000-0000-00009A050000}"/>
    <cellStyle name="표준 6 54 2 3" xfId="1429" xr:uid="{00000000-0005-0000-0000-00009B050000}"/>
    <cellStyle name="표준 6 54 3" xfId="1430" xr:uid="{00000000-0005-0000-0000-00009C050000}"/>
    <cellStyle name="표준 6 55" xfId="1431" xr:uid="{00000000-0005-0000-0000-00009D050000}"/>
    <cellStyle name="표준 6 55 2" xfId="1432" xr:uid="{00000000-0005-0000-0000-00009E050000}"/>
    <cellStyle name="표준 6 55 3" xfId="1433" xr:uid="{00000000-0005-0000-0000-00009F050000}"/>
    <cellStyle name="표준 6 56" xfId="1434" xr:uid="{00000000-0005-0000-0000-0000A0050000}"/>
    <cellStyle name="표준 6 57" xfId="1435" xr:uid="{00000000-0005-0000-0000-0000A1050000}"/>
    <cellStyle name="표준 6 58" xfId="1436" xr:uid="{00000000-0005-0000-0000-0000A2050000}"/>
    <cellStyle name="표준 6 59" xfId="1437" xr:uid="{00000000-0005-0000-0000-0000A3050000}"/>
    <cellStyle name="표준 6 6" xfId="1438" xr:uid="{00000000-0005-0000-0000-0000A4050000}"/>
    <cellStyle name="표준 6 60" xfId="1439" xr:uid="{00000000-0005-0000-0000-0000A5050000}"/>
    <cellStyle name="표준 6 61" xfId="1440" xr:uid="{00000000-0005-0000-0000-0000A6050000}"/>
    <cellStyle name="표준 6 62" xfId="1441" xr:uid="{00000000-0005-0000-0000-0000A7050000}"/>
    <cellStyle name="표준 6 63" xfId="1442" xr:uid="{00000000-0005-0000-0000-0000A8050000}"/>
    <cellStyle name="표준 6 64" xfId="1443" xr:uid="{00000000-0005-0000-0000-0000A9050000}"/>
    <cellStyle name="표준 6 7" xfId="1444" xr:uid="{00000000-0005-0000-0000-0000AA050000}"/>
    <cellStyle name="표준 6 8" xfId="1445" xr:uid="{00000000-0005-0000-0000-0000AB050000}"/>
    <cellStyle name="표준 6 9" xfId="1446" xr:uid="{00000000-0005-0000-0000-0000AC050000}"/>
    <cellStyle name="표준 7" xfId="70" xr:uid="{00000000-0005-0000-0000-0000AD050000}"/>
    <cellStyle name="표준 7 10" xfId="1447" xr:uid="{00000000-0005-0000-0000-0000AE050000}"/>
    <cellStyle name="표준 7 10 2" xfId="1448" xr:uid="{00000000-0005-0000-0000-0000AF050000}"/>
    <cellStyle name="표준 7 10 2 2" xfId="1449" xr:uid="{00000000-0005-0000-0000-0000B0050000}"/>
    <cellStyle name="표준 7 10 2 3" xfId="1450" xr:uid="{00000000-0005-0000-0000-0000B1050000}"/>
    <cellStyle name="표준 7 10 3" xfId="1451" xr:uid="{00000000-0005-0000-0000-0000B2050000}"/>
    <cellStyle name="표준 7 11" xfId="1452" xr:uid="{00000000-0005-0000-0000-0000B3050000}"/>
    <cellStyle name="표준 7 12" xfId="1453" xr:uid="{00000000-0005-0000-0000-0000B4050000}"/>
    <cellStyle name="표준 7 13" xfId="1546" xr:uid="{00000000-0005-0000-0000-0000B5050000}"/>
    <cellStyle name="표준 7 13 2" xfId="1551" xr:uid="{00000000-0005-0000-0000-0000B6050000}"/>
    <cellStyle name="표준 7 13 3" xfId="1556" xr:uid="{00000000-0005-0000-0000-0000B7050000}"/>
    <cellStyle name="표준 7 14" xfId="1550" xr:uid="{00000000-0005-0000-0000-0000B8050000}"/>
    <cellStyle name="표준 7 2" xfId="1454" xr:uid="{00000000-0005-0000-0000-0000B9050000}"/>
    <cellStyle name="표준 7 2 2" xfId="1455" xr:uid="{00000000-0005-0000-0000-0000BA050000}"/>
    <cellStyle name="표준 7 2 2 2" xfId="1456" xr:uid="{00000000-0005-0000-0000-0000BB050000}"/>
    <cellStyle name="표준 7 2 2 2 2" xfId="1457" xr:uid="{00000000-0005-0000-0000-0000BC050000}"/>
    <cellStyle name="표준 7 2 2 2 2 2" xfId="1458" xr:uid="{00000000-0005-0000-0000-0000BD050000}"/>
    <cellStyle name="표준 7 2 2 2 2 2 2" xfId="1459" xr:uid="{00000000-0005-0000-0000-0000BE050000}"/>
    <cellStyle name="표준 7 2 2 2 2 2 2 2" xfId="1460" xr:uid="{00000000-0005-0000-0000-0000BF050000}"/>
    <cellStyle name="표준 7 2 2 2 2 2 2 2 2" xfId="1461" xr:uid="{00000000-0005-0000-0000-0000C0050000}"/>
    <cellStyle name="표준 7 2 2 2 2 2 2 3" xfId="1462" xr:uid="{00000000-0005-0000-0000-0000C1050000}"/>
    <cellStyle name="표준 7 2 2 2 2 2 3" xfId="1463" xr:uid="{00000000-0005-0000-0000-0000C2050000}"/>
    <cellStyle name="표준 7 2 2 2 2 3" xfId="1464" xr:uid="{00000000-0005-0000-0000-0000C3050000}"/>
    <cellStyle name="표준 7 2 2 2 2 4" xfId="1465" xr:uid="{00000000-0005-0000-0000-0000C4050000}"/>
    <cellStyle name="표준 7 2 2 2 2 5" xfId="1466" xr:uid="{00000000-0005-0000-0000-0000C5050000}"/>
    <cellStyle name="표준 7 2 2 2 3" xfId="1467" xr:uid="{00000000-0005-0000-0000-0000C6050000}"/>
    <cellStyle name="표준 7 2 2 2 3 2" xfId="1468" xr:uid="{00000000-0005-0000-0000-0000C7050000}"/>
    <cellStyle name="표준 7 2 2 2 3 2 2" xfId="1469" xr:uid="{00000000-0005-0000-0000-0000C8050000}"/>
    <cellStyle name="표준 7 2 2 2 3 2 3" xfId="1470" xr:uid="{00000000-0005-0000-0000-0000C9050000}"/>
    <cellStyle name="표준 7 2 2 2 3 3" xfId="1471" xr:uid="{00000000-0005-0000-0000-0000CA050000}"/>
    <cellStyle name="표준 7 2 2 2 4" xfId="1472" xr:uid="{00000000-0005-0000-0000-0000CB050000}"/>
    <cellStyle name="표준 7 2 2 2 5" xfId="1473" xr:uid="{00000000-0005-0000-0000-0000CC050000}"/>
    <cellStyle name="표준 7 2 2 3" xfId="1474" xr:uid="{00000000-0005-0000-0000-0000CD050000}"/>
    <cellStyle name="표준 7 2 2 3 2" xfId="1475" xr:uid="{00000000-0005-0000-0000-0000CE050000}"/>
    <cellStyle name="표준 7 2 2 3 2 2" xfId="1476" xr:uid="{00000000-0005-0000-0000-0000CF050000}"/>
    <cellStyle name="표준 7 2 2 3 2 3" xfId="1477" xr:uid="{00000000-0005-0000-0000-0000D0050000}"/>
    <cellStyle name="표준 7 2 2 3 3" xfId="1478" xr:uid="{00000000-0005-0000-0000-0000D1050000}"/>
    <cellStyle name="표준 7 2 2 4" xfId="1479" xr:uid="{00000000-0005-0000-0000-0000D2050000}"/>
    <cellStyle name="표준 7 2 2 5" xfId="1480" xr:uid="{00000000-0005-0000-0000-0000D3050000}"/>
    <cellStyle name="표준 7 2 2 6" xfId="1481" xr:uid="{00000000-0005-0000-0000-0000D4050000}"/>
    <cellStyle name="표준 7 2 3" xfId="1482" xr:uid="{00000000-0005-0000-0000-0000D5050000}"/>
    <cellStyle name="표준 7 2 4" xfId="1483" xr:uid="{00000000-0005-0000-0000-0000D6050000}"/>
    <cellStyle name="표준 7 2 5" xfId="1484" xr:uid="{00000000-0005-0000-0000-0000D7050000}"/>
    <cellStyle name="표준 7 2 6" xfId="1485" xr:uid="{00000000-0005-0000-0000-0000D8050000}"/>
    <cellStyle name="표준 7 2 6 2" xfId="1486" xr:uid="{00000000-0005-0000-0000-0000D9050000}"/>
    <cellStyle name="표준 7 2 6 2 2" xfId="1487" xr:uid="{00000000-0005-0000-0000-0000DA050000}"/>
    <cellStyle name="표준 7 2 6 2 2 2" xfId="1488" xr:uid="{00000000-0005-0000-0000-0000DB050000}"/>
    <cellStyle name="표준 7 2 6 2 2 3" xfId="1489" xr:uid="{00000000-0005-0000-0000-0000DC050000}"/>
    <cellStyle name="표준 7 2 6 2 3" xfId="1490" xr:uid="{00000000-0005-0000-0000-0000DD050000}"/>
    <cellStyle name="표준 7 2 6 3" xfId="1491" xr:uid="{00000000-0005-0000-0000-0000DE050000}"/>
    <cellStyle name="표준 7 2 6 4" xfId="1492" xr:uid="{00000000-0005-0000-0000-0000DF050000}"/>
    <cellStyle name="표준 7 2 6 5" xfId="1493" xr:uid="{00000000-0005-0000-0000-0000E0050000}"/>
    <cellStyle name="표준 7 2 7" xfId="1494" xr:uid="{00000000-0005-0000-0000-0000E1050000}"/>
    <cellStyle name="표준 7 2 7 2" xfId="1495" xr:uid="{00000000-0005-0000-0000-0000E2050000}"/>
    <cellStyle name="표준 7 2 7 2 2" xfId="1496" xr:uid="{00000000-0005-0000-0000-0000E3050000}"/>
    <cellStyle name="표준 7 2 7 2 3" xfId="1497" xr:uid="{00000000-0005-0000-0000-0000E4050000}"/>
    <cellStyle name="표준 7 2 7 3" xfId="1498" xr:uid="{00000000-0005-0000-0000-0000E5050000}"/>
    <cellStyle name="표준 7 2 8" xfId="1499" xr:uid="{00000000-0005-0000-0000-0000E6050000}"/>
    <cellStyle name="표준 7 2 9" xfId="1500" xr:uid="{00000000-0005-0000-0000-0000E7050000}"/>
    <cellStyle name="표준 7 3" xfId="1501" xr:uid="{00000000-0005-0000-0000-0000E8050000}"/>
    <cellStyle name="표준 7 4" xfId="1502" xr:uid="{00000000-0005-0000-0000-0000E9050000}"/>
    <cellStyle name="표준 7 5" xfId="1503" xr:uid="{00000000-0005-0000-0000-0000EA050000}"/>
    <cellStyle name="표준 7 6" xfId="1504" xr:uid="{00000000-0005-0000-0000-0000EB050000}"/>
    <cellStyle name="표준 7 6 2" xfId="1505" xr:uid="{00000000-0005-0000-0000-0000EC050000}"/>
    <cellStyle name="표준 7 6 2 2" xfId="1506" xr:uid="{00000000-0005-0000-0000-0000ED050000}"/>
    <cellStyle name="표준 7 6 2 2 2" xfId="1507" xr:uid="{00000000-0005-0000-0000-0000EE050000}"/>
    <cellStyle name="표준 7 6 2 2 2 2" xfId="1508" xr:uid="{00000000-0005-0000-0000-0000EF050000}"/>
    <cellStyle name="표준 7 6 2 2 2 2 2" xfId="1509" xr:uid="{00000000-0005-0000-0000-0000F0050000}"/>
    <cellStyle name="표준 7 6 2 2 2 2 3" xfId="1510" xr:uid="{00000000-0005-0000-0000-0000F1050000}"/>
    <cellStyle name="표준 7 6 2 2 2 3" xfId="1511" xr:uid="{00000000-0005-0000-0000-0000F2050000}"/>
    <cellStyle name="표준 7 6 2 2 3" xfId="1512" xr:uid="{00000000-0005-0000-0000-0000F3050000}"/>
    <cellStyle name="표준 7 6 2 2 4" xfId="1513" xr:uid="{00000000-0005-0000-0000-0000F4050000}"/>
    <cellStyle name="표준 7 6 2 2 5" xfId="1514" xr:uid="{00000000-0005-0000-0000-0000F5050000}"/>
    <cellStyle name="표준 7 6 2 3" xfId="1515" xr:uid="{00000000-0005-0000-0000-0000F6050000}"/>
    <cellStyle name="표준 7 6 2 3 2" xfId="1516" xr:uid="{00000000-0005-0000-0000-0000F7050000}"/>
    <cellStyle name="표준 7 6 2 3 2 2" xfId="1517" xr:uid="{00000000-0005-0000-0000-0000F8050000}"/>
    <cellStyle name="표준 7 6 2 3 2 3" xfId="1518" xr:uid="{00000000-0005-0000-0000-0000F9050000}"/>
    <cellStyle name="표준 7 6 2 3 3" xfId="1519" xr:uid="{00000000-0005-0000-0000-0000FA050000}"/>
    <cellStyle name="표준 7 6 2 4" xfId="1520" xr:uid="{00000000-0005-0000-0000-0000FB050000}"/>
    <cellStyle name="표준 7 6 2 5" xfId="1521" xr:uid="{00000000-0005-0000-0000-0000FC050000}"/>
    <cellStyle name="표준 7 6 3" xfId="1522" xr:uid="{00000000-0005-0000-0000-0000FD050000}"/>
    <cellStyle name="표준 7 6 3 2" xfId="1523" xr:uid="{00000000-0005-0000-0000-0000FE050000}"/>
    <cellStyle name="표준 7 6 3 2 2" xfId="1524" xr:uid="{00000000-0005-0000-0000-0000FF050000}"/>
    <cellStyle name="표준 7 6 3 2 3" xfId="1525" xr:uid="{00000000-0005-0000-0000-000000060000}"/>
    <cellStyle name="표준 7 6 3 3" xfId="1526" xr:uid="{00000000-0005-0000-0000-000001060000}"/>
    <cellStyle name="표준 7 6 4" xfId="1527" xr:uid="{00000000-0005-0000-0000-000002060000}"/>
    <cellStyle name="표준 7 6 5" xfId="1528" xr:uid="{00000000-0005-0000-0000-000003060000}"/>
    <cellStyle name="표준 7 6 6" xfId="1529" xr:uid="{00000000-0005-0000-0000-000004060000}"/>
    <cellStyle name="표준 7 7" xfId="1530" xr:uid="{00000000-0005-0000-0000-000005060000}"/>
    <cellStyle name="표준 7 8" xfId="1531" xr:uid="{00000000-0005-0000-0000-000006060000}"/>
    <cellStyle name="표준 7 9" xfId="1532" xr:uid="{00000000-0005-0000-0000-000007060000}"/>
    <cellStyle name="표준 7 9 2" xfId="1533" xr:uid="{00000000-0005-0000-0000-000008060000}"/>
    <cellStyle name="표준 7 9 2 2" xfId="1534" xr:uid="{00000000-0005-0000-0000-000009060000}"/>
    <cellStyle name="표준 7 9 2 2 2" xfId="1535" xr:uid="{00000000-0005-0000-0000-00000A060000}"/>
    <cellStyle name="표준 7 9 2 2 3" xfId="1536" xr:uid="{00000000-0005-0000-0000-00000B060000}"/>
    <cellStyle name="표준 7 9 2 3" xfId="1537" xr:uid="{00000000-0005-0000-0000-00000C060000}"/>
    <cellStyle name="표준 7 9 3" xfId="1538" xr:uid="{00000000-0005-0000-0000-00000D060000}"/>
    <cellStyle name="표준 7 9 4" xfId="1539" xr:uid="{00000000-0005-0000-0000-00000E060000}"/>
    <cellStyle name="표준 7 9 5" xfId="1540" xr:uid="{00000000-0005-0000-0000-00000F060000}"/>
    <cellStyle name="표준 8 2" xfId="1541" xr:uid="{00000000-0005-0000-0000-000010060000}"/>
    <cellStyle name="표준 9 2" xfId="1542" xr:uid="{00000000-0005-0000-0000-000011060000}"/>
    <cellStyle name="표준_HSNC_PD01_SI_620_G03_상세일정계획및진척관리_작성가이드(V2.1)" xfId="51" xr:uid="{00000000-0005-0000-0000-000012060000}"/>
    <cellStyle name="표준_엑셀표준문서-가로" xfId="1552" xr:uid="{00000000-0005-0000-0000-000013060000}"/>
    <cellStyle name="표준_엑셀표준문서-가로 2" xfId="1553" xr:uid="{00000000-0005-0000-0000-000014060000}"/>
  </cellStyles>
  <dxfs count="36">
    <dxf>
      <font>
        <color rgb="FFBFBFBF"/>
      </font>
      <fill>
        <patternFill>
          <bgColor rgb="FFBFBFBF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808080"/>
      </font>
      <fill>
        <patternFill>
          <bgColor rgb="FF808080"/>
        </patternFill>
      </fill>
    </dxf>
    <dxf>
      <font>
        <b/>
      </font>
      <fill>
        <patternFill>
          <bgColor rgb="FFD7D7D7"/>
        </patternFill>
      </fill>
    </dxf>
    <dxf>
      <fill>
        <patternFill patternType="none">
          <bgColor auto="1"/>
        </patternFill>
      </fill>
    </dxf>
  </dxfs>
  <tableStyles count="1" defaultTableStyle="TableStyleMedium9" defaultPivotStyle="PivotStyleLight16">
    <tableStyle name="MySqlDefault" pivot="0" count="2" xr9:uid="{00000000-0011-0000-FFFF-FFFF00000000}">
      <tableStyleElement type="wholeTable" dxfId="35"/>
      <tableStyleElement type="headerRow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7</xdr:col>
      <xdr:colOff>0</xdr:colOff>
      <xdr:row>2</xdr:row>
      <xdr:rowOff>0</xdr:rowOff>
    </xdr:to>
    <xdr:pic>
      <xdr:nvPicPr>
        <xdr:cNvPr id="2" name="Picture 1" descr="LG_CN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089400" y="457200"/>
          <a:ext cx="0" cy="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0</xdr:colOff>
      <xdr:row>2</xdr:row>
      <xdr:rowOff>0</xdr:rowOff>
    </xdr:from>
    <xdr:to>
      <xdr:col>7</xdr:col>
      <xdr:colOff>0</xdr:colOff>
      <xdr:row>2</xdr:row>
      <xdr:rowOff>0</xdr:rowOff>
    </xdr:to>
    <xdr:pic>
      <xdr:nvPicPr>
        <xdr:cNvPr id="3" name="Picture 1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089400" y="457200"/>
          <a:ext cx="0" cy="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152400</xdr:colOff>
      <xdr:row>25</xdr:row>
      <xdr:rowOff>209550</xdr:rowOff>
    </xdr:from>
    <xdr:to>
      <xdr:col>11</xdr:col>
      <xdr:colOff>409575</xdr:colOff>
      <xdr:row>28</xdr:row>
      <xdr:rowOff>47625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Rot="1" noChangeArrowheads="1"/>
        </xdr:cNvSpPr>
      </xdr:nvSpPr>
      <xdr:spPr>
        <a:xfrm>
          <a:off x="5410200" y="5918200"/>
          <a:ext cx="1428211" cy="536495"/>
        </a:xfrm>
        <a:prstGeom prst="rect">
          <a:avLst/>
        </a:prstGeom>
        <a:noFill/>
        <a:ln w="9525">
          <a:noFill/>
          <a:miter/>
        </a:ln>
        <a:effectLst/>
      </xdr:spPr>
      <xdr:txBody>
        <a:bodyPr vertOverflow="overflow" horzOverflow="overflow" wrap="none" lIns="92075" tIns="46355" rIns="92075" bIns="46355">
          <a:spAutoFit/>
        </a:bodyPr>
        <a:lstStyle/>
        <a:p>
          <a:pPr algn="l">
            <a:lnSpc>
              <a:spcPct val="100000"/>
            </a:lnSpc>
          </a:pPr>
          <a:r>
            <a:rPr sz="2000">
              <a:solidFill>
                <a:srgbClr val="000000"/>
              </a:solidFill>
              <a:latin typeface="맑은 고딕"/>
              <a:ea typeface="맑은 고딕"/>
            </a:rPr>
            <a:t>2024.04.19</a:t>
          </a:r>
        </a:p>
      </xdr:txBody>
    </xdr:sp>
    <xdr:clientData/>
  </xdr:twoCellAnchor>
  <xdr:twoCellAnchor editAs="oneCell">
    <xdr:from>
      <xdr:col>4</xdr:col>
      <xdr:colOff>85724</xdr:colOff>
      <xdr:row>15</xdr:row>
      <xdr:rowOff>85724</xdr:rowOff>
    </xdr:from>
    <xdr:to>
      <xdr:col>16</xdr:col>
      <xdr:colOff>561975</xdr:colOff>
      <xdr:row>20</xdr:row>
      <xdr:rowOff>66675</xdr:rowOff>
    </xdr:to>
    <xdr:sp macro="" textlink="">
      <xdr:nvSpPr>
        <xdr:cNvPr id="5" name="Rectangle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Rot="1" noChangeArrowheads="1"/>
        </xdr:cNvSpPr>
      </xdr:nvSpPr>
      <xdr:spPr>
        <a:xfrm>
          <a:off x="2425700" y="3517900"/>
          <a:ext cx="7482290" cy="1117526"/>
        </a:xfrm>
        <a:prstGeom prst="rect">
          <a:avLst/>
        </a:prstGeom>
        <a:noFill/>
        <a:ln w="9525">
          <a:noFill/>
          <a:miter/>
        </a:ln>
        <a:effectLst/>
      </xdr:spPr>
      <xdr:txBody>
        <a:bodyPr vertOverflow="clip" horzOverflow="overflow" wrap="square" lIns="92075" tIns="46355" rIns="92075" bIns="46355"/>
        <a:lstStyle/>
        <a:p>
          <a:pPr algn="ctr">
            <a:lnSpc>
              <a:spcPct val="100000"/>
            </a:lnSpc>
          </a:pPr>
          <a:r>
            <a:rPr sz="2000">
              <a:solidFill>
                <a:srgbClr val="000000"/>
              </a:solidFill>
              <a:latin typeface="맑은 고딕"/>
              <a:ea typeface="맑은 고딕"/>
            </a:rPr>
            <a:t>경기콘텐츠진흥원 누리집 통합 재구축</a:t>
          </a:r>
        </a:p>
      </xdr:txBody>
    </xdr:sp>
    <xdr:clientData/>
  </xdr:twoCellAnchor>
  <xdr:twoCellAnchor>
    <xdr:from>
      <xdr:col>15</xdr:col>
      <xdr:colOff>9525</xdr:colOff>
      <xdr:row>1</xdr:row>
      <xdr:rowOff>200025</xdr:rowOff>
    </xdr:from>
    <xdr:to>
      <xdr:col>20</xdr:col>
      <xdr:colOff>238125</xdr:colOff>
      <xdr:row>5</xdr:row>
      <xdr:rowOff>85724</xdr:rowOff>
    </xdr:to>
    <xdr:grpSp>
      <xdr:nvGrpSpPr>
        <xdr:cNvPr id="6" name="Group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>
        <a:xfrm>
          <a:off x="7847239" y="428625"/>
          <a:ext cx="2841172" cy="800099"/>
          <a:chOff x="4390" y="300"/>
          <a:chExt cx="1633" cy="364"/>
        </a:xfrm>
      </xdr:grpSpPr>
      <xdr:sp macro="" textlink="">
        <xdr:nvSpPr>
          <xdr:cNvPr id="7" name="Rectangle 9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Rot="1" noChangeArrowheads="1"/>
          </xdr:cNvSpPr>
        </xdr:nvSpPr>
        <xdr:spPr>
          <a:xfrm>
            <a:off x="4954" y="482"/>
            <a:ext cx="1069" cy="182"/>
          </a:xfrm>
          <a:prstGeom prst="rect">
            <a:avLst/>
          </a:prstGeom>
          <a:noFill/>
          <a:ln w="9525">
            <a:noFill/>
            <a:miter/>
          </a:ln>
        </xdr:spPr>
        <xdr:txBody>
          <a:bodyPr vertOverflow="clip" horzOverflow="overflow" wrap="square" lIns="36830" tIns="22860" rIns="36830" bIns="22860" anchor="ctr"/>
          <a:lstStyle/>
          <a:p>
            <a:pPr algn="ctr">
              <a:lnSpc>
                <a:spcPct val="100000"/>
              </a:lnSpc>
            </a:pPr>
            <a:r>
              <a:rPr sz="1300">
                <a:solidFill>
                  <a:srgbClr val="000000"/>
                </a:solidFill>
                <a:latin typeface="맑은 고딕"/>
                <a:ea typeface="맑은 고딕"/>
              </a:rPr>
              <a:t>2등급</a:t>
            </a:r>
          </a:p>
        </xdr:txBody>
      </xdr:sp>
      <xdr:sp macro="" textlink="">
        <xdr:nvSpPr>
          <xdr:cNvPr id="8" name="Rectangle 10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Rot="1" noChangeArrowheads="1"/>
          </xdr:cNvSpPr>
        </xdr:nvSpPr>
        <xdr:spPr>
          <a:xfrm>
            <a:off x="4390" y="482"/>
            <a:ext cx="564" cy="182"/>
          </a:xfrm>
          <a:prstGeom prst="rect">
            <a:avLst/>
          </a:prstGeom>
          <a:noFill/>
          <a:ln w="9525">
            <a:noFill/>
            <a:miter/>
          </a:ln>
        </xdr:spPr>
        <xdr:txBody>
          <a:bodyPr vertOverflow="clip" horzOverflow="overflow" wrap="square" lIns="36830" tIns="22860" rIns="36830" bIns="22860" anchor="ctr"/>
          <a:lstStyle/>
          <a:p>
            <a:pPr algn="ctr">
              <a:lnSpc>
                <a:spcPct val="100000"/>
              </a:lnSpc>
            </a:pPr>
            <a:r>
              <a:rPr sz="1300">
                <a:solidFill>
                  <a:srgbClr val="000000"/>
                </a:solidFill>
                <a:latin typeface="맑은 고딕"/>
                <a:ea typeface="맑은 고딕"/>
              </a:rPr>
              <a:t>보안등급</a:t>
            </a:r>
          </a:p>
        </xdr:txBody>
      </xdr:sp>
      <xdr:sp macro="" textlink="">
        <xdr:nvSpPr>
          <xdr:cNvPr id="9" name="Rectangle 11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Rot="1" noChangeArrowheads="1"/>
          </xdr:cNvSpPr>
        </xdr:nvSpPr>
        <xdr:spPr>
          <a:xfrm>
            <a:off x="4954" y="300"/>
            <a:ext cx="1069" cy="182"/>
          </a:xfrm>
          <a:prstGeom prst="rect">
            <a:avLst/>
          </a:prstGeom>
          <a:noFill/>
          <a:ln w="9525">
            <a:noFill/>
            <a:miter/>
          </a:ln>
        </xdr:spPr>
        <xdr:txBody>
          <a:bodyPr vertOverflow="clip" horzOverflow="overflow" wrap="square" lIns="36830" tIns="22860" rIns="36830" bIns="22860" anchor="ctr"/>
          <a:lstStyle/>
          <a:p>
            <a:pPr algn="ctr">
              <a:lnSpc>
                <a:spcPct val="100000"/>
              </a:lnSpc>
            </a:pPr>
            <a:r>
              <a:rPr sz="1300">
                <a:solidFill>
                  <a:srgbClr val="000000"/>
                </a:solidFill>
                <a:latin typeface="맑은 고딕"/>
                <a:ea typeface="맑은 고딕"/>
              </a:rPr>
              <a:t>내부 / 고객제출용</a:t>
            </a:r>
          </a:p>
        </xdr:txBody>
      </xdr:sp>
      <xdr:sp macro="" textlink="">
        <xdr:nvSpPr>
          <xdr:cNvPr id="10" name="Rectangle 12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Rot="1" noChangeArrowheads="1"/>
          </xdr:cNvSpPr>
        </xdr:nvSpPr>
        <xdr:spPr>
          <a:xfrm>
            <a:off x="4390" y="300"/>
            <a:ext cx="564" cy="182"/>
          </a:xfrm>
          <a:prstGeom prst="rect">
            <a:avLst/>
          </a:prstGeom>
          <a:noFill/>
          <a:ln w="9525">
            <a:noFill/>
            <a:miter/>
          </a:ln>
        </xdr:spPr>
        <xdr:txBody>
          <a:bodyPr vertOverflow="clip" horzOverflow="overflow" wrap="square" lIns="36830" tIns="22860" rIns="36830" bIns="22860" anchor="ctr"/>
          <a:lstStyle/>
          <a:p>
            <a:pPr algn="ctr">
              <a:lnSpc>
                <a:spcPct val="100000"/>
              </a:lnSpc>
            </a:pPr>
            <a:r>
              <a:rPr sz="1300">
                <a:solidFill>
                  <a:srgbClr val="000000"/>
                </a:solidFill>
                <a:latin typeface="맑은 고딕"/>
                <a:ea typeface="맑은 고딕"/>
              </a:rPr>
              <a:t>구분</a:t>
            </a:r>
          </a:p>
        </xdr:txBody>
      </xdr:sp>
      <xdr:sp macro="" textlink="">
        <xdr:nvSpPr>
          <xdr:cNvPr id="11" name="Line 13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ChangeShapeType="1"/>
          </xdr:cNvSpPr>
        </xdr:nvSpPr>
        <xdr:spPr>
          <a:xfrm>
            <a:off x="4390" y="300"/>
            <a:ext cx="1633" cy="0"/>
          </a:xfrm>
          <a:prstGeom prst="line">
            <a:avLst/>
          </a:prstGeom>
          <a:noFill/>
          <a:ln w="12700" cap="sq">
            <a:solidFill>
              <a:srgbClr val="000000"/>
            </a:solidFill>
            <a:round/>
          </a:ln>
        </xdr:spPr>
        <xdr:txBody>
          <a:bodyPr vertOverflow="clip" horzOverflow="clip" wrap="square" lIns="0" tIns="0" rIns="0" bIns="0"/>
          <a:lstStyle/>
          <a:p>
            <a:endParaRPr/>
          </a:p>
        </xdr:txBody>
      </xdr:sp>
      <xdr:sp macro="" textlink="">
        <xdr:nvSpPr>
          <xdr:cNvPr id="12" name="Line 14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ChangeShapeType="1"/>
          </xdr:cNvSpPr>
        </xdr:nvSpPr>
        <xdr:spPr>
          <a:xfrm>
            <a:off x="4390" y="664"/>
            <a:ext cx="1633" cy="0"/>
          </a:xfrm>
          <a:prstGeom prst="line">
            <a:avLst/>
          </a:prstGeom>
          <a:noFill/>
          <a:ln w="12700" cap="sq">
            <a:solidFill>
              <a:srgbClr val="000000"/>
            </a:solidFill>
            <a:round/>
          </a:ln>
        </xdr:spPr>
        <xdr:txBody>
          <a:bodyPr vertOverflow="clip" horzOverflow="clip" wrap="square" lIns="0" tIns="0" rIns="0" bIns="0"/>
          <a:lstStyle/>
          <a:p>
            <a:endParaRPr/>
          </a:p>
        </xdr:txBody>
      </xdr:sp>
      <xdr:sp macro="" textlink="">
        <xdr:nvSpPr>
          <xdr:cNvPr id="13" name="Line 15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>
            <a:spLocks noChangeShapeType="1"/>
          </xdr:cNvSpPr>
        </xdr:nvSpPr>
        <xdr:spPr>
          <a:xfrm>
            <a:off x="4390" y="300"/>
            <a:ext cx="0" cy="364"/>
          </a:xfrm>
          <a:prstGeom prst="line">
            <a:avLst/>
          </a:prstGeom>
          <a:noFill/>
          <a:ln w="12700" cap="sq">
            <a:solidFill>
              <a:srgbClr val="000000"/>
            </a:solidFill>
            <a:round/>
          </a:ln>
        </xdr:spPr>
        <xdr:txBody>
          <a:bodyPr vertOverflow="clip" horzOverflow="clip" wrap="square" lIns="0" tIns="0" rIns="0" bIns="0"/>
          <a:lstStyle/>
          <a:p>
            <a:endParaRPr/>
          </a:p>
        </xdr:txBody>
      </xdr:sp>
      <xdr:sp macro="" textlink="">
        <xdr:nvSpPr>
          <xdr:cNvPr id="14" name="Line 16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>
            <a:spLocks noChangeShapeType="1"/>
          </xdr:cNvSpPr>
        </xdr:nvSpPr>
        <xdr:spPr>
          <a:xfrm>
            <a:off x="4957" y="300"/>
            <a:ext cx="0" cy="364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</a:ln>
        </xdr:spPr>
        <xdr:txBody>
          <a:bodyPr vertOverflow="clip" horzOverflow="clip" wrap="square" lIns="0" tIns="0" rIns="0" bIns="0"/>
          <a:lstStyle/>
          <a:p>
            <a:endParaRPr/>
          </a:p>
        </xdr:txBody>
      </xdr:sp>
      <xdr:sp macro="" textlink="">
        <xdr:nvSpPr>
          <xdr:cNvPr id="15" name="Line 17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>
            <a:spLocks noChangeShapeType="1"/>
          </xdr:cNvSpPr>
        </xdr:nvSpPr>
        <xdr:spPr>
          <a:xfrm>
            <a:off x="6023" y="300"/>
            <a:ext cx="0" cy="364"/>
          </a:xfrm>
          <a:prstGeom prst="line">
            <a:avLst/>
          </a:prstGeom>
          <a:noFill/>
          <a:ln w="12700" cap="sq">
            <a:solidFill>
              <a:srgbClr val="000000"/>
            </a:solidFill>
            <a:round/>
          </a:ln>
        </xdr:spPr>
        <xdr:txBody>
          <a:bodyPr vertOverflow="clip" horzOverflow="clip" wrap="square" lIns="0" tIns="0" rIns="0" bIns="0"/>
          <a:lstStyle/>
          <a:p>
            <a:endParaRPr/>
          </a:p>
        </xdr:txBody>
      </xdr:sp>
      <xdr:sp macro="" textlink="">
        <xdr:nvSpPr>
          <xdr:cNvPr id="16" name="Line 18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>
            <a:spLocks noChangeShapeType="1"/>
          </xdr:cNvSpPr>
        </xdr:nvSpPr>
        <xdr:spPr>
          <a:xfrm>
            <a:off x="4390" y="482"/>
            <a:ext cx="1633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</a:ln>
        </xdr:spPr>
        <xdr:txBody>
          <a:bodyPr vertOverflow="clip" horzOverflow="clip" wrap="square" lIns="0" tIns="0" rIns="0" bIns="0"/>
          <a:lstStyle/>
          <a:p>
            <a:endParaRPr/>
          </a:p>
        </xdr:txBody>
      </xdr:sp>
    </xdr:grpSp>
    <xdr:clientData/>
  </xdr:twoCellAnchor>
  <xdr:twoCellAnchor>
    <xdr:from>
      <xdr:col>7</xdr:col>
      <xdr:colOff>428625</xdr:colOff>
      <xdr:row>20</xdr:row>
      <xdr:rowOff>219075</xdr:rowOff>
    </xdr:from>
    <xdr:to>
      <xdr:col>13</xdr:col>
      <xdr:colOff>314325</xdr:colOff>
      <xdr:row>24</xdr:row>
      <xdr:rowOff>152400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>
          <a:grpSpLocks/>
        </xdr:cNvGrpSpPr>
      </xdr:nvGrpSpPr>
      <xdr:grpSpPr>
        <a:xfrm>
          <a:off x="4086225" y="4791075"/>
          <a:ext cx="3020786" cy="847725"/>
          <a:chOff x="2118" y="2636"/>
          <a:chExt cx="1996" cy="409"/>
        </a:xfrm>
      </xdr:grpSpPr>
      <xdr:sp macro="" textlink="">
        <xdr:nvSpPr>
          <xdr:cNvPr id="18" name="Rectangle 20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>
            <a:spLocks noRot="1" noChangeArrowheads="1"/>
          </xdr:cNvSpPr>
        </xdr:nvSpPr>
        <xdr:spPr>
          <a:xfrm>
            <a:off x="2753" y="2838"/>
            <a:ext cx="1361" cy="207"/>
          </a:xfrm>
          <a:prstGeom prst="rect">
            <a:avLst/>
          </a:prstGeom>
          <a:noFill/>
          <a:ln w="9525">
            <a:noFill/>
            <a:miter/>
          </a:ln>
          <a:effectLst/>
        </xdr:spPr>
        <xdr:txBody>
          <a:bodyPr vertOverflow="clip" horzOverflow="overflow" wrap="square" lIns="91440" tIns="45720" rIns="91440" bIns="45720" anchor="ctr"/>
          <a:lstStyle/>
          <a:p>
            <a:pPr algn="ctr">
              <a:lnSpc>
                <a:spcPct val="100000"/>
              </a:lnSpc>
            </a:pPr>
            <a:r>
              <a:rPr sz="1400" b="1">
                <a:solidFill>
                  <a:srgbClr val="000000"/>
                </a:solidFill>
                <a:latin typeface="맑은 고딕"/>
                <a:ea typeface="맑은 고딕"/>
              </a:rPr>
              <a:t>사업관리</a:t>
            </a:r>
          </a:p>
        </xdr:txBody>
      </xdr:sp>
      <xdr:sp macro="" textlink="">
        <xdr:nvSpPr>
          <xdr:cNvPr id="19" name="Rectangle 21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>
            <a:spLocks noRot="1" noChangeArrowheads="1"/>
          </xdr:cNvSpPr>
        </xdr:nvSpPr>
        <xdr:spPr>
          <a:xfrm>
            <a:off x="2118" y="2838"/>
            <a:ext cx="635" cy="207"/>
          </a:xfrm>
          <a:prstGeom prst="rect">
            <a:avLst/>
          </a:prstGeom>
          <a:solidFill>
            <a:srgbClr val="DDDDDD"/>
          </a:solidFill>
          <a:ln w="9525">
            <a:noFill/>
            <a:miter/>
          </a:ln>
          <a:effectLst/>
        </xdr:spPr>
        <xdr:txBody>
          <a:bodyPr vertOverflow="clip" horzOverflow="overflow" wrap="square" lIns="91440" tIns="107950" rIns="91440" bIns="45720" anchor="ctr"/>
          <a:lstStyle/>
          <a:p>
            <a:pPr algn="ctr">
              <a:lnSpc>
                <a:spcPts val="1300"/>
              </a:lnSpc>
            </a:pPr>
            <a:r>
              <a:rPr sz="1400" b="1">
                <a:solidFill>
                  <a:srgbClr val="000000"/>
                </a:solidFill>
                <a:latin typeface="맑은 고딕"/>
                <a:ea typeface="맑은 고딕"/>
              </a:rPr>
              <a:t>분류</a:t>
            </a:r>
          </a:p>
        </xdr:txBody>
      </xdr:sp>
      <xdr:sp macro="" textlink="">
        <xdr:nvSpPr>
          <xdr:cNvPr id="20" name="Rectangle 22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>
            <a:spLocks noRot="1" noChangeArrowheads="1"/>
          </xdr:cNvSpPr>
        </xdr:nvSpPr>
        <xdr:spPr>
          <a:xfrm>
            <a:off x="2753" y="2636"/>
            <a:ext cx="1361" cy="202"/>
          </a:xfrm>
          <a:prstGeom prst="rect">
            <a:avLst/>
          </a:prstGeom>
          <a:noFill/>
          <a:ln w="9525">
            <a:noFill/>
            <a:miter/>
          </a:ln>
          <a:effectLst/>
        </xdr:spPr>
        <xdr:txBody>
          <a:bodyPr vertOverflow="clip" horzOverflow="overflow" wrap="square" lIns="91440" tIns="45720" rIns="91440" bIns="45720" anchor="ctr"/>
          <a:lstStyle/>
          <a:p>
            <a:pPr algn="ctr">
              <a:lnSpc>
                <a:spcPct val="100000"/>
              </a:lnSpc>
            </a:pPr>
            <a:r>
              <a:rPr sz="1400" b="1">
                <a:solidFill>
                  <a:srgbClr val="000000"/>
                </a:solidFill>
                <a:latin typeface="맑은 고딕"/>
                <a:ea typeface="맑은 고딕"/>
              </a:rPr>
              <a:t>사업전반</a:t>
            </a:r>
          </a:p>
        </xdr:txBody>
      </xdr:sp>
      <xdr:sp macro="" textlink="">
        <xdr:nvSpPr>
          <xdr:cNvPr id="21" name="Rectangle 23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>
            <a:spLocks noRot="1" noChangeArrowheads="1"/>
          </xdr:cNvSpPr>
        </xdr:nvSpPr>
        <xdr:spPr>
          <a:xfrm>
            <a:off x="2118" y="2636"/>
            <a:ext cx="635" cy="202"/>
          </a:xfrm>
          <a:prstGeom prst="rect">
            <a:avLst/>
          </a:prstGeom>
          <a:solidFill>
            <a:srgbClr val="DDDDDD"/>
          </a:solidFill>
          <a:ln w="9525">
            <a:noFill/>
            <a:miter/>
          </a:ln>
          <a:effectLst/>
        </xdr:spPr>
        <xdr:txBody>
          <a:bodyPr vertOverflow="clip" horzOverflow="overflow" wrap="square" lIns="91440" tIns="107950" rIns="91440" bIns="45720" anchor="ctr"/>
          <a:lstStyle/>
          <a:p>
            <a:pPr algn="ctr">
              <a:lnSpc>
                <a:spcPts val="1600"/>
              </a:lnSpc>
            </a:pPr>
            <a:r>
              <a:rPr sz="1400" b="1">
                <a:solidFill>
                  <a:srgbClr val="000000"/>
                </a:solidFill>
                <a:latin typeface="맑은 고딕"/>
                <a:ea typeface="맑은 고딕"/>
              </a:rPr>
              <a:t>단계</a:t>
            </a:r>
          </a:p>
        </xdr:txBody>
      </xdr:sp>
      <xdr:sp macro="" textlink="">
        <xdr:nvSpPr>
          <xdr:cNvPr id="22" name="Line 24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>
            <a:spLocks noChangeShapeType="1"/>
          </xdr:cNvSpPr>
        </xdr:nvSpPr>
        <xdr:spPr>
          <a:xfrm>
            <a:off x="2118" y="2636"/>
            <a:ext cx="1996" cy="0"/>
          </a:xfrm>
          <a:prstGeom prst="line">
            <a:avLst/>
          </a:prstGeom>
          <a:noFill/>
          <a:ln w="28575" cap="sq">
            <a:solidFill>
              <a:srgbClr val="000000"/>
            </a:solidFill>
            <a:round/>
          </a:ln>
        </xdr:spPr>
        <xdr:txBody>
          <a:bodyPr vertOverflow="clip" horzOverflow="clip" wrap="square" lIns="0" tIns="0" rIns="0" bIns="0"/>
          <a:lstStyle/>
          <a:p>
            <a:endParaRPr/>
          </a:p>
        </xdr:txBody>
      </xdr:sp>
      <xdr:sp macro="" textlink="">
        <xdr:nvSpPr>
          <xdr:cNvPr id="23" name="Line 25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>
            <a:spLocks noChangeShapeType="1"/>
          </xdr:cNvSpPr>
        </xdr:nvSpPr>
        <xdr:spPr>
          <a:xfrm>
            <a:off x="2118" y="2840"/>
            <a:ext cx="1996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</a:ln>
        </xdr:spPr>
        <xdr:txBody>
          <a:bodyPr vertOverflow="clip" horzOverflow="clip" wrap="square" lIns="0" tIns="0" rIns="0" bIns="0"/>
          <a:lstStyle/>
          <a:p>
            <a:endParaRPr/>
          </a:p>
        </xdr:txBody>
      </xdr:sp>
      <xdr:sp macro="" textlink="">
        <xdr:nvSpPr>
          <xdr:cNvPr id="24" name="Line 2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>
            <a:spLocks noChangeShapeType="1"/>
          </xdr:cNvSpPr>
        </xdr:nvSpPr>
        <xdr:spPr>
          <a:xfrm>
            <a:off x="2118" y="3045"/>
            <a:ext cx="1996" cy="0"/>
          </a:xfrm>
          <a:prstGeom prst="line">
            <a:avLst/>
          </a:prstGeom>
          <a:noFill/>
          <a:ln w="28575" cap="sq">
            <a:solidFill>
              <a:srgbClr val="000000"/>
            </a:solidFill>
            <a:round/>
          </a:ln>
        </xdr:spPr>
        <xdr:txBody>
          <a:bodyPr vertOverflow="clip" horzOverflow="clip" wrap="square" lIns="0" tIns="0" rIns="0" bIns="0"/>
          <a:lstStyle/>
          <a:p>
            <a:endParaRPr/>
          </a:p>
        </xdr:txBody>
      </xdr:sp>
      <xdr:sp macro="" textlink="">
        <xdr:nvSpPr>
          <xdr:cNvPr id="25" name="Line 27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>
            <a:spLocks noChangeShapeType="1"/>
          </xdr:cNvSpPr>
        </xdr:nvSpPr>
        <xdr:spPr>
          <a:xfrm>
            <a:off x="2118" y="2636"/>
            <a:ext cx="0" cy="409"/>
          </a:xfrm>
          <a:prstGeom prst="line">
            <a:avLst/>
          </a:prstGeom>
          <a:noFill/>
          <a:ln w="28575" cap="sq">
            <a:solidFill>
              <a:srgbClr val="000000"/>
            </a:solidFill>
            <a:round/>
          </a:ln>
        </xdr:spPr>
        <xdr:txBody>
          <a:bodyPr vertOverflow="clip" horzOverflow="clip" wrap="square" lIns="0" tIns="0" rIns="0" bIns="0"/>
          <a:lstStyle/>
          <a:p>
            <a:endParaRPr/>
          </a:p>
        </xdr:txBody>
      </xdr:sp>
      <xdr:sp macro="" textlink="">
        <xdr:nvSpPr>
          <xdr:cNvPr id="26" name="Line 2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>
            <a:spLocks noChangeShapeType="1"/>
          </xdr:cNvSpPr>
        </xdr:nvSpPr>
        <xdr:spPr>
          <a:xfrm>
            <a:off x="2753" y="2636"/>
            <a:ext cx="0" cy="409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</a:ln>
        </xdr:spPr>
        <xdr:txBody>
          <a:bodyPr vertOverflow="clip" horzOverflow="clip" wrap="square" lIns="0" tIns="0" rIns="0" bIns="0"/>
          <a:lstStyle/>
          <a:p>
            <a:endParaRPr/>
          </a:p>
        </xdr:txBody>
      </xdr:sp>
      <xdr:sp macro="" textlink="">
        <xdr:nvSpPr>
          <xdr:cNvPr id="27" name="Line 29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>
            <a:spLocks noChangeShapeType="1"/>
          </xdr:cNvSpPr>
        </xdr:nvSpPr>
        <xdr:spPr>
          <a:xfrm>
            <a:off x="4114" y="2636"/>
            <a:ext cx="0" cy="409"/>
          </a:xfrm>
          <a:prstGeom prst="line">
            <a:avLst/>
          </a:prstGeom>
          <a:noFill/>
          <a:ln w="28575" cap="sq">
            <a:solidFill>
              <a:srgbClr val="000000"/>
            </a:solidFill>
            <a:round/>
          </a:ln>
        </xdr:spPr>
        <xdr:txBody>
          <a:bodyPr vertOverflow="clip" horzOverflow="clip" wrap="square" lIns="0" tIns="0" rIns="0" bIns="0"/>
          <a:lstStyle/>
          <a:p>
            <a:endParaRPr/>
          </a:p>
        </xdr:txBody>
      </xdr:sp>
    </xdr:grpSp>
    <xdr:clientData/>
  </xdr:twoCellAnchor>
  <xdr:twoCellAnchor>
    <xdr:from>
      <xdr:col>18</xdr:col>
      <xdr:colOff>171449</xdr:colOff>
      <xdr:row>2</xdr:row>
      <xdr:rowOff>38100</xdr:rowOff>
    </xdr:from>
    <xdr:to>
      <xdr:col>19</xdr:col>
      <xdr:colOff>504825</xdr:colOff>
      <xdr:row>3</xdr:row>
      <xdr:rowOff>85724</xdr:rowOff>
    </xdr:to>
    <xdr:sp macro="" textlink="">
      <xdr:nvSpPr>
        <xdr:cNvPr id="28" name="Rectangle 3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>
        <a:xfrm>
          <a:off x="10680701" y="495300"/>
          <a:ext cx="927100" cy="279400"/>
        </a:xfrm>
        <a:prstGeom prst="rect">
          <a:avLst/>
        </a:prstGeom>
        <a:noFill/>
        <a:ln w="9525">
          <a:solidFill>
            <a:srgbClr val="000000"/>
          </a:solidFill>
          <a:miter/>
        </a:ln>
      </xdr:spPr>
      <xdr:txBody>
        <a:bodyPr vertOverflow="clip" horzOverflow="clip" wrap="square" lIns="0" tIns="0" rIns="0" bIns="0"/>
        <a:lstStyle/>
        <a:p>
          <a:endParaRPr/>
        </a:p>
      </xdr:txBody>
    </xdr:sp>
    <xdr:clientData/>
  </xdr:twoCellAnchor>
  <xdr:twoCellAnchor>
    <xdr:from>
      <xdr:col>3</xdr:col>
      <xdr:colOff>381000</xdr:colOff>
      <xdr:row>7</xdr:row>
      <xdr:rowOff>123824</xdr:rowOff>
    </xdr:from>
    <xdr:to>
      <xdr:col>17</xdr:col>
      <xdr:colOff>200025</xdr:colOff>
      <xdr:row>13</xdr:row>
      <xdr:rowOff>209550</xdr:rowOff>
    </xdr:to>
    <xdr:sp macro="" textlink="">
      <xdr:nvSpPr>
        <xdr:cNvPr id="29" name="Rectangle 33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>
        <a:xfrm>
          <a:off x="2133600" y="1727200"/>
          <a:ext cx="8001000" cy="1447800"/>
        </a:xfrm>
        <a:prstGeom prst="rect">
          <a:avLst/>
        </a:prstGeom>
        <a:noFill/>
        <a:ln w="12700">
          <a:solidFill>
            <a:srgbClr val="969696"/>
          </a:solidFill>
          <a:miter/>
        </a:ln>
      </xdr:spPr>
      <xdr:txBody>
        <a:bodyPr vertOverflow="clip" horzOverflow="clip" wrap="square" lIns="0" tIns="0" rIns="0" bIns="0"/>
        <a:lstStyle/>
        <a:p>
          <a:endParaRPr/>
        </a:p>
      </xdr:txBody>
    </xdr:sp>
    <xdr:clientData/>
  </xdr:twoCellAnchor>
  <xdr:twoCellAnchor editAs="oneCell">
    <xdr:from>
      <xdr:col>3</xdr:col>
      <xdr:colOff>381000</xdr:colOff>
      <xdr:row>31</xdr:row>
      <xdr:rowOff>171449</xdr:rowOff>
    </xdr:from>
    <xdr:to>
      <xdr:col>17</xdr:col>
      <xdr:colOff>542925</xdr:colOff>
      <xdr:row>32</xdr:row>
      <xdr:rowOff>180975</xdr:rowOff>
    </xdr:to>
    <xdr:sp macro="" textlink="">
      <xdr:nvSpPr>
        <xdr:cNvPr id="30" name="Text Box 34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Rot="1" noChangeArrowheads="1"/>
        </xdr:cNvSpPr>
      </xdr:nvSpPr>
      <xdr:spPr>
        <a:xfrm>
          <a:off x="2133600" y="7251700"/>
          <a:ext cx="8345755" cy="243913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horzOverflow="overflow" wrap="square" lIns="0" tIns="0" rIns="0" bIns="0">
          <a:spAutoFit/>
        </a:bodyPr>
        <a:lstStyle/>
        <a:p>
          <a:pPr algn="ctr">
            <a:lnSpc>
              <a:spcPct val="100000"/>
            </a:lnSpc>
          </a:pPr>
          <a:r>
            <a:rPr sz="1100">
              <a:solidFill>
                <a:srgbClr val="000000"/>
              </a:solidFill>
              <a:latin typeface="Calibri"/>
              <a:ea typeface="Calibri"/>
            </a:rPr>
            <a:t>(</a:t>
          </a:r>
          <a:r>
            <a:rPr sz="1100">
              <a:solidFill>
                <a:srgbClr val="000000"/>
              </a:solidFill>
              <a:latin typeface="맑은 고딕"/>
              <a:ea typeface="맑은 고딕"/>
            </a:rPr>
            <a:t>주</a:t>
          </a:r>
          <a:r>
            <a:rPr sz="1100">
              <a:solidFill>
                <a:srgbClr val="000000"/>
              </a:solidFill>
              <a:latin typeface="Calibri"/>
              <a:ea typeface="Calibri"/>
            </a:rPr>
            <a:t>)</a:t>
          </a:r>
          <a:r>
            <a:rPr sz="1100">
              <a:solidFill>
                <a:srgbClr val="000000"/>
              </a:solidFill>
              <a:latin typeface="맑은 고딕"/>
              <a:ea typeface="맑은 고딕"/>
            </a:rPr>
            <a:t>유앤피플의 사전 승인 없이 본 내용의 전부 또는 일부에 대한 복사</a:t>
          </a:r>
          <a:r>
            <a:rPr sz="1100">
              <a:solidFill>
                <a:srgbClr val="000000"/>
              </a:solidFill>
              <a:latin typeface="Calibri"/>
              <a:ea typeface="Calibri"/>
            </a:rPr>
            <a:t>, </a:t>
          </a:r>
          <a:r>
            <a:rPr sz="1100">
              <a:solidFill>
                <a:srgbClr val="000000"/>
              </a:solidFill>
              <a:latin typeface="맑은 고딕"/>
              <a:ea typeface="맑은 고딕"/>
            </a:rPr>
            <a:t>전재</a:t>
          </a:r>
          <a:r>
            <a:rPr sz="1100">
              <a:solidFill>
                <a:srgbClr val="000000"/>
              </a:solidFill>
              <a:latin typeface="Calibri"/>
              <a:ea typeface="Calibri"/>
            </a:rPr>
            <a:t>, </a:t>
          </a:r>
          <a:r>
            <a:rPr sz="1100">
              <a:solidFill>
                <a:srgbClr val="000000"/>
              </a:solidFill>
              <a:latin typeface="맑은 고딕"/>
              <a:ea typeface="맑은 고딕"/>
            </a:rPr>
            <a:t>배포</a:t>
          </a:r>
          <a:r>
            <a:rPr sz="1100">
              <a:solidFill>
                <a:srgbClr val="000000"/>
              </a:solidFill>
              <a:latin typeface="Calibri"/>
              <a:ea typeface="Calibri"/>
            </a:rPr>
            <a:t>, </a:t>
          </a:r>
          <a:r>
            <a:rPr sz="1100">
              <a:solidFill>
                <a:srgbClr val="000000"/>
              </a:solidFill>
              <a:latin typeface="맑은 고딕"/>
              <a:ea typeface="맑은 고딕"/>
            </a:rPr>
            <a:t>사용을 금합니다</a:t>
          </a:r>
          <a:r>
            <a:rPr sz="1100">
              <a:solidFill>
                <a:srgbClr val="000000"/>
              </a:solidFill>
              <a:latin typeface="Calibri"/>
              <a:ea typeface="Calibri"/>
            </a:rPr>
            <a:t>.</a:t>
          </a:r>
        </a:p>
      </xdr:txBody>
    </xdr:sp>
    <xdr:clientData/>
  </xdr:twoCellAnchor>
  <xdr:twoCellAnchor editAs="oneCell">
    <xdr:from>
      <xdr:col>5</xdr:col>
      <xdr:colOff>409575</xdr:colOff>
      <xdr:row>8</xdr:row>
      <xdr:rowOff>66675</xdr:rowOff>
    </xdr:from>
    <xdr:to>
      <xdr:col>15</xdr:col>
      <xdr:colOff>76200</xdr:colOff>
      <xdr:row>11</xdr:row>
      <xdr:rowOff>28575</xdr:rowOff>
    </xdr:to>
    <xdr:sp macro="" textlink="">
      <xdr:nvSpPr>
        <xdr:cNvPr id="31" name="Rectangle 32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Rot="1" noChangeArrowheads="1"/>
        </xdr:cNvSpPr>
      </xdr:nvSpPr>
      <xdr:spPr>
        <a:xfrm>
          <a:off x="3327400" y="1892300"/>
          <a:ext cx="5515510" cy="651557"/>
        </a:xfrm>
        <a:prstGeom prst="rect">
          <a:avLst/>
        </a:prstGeom>
        <a:noFill/>
        <a:ln w="9525">
          <a:noFill/>
          <a:miter/>
        </a:ln>
        <a:effectLst/>
      </xdr:spPr>
      <xdr:txBody>
        <a:bodyPr vertOverflow="overflow" horzOverflow="overflow" wrap="square" lIns="118110" tIns="59055" rIns="118110" bIns="59055">
          <a:spAutoFit/>
        </a:bodyPr>
        <a:lstStyle/>
        <a:p>
          <a:pPr algn="ctr">
            <a:lnSpc>
              <a:spcPct val="100000"/>
            </a:lnSpc>
          </a:pPr>
          <a:r>
            <a:rPr sz="2400" b="1">
              <a:solidFill>
                <a:srgbClr val="000000"/>
              </a:solidFill>
              <a:latin typeface="맑은 고딕"/>
              <a:ea typeface="맑은 고딕"/>
            </a:rPr>
            <a:t>WBS(일정계획표)</a:t>
          </a:r>
        </a:p>
      </xdr:txBody>
    </xdr:sp>
    <xdr:clientData/>
  </xdr:twoCellAnchor>
  <xdr:twoCellAnchor>
    <xdr:from>
      <xdr:col>5</xdr:col>
      <xdr:colOff>485775</xdr:colOff>
      <xdr:row>10</xdr:row>
      <xdr:rowOff>123824</xdr:rowOff>
    </xdr:from>
    <xdr:to>
      <xdr:col>14</xdr:col>
      <xdr:colOff>561975</xdr:colOff>
      <xdr:row>13</xdr:row>
      <xdr:rowOff>180975</xdr:rowOff>
    </xdr:to>
    <xdr:sp macro="" textlink="">
      <xdr:nvSpPr>
        <xdr:cNvPr id="32" name="Rectangle 1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Rot="1" noChangeArrowheads="1"/>
        </xdr:cNvSpPr>
      </xdr:nvSpPr>
      <xdr:spPr>
        <a:xfrm>
          <a:off x="3403600" y="2413000"/>
          <a:ext cx="5334000" cy="736600"/>
        </a:xfrm>
        <a:prstGeom prst="rect">
          <a:avLst/>
        </a:prstGeom>
        <a:noFill/>
        <a:ln>
          <a:noFill/>
        </a:ln>
        <a:effectLst/>
      </xdr:spPr>
      <xdr:txBody>
        <a:bodyPr vertOverflow="overflow" horzOverflow="overflow" wrap="square" lIns="118110" tIns="59055" rIns="118110" bIns="59055" anchor="ctr">
          <a:spAutoFit/>
        </a:bodyPr>
        <a:lstStyle/>
        <a:p>
          <a:pPr algn="ctr">
            <a:lnSpc>
              <a:spcPct val="100000"/>
            </a:lnSpc>
          </a:pPr>
          <a:r>
            <a:rPr sz="1400" b="1">
              <a:solidFill>
                <a:srgbClr val="000000"/>
              </a:solidFill>
              <a:latin typeface="맑은 고딕"/>
              <a:ea typeface="맑은 고딕"/>
            </a:rPr>
            <a:t>PM-210</a:t>
          </a:r>
        </a:p>
        <a:p>
          <a:pPr algn="ctr">
            <a:lnSpc>
              <a:spcPct val="100000"/>
            </a:lnSpc>
          </a:pPr>
          <a:r>
            <a:rPr sz="1400" b="1">
              <a:solidFill>
                <a:srgbClr val="000000"/>
              </a:solidFill>
              <a:latin typeface="맑은 고딕"/>
              <a:ea typeface="맑은 고딕"/>
            </a:rPr>
            <a:t>v0.1</a:t>
          </a:r>
        </a:p>
      </xdr:txBody>
    </xdr:sp>
    <xdr:clientData/>
  </xdr:twoCellAnchor>
  <xdr:twoCellAnchor editAs="oneCell">
    <xdr:from>
      <xdr:col>9</xdr:col>
      <xdr:colOff>371475</xdr:colOff>
      <xdr:row>29</xdr:row>
      <xdr:rowOff>95250</xdr:rowOff>
    </xdr:from>
    <xdr:to>
      <xdr:col>11</xdr:col>
      <xdr:colOff>304800</xdr:colOff>
      <xdr:row>31</xdr:row>
      <xdr:rowOff>19050</xdr:rowOff>
    </xdr:to>
    <xdr:pic>
      <xdr:nvPicPr>
        <xdr:cNvPr id="33" name="_x324344688" descr="EMB000017c0256c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626100" y="6718300"/>
          <a:ext cx="1104900" cy="3810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476250</xdr:colOff>
      <xdr:row>1</xdr:row>
      <xdr:rowOff>133350</xdr:rowOff>
    </xdr:from>
    <xdr:to>
      <xdr:col>3</xdr:col>
      <xdr:colOff>381000</xdr:colOff>
      <xdr:row>2</xdr:row>
      <xdr:rowOff>133350</xdr:rowOff>
    </xdr:to>
    <xdr:pic>
      <xdr:nvPicPr>
        <xdr:cNvPr id="35" name="Picture 2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82600" y="355600"/>
          <a:ext cx="1651000" cy="2286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</xdr:row>
      <xdr:rowOff>200025</xdr:rowOff>
    </xdr:from>
    <xdr:to>
      <xdr:col>8</xdr:col>
      <xdr:colOff>266700</xdr:colOff>
      <xdr:row>1</xdr:row>
      <xdr:rowOff>200025</xdr:rowOff>
    </xdr:to>
    <xdr:cxnSp macro="">
      <xdr:nvCxnSpPr>
        <xdr:cNvPr id="2" name="직선 연결선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235323" y="515470"/>
          <a:ext cx="10118911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0</xdr:row>
      <xdr:rowOff>171449</xdr:rowOff>
    </xdr:from>
    <xdr:to>
      <xdr:col>8</xdr:col>
      <xdr:colOff>85724</xdr:colOff>
      <xdr:row>1</xdr:row>
      <xdr:rowOff>219075</xdr:rowOff>
    </xdr:to>
    <xdr:sp macro="" textlink="">
      <xdr:nvSpPr>
        <xdr:cNvPr id="3" name="TextBox 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Rot="1"/>
        </xdr:cNvSpPr>
      </xdr:nvSpPr>
      <xdr:spPr>
        <a:xfrm>
          <a:off x="2689411" y="168088"/>
          <a:ext cx="7485529" cy="369794"/>
        </a:xfrm>
        <a:prstGeom prst="rect">
          <a:avLst/>
        </a:prstGeom>
        <a:noFill/>
      </xdr:spPr>
      <xdr:txBody>
        <a:bodyPr vertOverflow="overflow" horzOverflow="overflow" wrap="square" lIns="90170" tIns="46990" rIns="90170" bIns="46990">
          <a:spAutoFit/>
        </a:bodyPr>
        <a:lstStyle/>
        <a:p>
          <a:pPr algn="r">
            <a:lnSpc>
              <a:spcPct val="100000"/>
            </a:lnSpc>
          </a:pPr>
          <a:r>
            <a:rPr sz="1200" b="1">
              <a:solidFill>
                <a:srgbClr val="000000"/>
              </a:solidFill>
              <a:latin typeface="맑은 고딕"/>
              <a:ea typeface="맑은 고딕"/>
            </a:rPr>
            <a:t>경기콘텐츠진흥원 누리집 통합 재구축</a:t>
          </a:r>
        </a:p>
      </xdr:txBody>
    </xdr:sp>
    <xdr:clientData/>
  </xdr:twoCellAnchor>
  <xdr:twoCellAnchor>
    <xdr:from>
      <xdr:col>0</xdr:col>
      <xdr:colOff>247649</xdr:colOff>
      <xdr:row>28</xdr:row>
      <xdr:rowOff>200025</xdr:rowOff>
    </xdr:from>
    <xdr:to>
      <xdr:col>8</xdr:col>
      <xdr:colOff>323850</xdr:colOff>
      <xdr:row>28</xdr:row>
      <xdr:rowOff>200025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46529" y="7239000"/>
          <a:ext cx="1016373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771525</xdr:colOff>
      <xdr:row>28</xdr:row>
      <xdr:rowOff>285750</xdr:rowOff>
    </xdr:from>
    <xdr:to>
      <xdr:col>8</xdr:col>
      <xdr:colOff>333375</xdr:colOff>
      <xdr:row>28</xdr:row>
      <xdr:rowOff>476250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9749117" y="7328646"/>
          <a:ext cx="672352" cy="19050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</xdr:colOff>
      <xdr:row>5</xdr:row>
      <xdr:rowOff>85724</xdr:rowOff>
    </xdr:from>
    <xdr:to>
      <xdr:col>26</xdr:col>
      <xdr:colOff>2801</xdr:colOff>
      <xdr:row>348</xdr:row>
      <xdr:rowOff>142875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>
          <a:grpSpLocks/>
        </xdr:cNvGrpSpPr>
      </xdr:nvGrpSpPr>
      <xdr:grpSpPr>
        <a:xfrm>
          <a:off x="18871826" y="1304924"/>
          <a:ext cx="682999" cy="59018022"/>
          <a:chOff x="19951136" y="1535764"/>
          <a:chExt cx="256803" cy="36241780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 txBox="1">
            <a:spLocks noRot="1"/>
          </xdr:cNvSpPr>
        </xdr:nvSpPr>
        <xdr:spPr>
          <a:xfrm>
            <a:off x="19951136" y="1535764"/>
            <a:ext cx="256803" cy="291644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90170" tIns="46990" rIns="90170" bIns="46990"/>
          <a:lstStyle/>
          <a:p>
            <a:pPr algn="l">
              <a:lnSpc>
                <a:spcPct val="100000"/>
              </a:lnSpc>
            </a:pPr>
            <a:r>
              <a:rPr sz="1100" b="1">
                <a:solidFill>
                  <a:srgbClr val="FF0000"/>
                </a:solidFill>
                <a:latin typeface="맑은 고딕"/>
                <a:ea typeface="맑은 고딕"/>
              </a:rPr>
              <a:t>현시점</a:t>
            </a: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20063356" y="1830555"/>
            <a:ext cx="26909" cy="35946988"/>
          </a:xfrm>
          <a:prstGeom prst="rect">
            <a:avLst/>
          </a:prstGeom>
          <a:solidFill>
            <a:srgbClr val="FF0000">
              <a:alpha val="5098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90170" tIns="46990" rIns="90170" bIns="46990"/>
          <a:lstStyle/>
          <a:p>
            <a:pPr algn="l">
              <a:lnSpc>
                <a:spcPct val="100000"/>
              </a:lnSpc>
            </a:pPr>
            <a:endParaRPr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/>
      <a:lstStyle/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X34"/>
  <sheetViews>
    <sheetView showGridLines="0" view="pageBreakPreview" topLeftCell="A4" zoomScale="70" zoomScaleNormal="25" zoomScaleSheetLayoutView="70" workbookViewId="0">
      <selection activeCell="R29" sqref="R29"/>
    </sheetView>
  </sheetViews>
  <sheetFormatPr defaultColWidth="6.796875" defaultRowHeight="24.9" customHeight="1"/>
  <cols>
    <col min="1" max="16384" width="6.796875" style="120"/>
  </cols>
  <sheetData>
    <row r="1" spans="3:24" ht="18" customHeight="1"/>
    <row r="2" spans="3:24" ht="18" customHeight="1"/>
    <row r="3" spans="3:24" ht="18" customHeight="1"/>
    <row r="4" spans="3:24" s="121" customFormat="1" ht="18" customHeight="1">
      <c r="C4" s="122"/>
    </row>
    <row r="5" spans="3:24" s="121" customFormat="1" ht="18" customHeight="1"/>
    <row r="6" spans="3:24" s="121" customFormat="1" ht="18" customHeight="1"/>
    <row r="7" spans="3:24" s="121" customFormat="1" ht="18" customHeight="1"/>
    <row r="8" spans="3:24" s="121" customFormat="1" ht="18" customHeight="1"/>
    <row r="9" spans="3:24" s="123" customFormat="1" ht="18" customHeight="1"/>
    <row r="10" spans="3:24" s="123" customFormat="1" ht="18" customHeight="1"/>
    <row r="11" spans="3:24" s="123" customFormat="1" ht="18" customHeight="1"/>
    <row r="12" spans="3:24" s="123" customFormat="1" ht="18" customHeight="1"/>
    <row r="13" spans="3:24" s="123" customFormat="1" ht="18" customHeight="1">
      <c r="X13" s="125"/>
    </row>
    <row r="14" spans="3:24" s="123" customFormat="1" ht="18" customHeight="1"/>
    <row r="15" spans="3:24" s="123" customFormat="1" ht="18" customHeight="1"/>
    <row r="16" spans="3:24" s="123" customFormat="1" ht="18" customHeight="1"/>
    <row r="17" spans="1:21" s="123" customFormat="1" ht="18" customHeight="1"/>
    <row r="18" spans="1:21" s="123" customFormat="1" ht="18" customHeight="1"/>
    <row r="19" spans="1:21" s="123" customFormat="1" ht="18" customHeight="1">
      <c r="U19" s="124"/>
    </row>
    <row r="20" spans="1:21" s="123" customFormat="1" ht="18" customHeight="1"/>
    <row r="21" spans="1:21" ht="18" customHeight="1">
      <c r="A21" s="296"/>
      <c r="B21" s="296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6"/>
      <c r="P21" s="296"/>
      <c r="Q21" s="296"/>
      <c r="R21" s="296"/>
      <c r="S21" s="296"/>
      <c r="T21" s="296"/>
      <c r="U21" s="296"/>
    </row>
    <row r="22" spans="1:21" ht="18" customHeight="1">
      <c r="A22" s="296"/>
      <c r="B22" s="296"/>
      <c r="C22" s="296"/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  <c r="O22" s="296"/>
      <c r="P22" s="296"/>
      <c r="Q22" s="296"/>
      <c r="R22" s="296"/>
      <c r="S22" s="296"/>
      <c r="T22" s="296"/>
      <c r="U22" s="296"/>
    </row>
    <row r="23" spans="1:21" ht="18" customHeight="1"/>
    <row r="24" spans="1:21" ht="18" customHeight="1">
      <c r="K24" s="125"/>
    </row>
    <row r="25" spans="1:21" ht="18" customHeight="1"/>
    <row r="26" spans="1:21" ht="18" customHeight="1"/>
    <row r="27" spans="1:21" ht="18" customHeight="1"/>
    <row r="28" spans="1:21" ht="18" customHeight="1"/>
    <row r="29" spans="1:21" ht="18" customHeight="1"/>
    <row r="30" spans="1:21" ht="18" customHeight="1">
      <c r="K30" s="125"/>
    </row>
    <row r="31" spans="1:21" ht="18" customHeight="1"/>
    <row r="32" spans="1:21" ht="18" customHeight="1"/>
    <row r="33" ht="18" customHeight="1"/>
    <row r="34" ht="18" customHeight="1"/>
  </sheetData>
  <mergeCells count="2">
    <mergeCell ref="A21:U21"/>
    <mergeCell ref="A22:U22"/>
  </mergeCells>
  <phoneticPr fontId="56" type="noConversion"/>
  <printOptions horizontalCentered="1"/>
  <pageMargins left="0.2361111044883728" right="0.2361111044883728" top="0.15736110508441925" bottom="0.15736110508441925" header="0" footer="0"/>
  <pageSetup paperSize="9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J29"/>
  <sheetViews>
    <sheetView showGridLines="0" view="pageBreakPreview" zoomScale="85" zoomScaleNormal="27" zoomScaleSheetLayoutView="85" workbookViewId="0">
      <selection activeCell="E12" sqref="E12"/>
    </sheetView>
  </sheetViews>
  <sheetFormatPr defaultColWidth="16.09765625" defaultRowHeight="24.9" customHeight="1"/>
  <cols>
    <col min="1" max="1" width="6.59765625" style="136" customWidth="1"/>
    <col min="2" max="2" width="3.3984375" style="136" customWidth="1"/>
    <col min="3" max="3" width="6.8984375" style="136" customWidth="1"/>
    <col min="4" max="4" width="14.3984375" style="136" customWidth="1"/>
    <col min="5" max="5" width="10.09765625" style="135" customWidth="1"/>
    <col min="6" max="6" width="50.296875" style="135" customWidth="1"/>
    <col min="7" max="7" width="13" style="136" customWidth="1"/>
    <col min="8" max="8" width="13" style="137" customWidth="1"/>
    <col min="9" max="9" width="5.796875" style="136" customWidth="1"/>
    <col min="10" max="16384" width="16.09765625" style="136"/>
  </cols>
  <sheetData>
    <row r="1" spans="2:8" ht="24.9" customHeight="1">
      <c r="B1" s="134"/>
      <c r="C1" s="134"/>
      <c r="D1" s="134"/>
    </row>
    <row r="2" spans="2:8" ht="18" customHeight="1"/>
    <row r="3" spans="2:8" ht="18" customHeight="1"/>
    <row r="4" spans="2:8" ht="18" customHeight="1">
      <c r="B4" s="138" t="s">
        <v>387</v>
      </c>
      <c r="C4" s="138"/>
      <c r="D4" s="138"/>
      <c r="E4" s="139"/>
      <c r="F4" s="139"/>
      <c r="G4" s="139"/>
      <c r="H4" s="139"/>
    </row>
    <row r="5" spans="2:8" ht="18" customHeight="1">
      <c r="B5" s="139"/>
      <c r="C5" s="139"/>
      <c r="D5" s="139"/>
      <c r="E5" s="139"/>
      <c r="F5" s="139"/>
      <c r="G5" s="139"/>
      <c r="H5" s="139"/>
    </row>
    <row r="6" spans="2:8" ht="18" customHeight="1">
      <c r="B6" s="140" t="s">
        <v>294</v>
      </c>
      <c r="C6" s="141" t="s">
        <v>391</v>
      </c>
      <c r="D6" s="141" t="s">
        <v>306</v>
      </c>
      <c r="E6" s="142" t="s">
        <v>319</v>
      </c>
      <c r="F6" s="142" t="s">
        <v>310</v>
      </c>
      <c r="G6" s="142" t="s">
        <v>392</v>
      </c>
      <c r="H6" s="143" t="s">
        <v>386</v>
      </c>
    </row>
    <row r="7" spans="2:8" ht="18" customHeight="1">
      <c r="B7" s="144" t="s">
        <v>336</v>
      </c>
      <c r="C7" s="145" t="s">
        <v>316</v>
      </c>
      <c r="D7" s="145" t="s">
        <v>11</v>
      </c>
      <c r="E7" s="146" t="s">
        <v>322</v>
      </c>
      <c r="F7" s="147" t="s">
        <v>382</v>
      </c>
      <c r="G7" s="148" t="s">
        <v>302</v>
      </c>
      <c r="H7" s="149" t="s">
        <v>302</v>
      </c>
    </row>
    <row r="8" spans="2:8" ht="18" customHeight="1">
      <c r="B8" s="144" t="s">
        <v>345</v>
      </c>
      <c r="C8" s="145" t="s">
        <v>366</v>
      </c>
      <c r="D8" s="145" t="s">
        <v>29</v>
      </c>
      <c r="E8" s="146" t="s">
        <v>357</v>
      </c>
      <c r="F8" s="147" t="s">
        <v>165</v>
      </c>
      <c r="G8" s="230" t="s">
        <v>337</v>
      </c>
      <c r="H8" s="149" t="s">
        <v>302</v>
      </c>
    </row>
    <row r="9" spans="2:8" ht="18" customHeight="1">
      <c r="B9" s="144" t="s">
        <v>356</v>
      </c>
      <c r="C9" s="145" t="s">
        <v>341</v>
      </c>
      <c r="D9" s="145" t="s">
        <v>146</v>
      </c>
      <c r="E9" s="146" t="s">
        <v>354</v>
      </c>
      <c r="F9" s="147" t="s">
        <v>396</v>
      </c>
      <c r="G9" s="230" t="s">
        <v>302</v>
      </c>
      <c r="H9" s="149" t="s">
        <v>302</v>
      </c>
    </row>
    <row r="10" spans="2:8" ht="18" customHeight="1">
      <c r="B10" s="144" t="s">
        <v>362</v>
      </c>
      <c r="C10" s="145" t="s">
        <v>381</v>
      </c>
      <c r="D10" s="145" t="s">
        <v>157</v>
      </c>
      <c r="E10" s="146" t="s">
        <v>354</v>
      </c>
      <c r="F10" s="147" t="s">
        <v>163</v>
      </c>
      <c r="G10" s="230" t="s">
        <v>302</v>
      </c>
      <c r="H10" s="149" t="s">
        <v>302</v>
      </c>
    </row>
    <row r="11" spans="2:8" ht="18" customHeight="1">
      <c r="B11" s="144" t="s">
        <v>432</v>
      </c>
      <c r="C11" s="145" t="s">
        <v>431</v>
      </c>
      <c r="D11" s="145" t="s">
        <v>433</v>
      </c>
      <c r="E11" s="146" t="s">
        <v>434</v>
      </c>
      <c r="F11" s="147" t="s">
        <v>435</v>
      </c>
      <c r="G11" s="230" t="s">
        <v>436</v>
      </c>
      <c r="H11" s="149" t="s">
        <v>436</v>
      </c>
    </row>
    <row r="12" spans="2:8" ht="18" customHeight="1">
      <c r="B12" s="144"/>
      <c r="C12" s="145"/>
      <c r="D12" s="145"/>
      <c r="E12" s="146"/>
      <c r="F12" s="147"/>
      <c r="G12" s="230"/>
      <c r="H12" s="149"/>
    </row>
    <row r="13" spans="2:8" s="150" customFormat="1" ht="18" customHeight="1">
      <c r="B13" s="144"/>
      <c r="C13" s="145"/>
      <c r="D13" s="145"/>
      <c r="E13" s="146"/>
      <c r="F13" s="147"/>
      <c r="G13" s="230"/>
      <c r="H13" s="149"/>
    </row>
    <row r="14" spans="2:8" ht="18" customHeight="1">
      <c r="B14" s="144"/>
      <c r="C14" s="145"/>
      <c r="D14" s="145"/>
      <c r="E14" s="146"/>
      <c r="F14" s="147"/>
      <c r="G14" s="230"/>
      <c r="H14" s="149"/>
    </row>
    <row r="15" spans="2:8" ht="18" customHeight="1">
      <c r="B15" s="144"/>
      <c r="C15" s="145"/>
      <c r="D15" s="145"/>
      <c r="E15" s="146"/>
      <c r="F15" s="147"/>
      <c r="G15" s="230"/>
      <c r="H15" s="149"/>
    </row>
    <row r="16" spans="2:8" ht="18" customHeight="1">
      <c r="B16" s="144"/>
      <c r="C16" s="145"/>
      <c r="D16" s="145"/>
      <c r="E16" s="146"/>
      <c r="F16" s="147"/>
      <c r="G16" s="230"/>
      <c r="H16" s="149"/>
    </row>
    <row r="17" spans="2:10" ht="18" customHeight="1">
      <c r="B17" s="144"/>
      <c r="C17" s="145"/>
      <c r="D17" s="145"/>
      <c r="E17" s="146"/>
      <c r="F17" s="147"/>
      <c r="G17" s="230"/>
      <c r="H17" s="149"/>
    </row>
    <row r="18" spans="2:10" ht="18" customHeight="1">
      <c r="B18" s="144"/>
      <c r="C18" s="145"/>
      <c r="D18" s="145"/>
      <c r="E18" s="146"/>
      <c r="F18" s="147"/>
      <c r="G18" s="230"/>
      <c r="H18" s="149"/>
    </row>
    <row r="19" spans="2:10" ht="18" customHeight="1">
      <c r="B19" s="144"/>
      <c r="C19" s="145"/>
      <c r="D19" s="145"/>
      <c r="E19" s="146"/>
      <c r="F19" s="147"/>
      <c r="G19" s="230"/>
      <c r="H19" s="149"/>
    </row>
    <row r="20" spans="2:10" ht="18" customHeight="1">
      <c r="B20" s="144"/>
      <c r="C20" s="145"/>
      <c r="D20" s="145"/>
      <c r="E20" s="146"/>
      <c r="F20" s="147"/>
      <c r="G20" s="230"/>
      <c r="H20" s="149"/>
    </row>
    <row r="21" spans="2:10" ht="18" customHeight="1">
      <c r="B21" s="144"/>
      <c r="C21" s="145"/>
      <c r="D21" s="145"/>
      <c r="E21" s="146"/>
      <c r="F21" s="147"/>
      <c r="G21" s="230"/>
      <c r="H21" s="149"/>
    </row>
    <row r="22" spans="2:10" ht="18" customHeight="1">
      <c r="B22" s="144"/>
      <c r="C22" s="145"/>
      <c r="D22" s="145"/>
      <c r="E22" s="146"/>
      <c r="F22" s="147"/>
      <c r="G22" s="230"/>
      <c r="H22" s="149"/>
    </row>
    <row r="23" spans="2:10" ht="18" customHeight="1">
      <c r="B23" s="144"/>
      <c r="C23" s="145"/>
      <c r="D23" s="145"/>
      <c r="E23" s="146"/>
      <c r="F23" s="147"/>
      <c r="G23" s="230"/>
      <c r="H23" s="149"/>
    </row>
    <row r="24" spans="2:10" ht="18" customHeight="1">
      <c r="B24" s="144"/>
      <c r="C24" s="145"/>
      <c r="D24" s="145"/>
      <c r="E24" s="146"/>
      <c r="F24" s="147"/>
      <c r="G24" s="230"/>
      <c r="H24" s="149"/>
    </row>
    <row r="25" spans="2:10" ht="18" customHeight="1">
      <c r="B25" s="151"/>
      <c r="C25" s="152"/>
      <c r="D25" s="152"/>
      <c r="E25" s="153"/>
      <c r="F25" s="231"/>
      <c r="G25" s="154"/>
      <c r="H25" s="155"/>
    </row>
    <row r="26" spans="2:10" ht="18" customHeight="1">
      <c r="B26" s="156"/>
      <c r="C26" s="156"/>
      <c r="D26" s="156"/>
    </row>
    <row r="27" spans="2:10" ht="18" customHeight="1">
      <c r="B27" s="297" t="s">
        <v>0</v>
      </c>
      <c r="C27" s="297"/>
      <c r="D27" s="297"/>
      <c r="E27" s="297"/>
      <c r="F27" s="297"/>
      <c r="G27" s="297"/>
      <c r="H27" s="297"/>
    </row>
    <row r="28" spans="2:10" ht="70.650000000000006" customHeight="1">
      <c r="B28" s="297"/>
      <c r="C28" s="297"/>
      <c r="D28" s="297"/>
      <c r="E28" s="297"/>
      <c r="F28" s="297"/>
      <c r="G28" s="297"/>
      <c r="H28" s="297"/>
      <c r="I28" s="157"/>
      <c r="J28" s="157"/>
    </row>
    <row r="29" spans="2:10" ht="45.6" customHeight="1"/>
  </sheetData>
  <mergeCells count="1">
    <mergeCell ref="B27:H28"/>
  </mergeCells>
  <phoneticPr fontId="56" type="noConversion"/>
  <printOptions horizontalCentered="1"/>
  <pageMargins left="0.39361110329627991" right="0.39361110329627991" top="0.78736108541488647" bottom="0.39361110329627991" header="0.39361110329627991" footer="0.19680555164813995"/>
  <pageSetup paperSize="9" scale="8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2:BB327"/>
  <sheetViews>
    <sheetView tabSelected="1" zoomScale="85" zoomScaleNormal="85" zoomScaleSheetLayoutView="50" workbookViewId="0">
      <pane ySplit="13" topLeftCell="A71" activePane="bottomLeft" state="frozen"/>
      <selection pane="bottomLeft" activeCell="G76" sqref="G76"/>
    </sheetView>
  </sheetViews>
  <sheetFormatPr defaultColWidth="8.8984375" defaultRowHeight="13.2"/>
  <cols>
    <col min="1" max="1" width="14.59765625" style="29" bestFit="1" customWidth="1"/>
    <col min="2" max="2" width="13.59765625" style="30" bestFit="1" customWidth="1"/>
    <col min="3" max="3" width="36" style="31" customWidth="1"/>
    <col min="4" max="4" width="23.69921875" style="32" customWidth="1"/>
    <col min="5" max="5" width="18.796875" style="32" customWidth="1"/>
    <col min="6" max="6" width="5.69921875" style="32" bestFit="1" customWidth="1"/>
    <col min="7" max="7" width="10.8984375" style="32" bestFit="1" customWidth="1"/>
    <col min="8" max="8" width="11.09765625" style="32" customWidth="1"/>
    <col min="9" max="9" width="7.69921875" style="32" bestFit="1" customWidth="1"/>
    <col min="10" max="10" width="8.296875" style="32" customWidth="1"/>
    <col min="11" max="11" width="8.3984375" style="32" bestFit="1" customWidth="1"/>
    <col min="12" max="13" width="10.8984375" style="32" bestFit="1" customWidth="1"/>
    <col min="14" max="14" width="10.09765625" style="32" customWidth="1"/>
    <col min="15" max="15" width="9.296875" style="32" customWidth="1"/>
    <col min="16" max="16" width="8.796875" style="32" customWidth="1"/>
    <col min="17" max="20" width="5.09765625" style="32" customWidth="1"/>
    <col min="21" max="47" width="4.59765625" style="32" bestFit="1" customWidth="1"/>
    <col min="48" max="49" width="4.59765625" style="5" customWidth="1"/>
    <col min="50" max="51" width="4.59765625" style="32" bestFit="1" customWidth="1"/>
    <col min="52" max="53" width="4.59765625" style="5" customWidth="1"/>
    <col min="54" max="54" width="4.59765625" style="32" bestFit="1" customWidth="1"/>
    <col min="55" max="16384" width="8.8984375" style="2"/>
  </cols>
  <sheetData>
    <row r="2" spans="1:54" ht="29.25" customHeight="1">
      <c r="A2" s="327" t="s">
        <v>383</v>
      </c>
      <c r="B2" s="328"/>
      <c r="C2" s="329" t="s">
        <v>4</v>
      </c>
      <c r="D2" s="329"/>
      <c r="E2" s="330"/>
      <c r="F2" s="54"/>
      <c r="G2" s="2"/>
      <c r="H2" s="3"/>
      <c r="I2" s="4" t="s">
        <v>384</v>
      </c>
      <c r="J2" s="4" t="s">
        <v>385</v>
      </c>
      <c r="K2" s="85" t="s">
        <v>203</v>
      </c>
      <c r="L2" s="2"/>
      <c r="M2" s="2"/>
      <c r="N2" s="2"/>
      <c r="O2" s="2"/>
      <c r="P2" s="323"/>
      <c r="Q2" s="323"/>
      <c r="R2" s="323"/>
      <c r="S2" s="323"/>
      <c r="T2" s="323"/>
      <c r="U2" s="323"/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323"/>
      <c r="AP2" s="323"/>
      <c r="AQ2" s="323"/>
      <c r="AR2" s="323"/>
      <c r="AS2" s="323"/>
      <c r="AT2" s="323"/>
      <c r="AU2" s="5"/>
      <c r="AX2" s="5"/>
      <c r="AY2" s="5"/>
      <c r="BB2" s="2"/>
    </row>
    <row r="3" spans="1:54" ht="18" customHeight="1">
      <c r="A3" s="302" t="s">
        <v>389</v>
      </c>
      <c r="B3" s="303"/>
      <c r="C3" s="158">
        <v>45387</v>
      </c>
      <c r="D3" s="6" t="s">
        <v>388</v>
      </c>
      <c r="E3" s="49">
        <f>NETWORKDAYS(C3,C4)</f>
        <v>193</v>
      </c>
      <c r="F3" s="55"/>
      <c r="G3" s="2"/>
      <c r="H3" s="7" t="s">
        <v>230</v>
      </c>
      <c r="I3" s="47">
        <f>K13</f>
        <v>0.26380636494402732</v>
      </c>
      <c r="J3" s="47">
        <f>P13</f>
        <v>0.25755178876976392</v>
      </c>
      <c r="K3" s="117">
        <f>SUM(K4:K7)</f>
        <v>1</v>
      </c>
      <c r="L3" s="2"/>
      <c r="M3" s="2"/>
      <c r="N3" s="2"/>
      <c r="O3" s="2"/>
      <c r="P3" s="324"/>
      <c r="Q3" s="324"/>
      <c r="R3" s="324"/>
      <c r="S3" s="324"/>
      <c r="T3" s="324"/>
      <c r="U3" s="324"/>
      <c r="V3" s="324"/>
      <c r="W3" s="324"/>
      <c r="X3" s="324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"/>
      <c r="AX3" s="52"/>
      <c r="AY3" s="5"/>
      <c r="BB3" s="52"/>
    </row>
    <row r="4" spans="1:54" ht="17.399999999999999">
      <c r="A4" s="302" t="s">
        <v>229</v>
      </c>
      <c r="B4" s="303"/>
      <c r="C4" s="158">
        <v>45657</v>
      </c>
      <c r="D4" s="96" t="s">
        <v>232</v>
      </c>
      <c r="E4" s="49">
        <f>NETWORKDAYS(C3,C5)</f>
        <v>46</v>
      </c>
      <c r="F4" s="56"/>
      <c r="G4" s="2"/>
      <c r="H4" s="9" t="s">
        <v>231</v>
      </c>
      <c r="I4" s="48">
        <f>K14</f>
        <v>0.20565302144249514</v>
      </c>
      <c r="J4" s="48">
        <f>P14</f>
        <v>0.20565302144249514</v>
      </c>
      <c r="K4" s="118">
        <f>A15</f>
        <v>0.1</v>
      </c>
      <c r="L4" s="2"/>
      <c r="M4" s="2"/>
      <c r="N4" s="2"/>
      <c r="O4" s="2"/>
      <c r="P4" s="52"/>
      <c r="Q4" s="52"/>
      <c r="R4" s="52"/>
      <c r="S4" s="52"/>
      <c r="T4" s="52"/>
      <c r="U4" s="52"/>
      <c r="V4" s="52"/>
      <c r="W4" s="52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"/>
      <c r="AX4" s="52"/>
      <c r="AY4" s="5"/>
      <c r="BB4" s="52"/>
    </row>
    <row r="5" spans="1:54" ht="17.399999999999999">
      <c r="A5" s="305" t="s">
        <v>208</v>
      </c>
      <c r="B5" s="306"/>
      <c r="C5" s="159">
        <v>45450</v>
      </c>
      <c r="D5" s="96" t="s">
        <v>217</v>
      </c>
      <c r="E5" s="49">
        <f>NETWORKDAYS(C5,C4)</f>
        <v>148</v>
      </c>
      <c r="F5" s="56"/>
      <c r="G5" s="2"/>
      <c r="H5" s="9" t="s">
        <v>226</v>
      </c>
      <c r="I5" s="48">
        <f>K92</f>
        <v>0.28616595623503271</v>
      </c>
      <c r="J5" s="48">
        <f>P92</f>
        <v>0.27880763132413461</v>
      </c>
      <c r="K5" s="118">
        <f>A93</f>
        <v>0.85</v>
      </c>
      <c r="L5" s="2"/>
      <c r="M5" s="2"/>
      <c r="N5" s="2"/>
      <c r="O5" s="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5"/>
      <c r="AX5" s="74"/>
      <c r="AY5" s="5"/>
      <c r="BB5" s="74"/>
    </row>
    <row r="6" spans="1:54" ht="18" thickBot="1">
      <c r="A6" s="307" t="s">
        <v>202</v>
      </c>
      <c r="B6" s="308"/>
      <c r="C6" s="50">
        <f>J13</f>
        <v>3718</v>
      </c>
      <c r="D6" s="97"/>
      <c r="E6" s="51"/>
      <c r="F6" s="57"/>
      <c r="G6" s="2"/>
      <c r="H6" s="71" t="s">
        <v>234</v>
      </c>
      <c r="I6" s="48">
        <f>K91</f>
        <v>0</v>
      </c>
      <c r="J6" s="72">
        <f>P91</f>
        <v>0</v>
      </c>
      <c r="K6" s="119">
        <f>A89</f>
        <v>0.05</v>
      </c>
      <c r="L6" s="2"/>
      <c r="M6" s="2"/>
      <c r="N6" s="2"/>
      <c r="O6" s="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"/>
      <c r="AX6" s="52"/>
      <c r="AY6" s="5"/>
      <c r="BB6" s="52"/>
    </row>
    <row r="7" spans="1:54" ht="18" thickBot="1">
      <c r="A7" s="73"/>
      <c r="B7" s="73"/>
      <c r="C7" s="70"/>
      <c r="D7" s="73"/>
      <c r="E7" s="57"/>
      <c r="F7" s="57"/>
      <c r="G7" s="2"/>
      <c r="H7" s="127"/>
      <c r="I7" s="126"/>
      <c r="J7" s="126"/>
      <c r="K7" s="128"/>
      <c r="L7" s="2"/>
      <c r="M7" s="2"/>
      <c r="N7" s="2"/>
      <c r="O7" s="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"/>
      <c r="AX7" s="52"/>
      <c r="AY7" s="5"/>
      <c r="BB7" s="52"/>
    </row>
    <row r="8" spans="1:54" ht="8.25" customHeight="1" thickBot="1">
      <c r="A8" s="2"/>
      <c r="B8" s="2"/>
      <c r="C8" s="2"/>
      <c r="D8" s="2"/>
      <c r="E8" s="2"/>
      <c r="F8" s="2"/>
      <c r="G8" s="8"/>
      <c r="H8" s="8"/>
      <c r="I8" s="8"/>
      <c r="J8" s="8"/>
      <c r="K8" s="8"/>
      <c r="L8" s="8"/>
      <c r="M8" s="8"/>
      <c r="N8" s="8"/>
      <c r="O8" s="8"/>
      <c r="P8" s="8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X8" s="52"/>
      <c r="AY8" s="52"/>
      <c r="BB8" s="52"/>
    </row>
    <row r="9" spans="1:54" ht="13.5" customHeight="1">
      <c r="A9" s="309" t="s">
        <v>329</v>
      </c>
      <c r="B9" s="309"/>
      <c r="C9" s="310"/>
      <c r="D9" s="313" t="s">
        <v>223</v>
      </c>
      <c r="E9" s="316" t="s">
        <v>204</v>
      </c>
      <c r="F9" s="326" t="s">
        <v>219</v>
      </c>
      <c r="G9" s="326" t="s">
        <v>390</v>
      </c>
      <c r="H9" s="326" t="s">
        <v>227</v>
      </c>
      <c r="I9" s="316" t="s">
        <v>207</v>
      </c>
      <c r="J9" s="316" t="s">
        <v>206</v>
      </c>
      <c r="K9" s="316" t="s">
        <v>430</v>
      </c>
      <c r="L9" s="326" t="s">
        <v>224</v>
      </c>
      <c r="M9" s="326" t="s">
        <v>228</v>
      </c>
      <c r="N9" s="316" t="s">
        <v>209</v>
      </c>
      <c r="O9" s="316" t="s">
        <v>205</v>
      </c>
      <c r="P9" s="319" t="s">
        <v>225</v>
      </c>
      <c r="Q9" s="299">
        <v>45387</v>
      </c>
      <c r="R9" s="299"/>
      <c r="S9" s="299"/>
      <c r="T9" s="299">
        <v>45413</v>
      </c>
      <c r="U9" s="299"/>
      <c r="V9" s="299"/>
      <c r="W9" s="299"/>
      <c r="X9" s="300"/>
      <c r="Y9" s="298">
        <v>45444</v>
      </c>
      <c r="Z9" s="299"/>
      <c r="AA9" s="299"/>
      <c r="AB9" s="300"/>
      <c r="AC9" s="298">
        <v>45474</v>
      </c>
      <c r="AD9" s="299"/>
      <c r="AE9" s="299"/>
      <c r="AF9" s="299"/>
      <c r="AG9" s="300"/>
      <c r="AH9" s="299" t="s">
        <v>323</v>
      </c>
      <c r="AI9" s="299"/>
      <c r="AJ9" s="299"/>
      <c r="AK9" s="300"/>
      <c r="AL9" s="298">
        <v>45536</v>
      </c>
      <c r="AM9" s="299"/>
      <c r="AN9" s="299"/>
      <c r="AO9" s="300"/>
      <c r="AP9" s="298">
        <v>45566</v>
      </c>
      <c r="AQ9" s="299"/>
      <c r="AR9" s="299"/>
      <c r="AS9" s="299"/>
      <c r="AT9" s="300"/>
      <c r="AU9" s="298">
        <v>45597</v>
      </c>
      <c r="AV9" s="299"/>
      <c r="AW9" s="299"/>
      <c r="AX9" s="300"/>
      <c r="AY9" s="298">
        <v>45627</v>
      </c>
      <c r="AZ9" s="299"/>
      <c r="BA9" s="299"/>
      <c r="BB9" s="301"/>
    </row>
    <row r="10" spans="1:54" ht="13.5" customHeight="1">
      <c r="A10" s="311"/>
      <c r="B10" s="311"/>
      <c r="C10" s="312"/>
      <c r="D10" s="314"/>
      <c r="E10" s="317"/>
      <c r="F10" s="317"/>
      <c r="G10" s="317"/>
      <c r="H10" s="317"/>
      <c r="I10" s="317"/>
      <c r="J10" s="317"/>
      <c r="K10" s="317"/>
      <c r="L10" s="317"/>
      <c r="M10" s="317"/>
      <c r="N10" s="317"/>
      <c r="O10" s="317"/>
      <c r="P10" s="320"/>
      <c r="Q10" s="192" t="s">
        <v>325</v>
      </c>
      <c r="R10" s="10" t="s">
        <v>222</v>
      </c>
      <c r="S10" s="10" t="s">
        <v>235</v>
      </c>
      <c r="T10" s="10" t="s">
        <v>218</v>
      </c>
      <c r="U10" s="10" t="s">
        <v>216</v>
      </c>
      <c r="V10" s="10" t="s">
        <v>277</v>
      </c>
      <c r="W10" s="10" t="s">
        <v>261</v>
      </c>
      <c r="X10" s="10" t="s">
        <v>221</v>
      </c>
      <c r="Y10" s="10" t="s">
        <v>233</v>
      </c>
      <c r="Z10" s="10" t="s">
        <v>220</v>
      </c>
      <c r="AA10" s="10" t="s">
        <v>247</v>
      </c>
      <c r="AB10" s="10" t="s">
        <v>249</v>
      </c>
      <c r="AC10" s="10" t="s">
        <v>269</v>
      </c>
      <c r="AD10" s="10" t="s">
        <v>283</v>
      </c>
      <c r="AE10" s="10" t="s">
        <v>213</v>
      </c>
      <c r="AF10" s="10" t="s">
        <v>211</v>
      </c>
      <c r="AG10" s="10" t="s">
        <v>267</v>
      </c>
      <c r="AH10" s="10" t="s">
        <v>238</v>
      </c>
      <c r="AI10" s="10" t="s">
        <v>248</v>
      </c>
      <c r="AJ10" s="10" t="s">
        <v>210</v>
      </c>
      <c r="AK10" s="10" t="s">
        <v>215</v>
      </c>
      <c r="AL10" s="10" t="s">
        <v>270</v>
      </c>
      <c r="AM10" s="10" t="s">
        <v>237</v>
      </c>
      <c r="AN10" s="10" t="s">
        <v>212</v>
      </c>
      <c r="AO10" s="10" t="s">
        <v>280</v>
      </c>
      <c r="AP10" s="10" t="s">
        <v>284</v>
      </c>
      <c r="AQ10" s="10" t="s">
        <v>281</v>
      </c>
      <c r="AR10" s="10" t="s">
        <v>278</v>
      </c>
      <c r="AS10" s="10" t="s">
        <v>253</v>
      </c>
      <c r="AT10" s="10" t="s">
        <v>286</v>
      </c>
      <c r="AU10" s="10" t="s">
        <v>327</v>
      </c>
      <c r="AV10" s="10" t="s">
        <v>291</v>
      </c>
      <c r="AW10" s="198" t="s">
        <v>314</v>
      </c>
      <c r="AX10" s="192" t="s">
        <v>286</v>
      </c>
      <c r="AY10" s="10" t="s">
        <v>327</v>
      </c>
      <c r="AZ10" s="10" t="s">
        <v>291</v>
      </c>
      <c r="BA10" s="198" t="s">
        <v>314</v>
      </c>
      <c r="BB10" s="132" t="s">
        <v>286</v>
      </c>
    </row>
    <row r="11" spans="1:54" ht="13.5" customHeight="1">
      <c r="A11" s="322" t="s">
        <v>264</v>
      </c>
      <c r="B11" s="322" t="s">
        <v>275</v>
      </c>
      <c r="C11" s="317" t="s">
        <v>255</v>
      </c>
      <c r="D11" s="314"/>
      <c r="E11" s="317"/>
      <c r="F11" s="317"/>
      <c r="G11" s="317"/>
      <c r="H11" s="317"/>
      <c r="I11" s="317"/>
      <c r="J11" s="317"/>
      <c r="K11" s="317"/>
      <c r="L11" s="317"/>
      <c r="M11" s="317"/>
      <c r="N11" s="317"/>
      <c r="O11" s="317"/>
      <c r="P11" s="320"/>
      <c r="Q11" s="193">
        <v>45390</v>
      </c>
      <c r="R11" s="11">
        <f>Q11+7</f>
        <v>45397</v>
      </c>
      <c r="S11" s="11">
        <f t="shared" ref="S11:AW11" si="0">R11+7</f>
        <v>45404</v>
      </c>
      <c r="T11" s="11">
        <f t="shared" si="0"/>
        <v>45411</v>
      </c>
      <c r="U11" s="11">
        <f t="shared" si="0"/>
        <v>45418</v>
      </c>
      <c r="V11" s="11">
        <f t="shared" si="0"/>
        <v>45425</v>
      </c>
      <c r="W11" s="11">
        <f t="shared" si="0"/>
        <v>45432</v>
      </c>
      <c r="X11" s="11">
        <f t="shared" si="0"/>
        <v>45439</v>
      </c>
      <c r="Y11" s="11">
        <f t="shared" si="0"/>
        <v>45446</v>
      </c>
      <c r="Z11" s="11">
        <f t="shared" si="0"/>
        <v>45453</v>
      </c>
      <c r="AA11" s="11">
        <f t="shared" si="0"/>
        <v>45460</v>
      </c>
      <c r="AB11" s="11">
        <f t="shared" si="0"/>
        <v>45467</v>
      </c>
      <c r="AC11" s="11">
        <f t="shared" si="0"/>
        <v>45474</v>
      </c>
      <c r="AD11" s="11">
        <f t="shared" si="0"/>
        <v>45481</v>
      </c>
      <c r="AE11" s="11">
        <f t="shared" si="0"/>
        <v>45488</v>
      </c>
      <c r="AF11" s="11">
        <f t="shared" si="0"/>
        <v>45495</v>
      </c>
      <c r="AG11" s="11">
        <f t="shared" si="0"/>
        <v>45502</v>
      </c>
      <c r="AH11" s="11">
        <f t="shared" si="0"/>
        <v>45509</v>
      </c>
      <c r="AI11" s="11">
        <f t="shared" si="0"/>
        <v>45516</v>
      </c>
      <c r="AJ11" s="11">
        <f t="shared" si="0"/>
        <v>45523</v>
      </c>
      <c r="AK11" s="11">
        <f t="shared" si="0"/>
        <v>45530</v>
      </c>
      <c r="AL11" s="11">
        <f t="shared" si="0"/>
        <v>45537</v>
      </c>
      <c r="AM11" s="11">
        <f t="shared" si="0"/>
        <v>45544</v>
      </c>
      <c r="AN11" s="11">
        <f t="shared" si="0"/>
        <v>45551</v>
      </c>
      <c r="AO11" s="11">
        <f t="shared" si="0"/>
        <v>45558</v>
      </c>
      <c r="AP11" s="11">
        <f t="shared" si="0"/>
        <v>45565</v>
      </c>
      <c r="AQ11" s="11">
        <f t="shared" si="0"/>
        <v>45572</v>
      </c>
      <c r="AR11" s="11">
        <f t="shared" si="0"/>
        <v>45579</v>
      </c>
      <c r="AS11" s="11">
        <f t="shared" si="0"/>
        <v>45586</v>
      </c>
      <c r="AT11" s="11">
        <f t="shared" si="0"/>
        <v>45593</v>
      </c>
      <c r="AU11" s="11">
        <f t="shared" si="0"/>
        <v>45600</v>
      </c>
      <c r="AV11" s="11">
        <f t="shared" si="0"/>
        <v>45607</v>
      </c>
      <c r="AW11" s="11">
        <f t="shared" si="0"/>
        <v>45614</v>
      </c>
      <c r="AX11" s="193">
        <f>AW11+7</f>
        <v>45621</v>
      </c>
      <c r="AY11" s="11">
        <f>AX11+7</f>
        <v>45628</v>
      </c>
      <c r="AZ11" s="11">
        <f>AY11+7</f>
        <v>45635</v>
      </c>
      <c r="BA11" s="11">
        <f>AZ11+7</f>
        <v>45642</v>
      </c>
      <c r="BB11" s="133">
        <f>BA11+7</f>
        <v>45649</v>
      </c>
    </row>
    <row r="12" spans="1:54" ht="13.5" customHeight="1">
      <c r="A12" s="318"/>
      <c r="B12" s="318"/>
      <c r="C12" s="318"/>
      <c r="D12" s="315"/>
      <c r="E12" s="318"/>
      <c r="F12" s="318"/>
      <c r="G12" s="318"/>
      <c r="H12" s="318"/>
      <c r="I12" s="318"/>
      <c r="J12" s="318"/>
      <c r="K12" s="318"/>
      <c r="L12" s="318"/>
      <c r="M12" s="318"/>
      <c r="N12" s="318"/>
      <c r="O12" s="318"/>
      <c r="P12" s="321"/>
      <c r="Q12" s="194">
        <f t="shared" ref="Q12:T12" si="1">Q11+4</f>
        <v>45394</v>
      </c>
      <c r="R12" s="12">
        <f t="shared" ref="R12:S12" si="2">R11+4</f>
        <v>45401</v>
      </c>
      <c r="S12" s="12">
        <f t="shared" si="2"/>
        <v>45408</v>
      </c>
      <c r="T12" s="12">
        <f t="shared" si="1"/>
        <v>45415</v>
      </c>
      <c r="U12" s="12">
        <f>U11+4</f>
        <v>45422</v>
      </c>
      <c r="V12" s="12">
        <f>V11+4</f>
        <v>45429</v>
      </c>
      <c r="W12" s="12">
        <f t="shared" ref="W12:AU12" si="3">W11+4</f>
        <v>45436</v>
      </c>
      <c r="X12" s="12">
        <f t="shared" si="3"/>
        <v>45443</v>
      </c>
      <c r="Y12" s="12">
        <f t="shared" si="3"/>
        <v>45450</v>
      </c>
      <c r="Z12" s="12">
        <f t="shared" si="3"/>
        <v>45457</v>
      </c>
      <c r="AA12" s="12">
        <f t="shared" si="3"/>
        <v>45464</v>
      </c>
      <c r="AB12" s="13">
        <f t="shared" si="3"/>
        <v>45471</v>
      </c>
      <c r="AC12" s="13">
        <f t="shared" si="3"/>
        <v>45478</v>
      </c>
      <c r="AD12" s="13">
        <f t="shared" si="3"/>
        <v>45485</v>
      </c>
      <c r="AE12" s="13">
        <f t="shared" si="3"/>
        <v>45492</v>
      </c>
      <c r="AF12" s="13">
        <f t="shared" si="3"/>
        <v>45499</v>
      </c>
      <c r="AG12" s="13">
        <f t="shared" si="3"/>
        <v>45506</v>
      </c>
      <c r="AH12" s="13">
        <f t="shared" si="3"/>
        <v>45513</v>
      </c>
      <c r="AI12" s="13">
        <f t="shared" si="3"/>
        <v>45520</v>
      </c>
      <c r="AJ12" s="13">
        <f t="shared" si="3"/>
        <v>45527</v>
      </c>
      <c r="AK12" s="13">
        <f t="shared" si="3"/>
        <v>45534</v>
      </c>
      <c r="AL12" s="13">
        <f t="shared" si="3"/>
        <v>45541</v>
      </c>
      <c r="AM12" s="13">
        <f t="shared" si="3"/>
        <v>45548</v>
      </c>
      <c r="AN12" s="13">
        <f t="shared" si="3"/>
        <v>45555</v>
      </c>
      <c r="AO12" s="12">
        <f t="shared" si="3"/>
        <v>45562</v>
      </c>
      <c r="AP12" s="12">
        <f t="shared" si="3"/>
        <v>45569</v>
      </c>
      <c r="AQ12" s="12">
        <f t="shared" si="3"/>
        <v>45576</v>
      </c>
      <c r="AR12" s="12">
        <f t="shared" si="3"/>
        <v>45583</v>
      </c>
      <c r="AS12" s="12">
        <f t="shared" si="3"/>
        <v>45590</v>
      </c>
      <c r="AT12" s="12">
        <f t="shared" si="3"/>
        <v>45597</v>
      </c>
      <c r="AU12" s="129">
        <f t="shared" si="3"/>
        <v>45604</v>
      </c>
      <c r="AV12" s="130">
        <f t="shared" ref="AV12:AY12" si="4">AV11+4</f>
        <v>45611</v>
      </c>
      <c r="AW12" s="130">
        <f t="shared" si="4"/>
        <v>45618</v>
      </c>
      <c r="AX12" s="194">
        <f t="shared" si="4"/>
        <v>45625</v>
      </c>
      <c r="AY12" s="129">
        <f t="shared" si="4"/>
        <v>45632</v>
      </c>
      <c r="AZ12" s="130">
        <f t="shared" ref="AZ12:BA12" si="5">AZ11+4</f>
        <v>45639</v>
      </c>
      <c r="BA12" s="130">
        <f t="shared" si="5"/>
        <v>45646</v>
      </c>
      <c r="BB12" s="199">
        <v>45657</v>
      </c>
    </row>
    <row r="13" spans="1:54" ht="27.75" customHeight="1">
      <c r="A13" s="325" t="str">
        <f>C2</f>
        <v>도박문제 예방치유재활 통합서비스 플랫폼 구축</v>
      </c>
      <c r="B13" s="325"/>
      <c r="C13" s="325"/>
      <c r="D13" s="325"/>
      <c r="E13" s="325"/>
      <c r="F13" s="325"/>
      <c r="G13" s="177">
        <f>C3</f>
        <v>45387</v>
      </c>
      <c r="H13" s="177">
        <f>C4</f>
        <v>45657</v>
      </c>
      <c r="I13" s="53">
        <f>SUM(I14:I324)</f>
        <v>2285</v>
      </c>
      <c r="J13" s="53">
        <f>SUM(J14:J324)</f>
        <v>3718</v>
      </c>
      <c r="K13" s="36">
        <f>K14*$A$15+K88*$A$89+K92*$A$93</f>
        <v>0.26380636494402732</v>
      </c>
      <c r="L13" s="177">
        <f>MIN(L14:L324)</f>
        <v>0</v>
      </c>
      <c r="M13" s="177">
        <f>MAX(M14:M324)</f>
        <v>45450</v>
      </c>
      <c r="N13" s="53">
        <f>SUM(N14:N324)</f>
        <v>-746105</v>
      </c>
      <c r="O13" s="53">
        <f>SUM(O14:O324)</f>
        <v>-1102981</v>
      </c>
      <c r="P13" s="200">
        <f>P14*$A$15+P88*$A$89+P92*$A$93</f>
        <v>0.25755178876976392</v>
      </c>
      <c r="Q13" s="195">
        <f t="shared" ref="Q13:AA22" si="6">IF(OR((AND($G13&lt;=Q$11,AND($H13&lt;=Q$12,$H13&gt;=Q$11))),(AND(AND($G13&gt;=Q$11,$G13&lt;=Q$12),$H13&gt;=Q$12)),AND($G13&gt;=Q$11,$H13&lt;=Q$12),AND($G13&lt;=Q$11,$H13&gt;=Q$12)),1,0)</f>
        <v>1</v>
      </c>
      <c r="R13" s="115">
        <f t="shared" si="6"/>
        <v>1</v>
      </c>
      <c r="S13" s="115">
        <f t="shared" si="6"/>
        <v>1</v>
      </c>
      <c r="T13" s="115">
        <f t="shared" si="6"/>
        <v>1</v>
      </c>
      <c r="U13" s="115">
        <f t="shared" si="6"/>
        <v>1</v>
      </c>
      <c r="V13" s="115">
        <f t="shared" si="6"/>
        <v>1</v>
      </c>
      <c r="W13" s="115">
        <f t="shared" si="6"/>
        <v>1</v>
      </c>
      <c r="X13" s="115">
        <f t="shared" si="6"/>
        <v>1</v>
      </c>
      <c r="Y13" s="115">
        <f t="shared" si="6"/>
        <v>1</v>
      </c>
      <c r="Z13" s="115">
        <f t="shared" si="6"/>
        <v>1</v>
      </c>
      <c r="AA13" s="115">
        <f t="shared" si="6"/>
        <v>1</v>
      </c>
      <c r="AB13" s="115">
        <f t="shared" ref="AB13:AK22" si="7">IF(OR((AND($G13&lt;=AB$11,AND($H13&lt;=AB$12,$H13&gt;=AB$11))),(AND(AND($G13&gt;=AB$11,$G13&lt;=AB$12),$H13&gt;=AB$12)),AND($G13&gt;=AB$11,$H13&lt;=AB$12),AND($G13&lt;=AB$11,$H13&gt;=AB$12)),1,0)</f>
        <v>1</v>
      </c>
      <c r="AC13" s="115">
        <f t="shared" si="7"/>
        <v>1</v>
      </c>
      <c r="AD13" s="115">
        <f t="shared" si="7"/>
        <v>1</v>
      </c>
      <c r="AE13" s="115">
        <f t="shared" si="7"/>
        <v>1</v>
      </c>
      <c r="AF13" s="115">
        <f t="shared" si="7"/>
        <v>1</v>
      </c>
      <c r="AG13" s="115">
        <f t="shared" si="7"/>
        <v>1</v>
      </c>
      <c r="AH13" s="115">
        <f t="shared" si="7"/>
        <v>1</v>
      </c>
      <c r="AI13" s="115">
        <f t="shared" si="7"/>
        <v>1</v>
      </c>
      <c r="AJ13" s="115">
        <f t="shared" si="7"/>
        <v>1</v>
      </c>
      <c r="AK13" s="115">
        <f t="shared" si="7"/>
        <v>1</v>
      </c>
      <c r="AL13" s="115">
        <f t="shared" ref="AL13:BB22" si="8">IF(OR((AND($G13&lt;=AL$11,AND($H13&lt;=AL$12,$H13&gt;=AL$11))),(AND(AND($G13&gt;=AL$11,$G13&lt;=AL$12),$H13&gt;=AL$12)),AND($G13&gt;=AL$11,$H13&lt;=AL$12),AND($G13&lt;=AL$11,$H13&gt;=AL$12)),1,0)</f>
        <v>1</v>
      </c>
      <c r="AM13" s="115">
        <f t="shared" si="8"/>
        <v>1</v>
      </c>
      <c r="AN13" s="115">
        <f t="shared" si="8"/>
        <v>1</v>
      </c>
      <c r="AO13" s="115">
        <f t="shared" si="8"/>
        <v>1</v>
      </c>
      <c r="AP13" s="115">
        <f t="shared" si="8"/>
        <v>1</v>
      </c>
      <c r="AQ13" s="115">
        <f t="shared" si="8"/>
        <v>1</v>
      </c>
      <c r="AR13" s="115">
        <f t="shared" si="8"/>
        <v>1</v>
      </c>
      <c r="AS13" s="115">
        <f t="shared" si="8"/>
        <v>1</v>
      </c>
      <c r="AT13" s="115">
        <f t="shared" si="8"/>
        <v>1</v>
      </c>
      <c r="AU13" s="115">
        <f t="shared" si="8"/>
        <v>1</v>
      </c>
      <c r="AV13" s="115">
        <f t="shared" si="8"/>
        <v>1</v>
      </c>
      <c r="AW13" s="115">
        <f t="shared" si="8"/>
        <v>1</v>
      </c>
      <c r="AX13" s="195">
        <f t="shared" si="8"/>
        <v>1</v>
      </c>
      <c r="AY13" s="115">
        <f t="shared" si="8"/>
        <v>1</v>
      </c>
      <c r="AZ13" s="115">
        <f t="shared" si="8"/>
        <v>1</v>
      </c>
      <c r="BA13" s="115">
        <f t="shared" si="8"/>
        <v>1</v>
      </c>
      <c r="BB13" s="116">
        <f t="shared" si="8"/>
        <v>1</v>
      </c>
    </row>
    <row r="14" spans="1:54" ht="12.9" customHeight="1">
      <c r="A14" s="14" t="s">
        <v>231</v>
      </c>
      <c r="B14" s="15"/>
      <c r="C14" s="16"/>
      <c r="D14" s="17"/>
      <c r="E14" s="17"/>
      <c r="F14" s="17"/>
      <c r="G14" s="178">
        <f>MIN(G15:G87)</f>
        <v>45383</v>
      </c>
      <c r="H14" s="178">
        <f>MAX(H15:H87)</f>
        <v>45657</v>
      </c>
      <c r="I14" s="44"/>
      <c r="J14" s="44"/>
      <c r="K14" s="37">
        <f>K15*$B$16+K20*$B$21+K84*$B$85</f>
        <v>0.20565302144249514</v>
      </c>
      <c r="L14" s="178">
        <f>MIN(L15:L87)</f>
        <v>0</v>
      </c>
      <c r="M14" s="178">
        <f>MAX(M15:M87)</f>
        <v>45450</v>
      </c>
      <c r="N14" s="44"/>
      <c r="O14" s="44"/>
      <c r="P14" s="43">
        <f>P15*$B$16+P20*$B$21+P84*$B$85</f>
        <v>0.20565302144249514</v>
      </c>
      <c r="Q14" s="196">
        <f t="shared" si="6"/>
        <v>1</v>
      </c>
      <c r="R14" s="1">
        <f t="shared" si="6"/>
        <v>1</v>
      </c>
      <c r="S14" s="1">
        <f t="shared" si="6"/>
        <v>1</v>
      </c>
      <c r="T14" s="1">
        <f t="shared" si="6"/>
        <v>1</v>
      </c>
      <c r="U14" s="1">
        <f t="shared" si="6"/>
        <v>1</v>
      </c>
      <c r="V14" s="1">
        <f t="shared" si="6"/>
        <v>1</v>
      </c>
      <c r="W14" s="1">
        <f t="shared" si="6"/>
        <v>1</v>
      </c>
      <c r="X14" s="1">
        <f t="shared" si="6"/>
        <v>1</v>
      </c>
      <c r="Y14" s="1">
        <f t="shared" si="6"/>
        <v>1</v>
      </c>
      <c r="Z14" s="1">
        <f t="shared" si="6"/>
        <v>1</v>
      </c>
      <c r="AA14" s="1">
        <f t="shared" si="6"/>
        <v>1</v>
      </c>
      <c r="AB14" s="1">
        <f t="shared" si="7"/>
        <v>1</v>
      </c>
      <c r="AC14" s="1">
        <f t="shared" si="7"/>
        <v>1</v>
      </c>
      <c r="AD14" s="1">
        <f t="shared" si="7"/>
        <v>1</v>
      </c>
      <c r="AE14" s="1">
        <f t="shared" si="7"/>
        <v>1</v>
      </c>
      <c r="AF14" s="1">
        <f t="shared" si="7"/>
        <v>1</v>
      </c>
      <c r="AG14" s="1">
        <f t="shared" si="7"/>
        <v>1</v>
      </c>
      <c r="AH14" s="1">
        <f t="shared" si="7"/>
        <v>1</v>
      </c>
      <c r="AI14" s="1">
        <f t="shared" si="7"/>
        <v>1</v>
      </c>
      <c r="AJ14" s="1">
        <f t="shared" si="7"/>
        <v>1</v>
      </c>
      <c r="AK14" s="1">
        <f t="shared" si="7"/>
        <v>1</v>
      </c>
      <c r="AL14" s="1">
        <f t="shared" si="8"/>
        <v>1</v>
      </c>
      <c r="AM14" s="1">
        <f t="shared" si="8"/>
        <v>1</v>
      </c>
      <c r="AN14" s="1">
        <f t="shared" si="8"/>
        <v>1</v>
      </c>
      <c r="AO14" s="1">
        <f t="shared" si="8"/>
        <v>1</v>
      </c>
      <c r="AP14" s="1">
        <f t="shared" si="8"/>
        <v>1</v>
      </c>
      <c r="AQ14" s="1">
        <f t="shared" si="8"/>
        <v>1</v>
      </c>
      <c r="AR14" s="1">
        <f t="shared" si="8"/>
        <v>1</v>
      </c>
      <c r="AS14" s="1">
        <f t="shared" si="8"/>
        <v>1</v>
      </c>
      <c r="AT14" s="1">
        <f t="shared" si="8"/>
        <v>1</v>
      </c>
      <c r="AU14" s="1">
        <f t="shared" si="8"/>
        <v>1</v>
      </c>
      <c r="AV14" s="1">
        <f t="shared" si="8"/>
        <v>1</v>
      </c>
      <c r="AW14" s="1">
        <f t="shared" si="8"/>
        <v>1</v>
      </c>
      <c r="AX14" s="196">
        <f t="shared" si="8"/>
        <v>1</v>
      </c>
      <c r="AY14" s="1">
        <f t="shared" si="8"/>
        <v>1</v>
      </c>
      <c r="AZ14" s="1">
        <f t="shared" si="8"/>
        <v>1</v>
      </c>
      <c r="BA14" s="1">
        <f t="shared" si="8"/>
        <v>1</v>
      </c>
      <c r="BB14" s="106">
        <f t="shared" ref="BB14:BB34" si="9">IF(OR((AND($G14&lt;=BB$11,AND($H14&lt;=BB$12,$H14&gt;=BB$11))),(AND(AND($G14&gt;=BB$11,$G14&lt;=BB$12),$H14&gt;=BB$12)),AND($G14&gt;=BB$11,$H14&lt;=BB$12),AND($G14&lt;=BB$11,$H14&gt;=BB$12)),1,0)</f>
        <v>1</v>
      </c>
    </row>
    <row r="15" spans="1:54" ht="12.9" customHeight="1">
      <c r="A15" s="35">
        <v>0.1</v>
      </c>
      <c r="B15" s="18" t="s">
        <v>282</v>
      </c>
      <c r="C15" s="19"/>
      <c r="D15" s="20"/>
      <c r="E15" s="20"/>
      <c r="F15" s="20"/>
      <c r="G15" s="179">
        <f>MIN(G16:G19)</f>
        <v>45383</v>
      </c>
      <c r="H15" s="179">
        <f>MAX(H16:H19)</f>
        <v>45394</v>
      </c>
      <c r="I15" s="45"/>
      <c r="J15" s="45"/>
      <c r="K15" s="38">
        <f>AVERAGE(K16)</f>
        <v>1</v>
      </c>
      <c r="L15" s="179">
        <f>MIN(L16:L19)</f>
        <v>45383</v>
      </c>
      <c r="M15" s="179">
        <f>MAX(M16:M19)</f>
        <v>45394</v>
      </c>
      <c r="N15" s="45"/>
      <c r="O15" s="45"/>
      <c r="P15" s="201">
        <f>AVERAGE(P16)</f>
        <v>1</v>
      </c>
      <c r="Q15" s="196">
        <f t="shared" si="6"/>
        <v>1</v>
      </c>
      <c r="R15" s="1">
        <f t="shared" si="6"/>
        <v>0</v>
      </c>
      <c r="S15" s="1">
        <f t="shared" si="6"/>
        <v>0</v>
      </c>
      <c r="T15" s="1">
        <f t="shared" si="6"/>
        <v>0</v>
      </c>
      <c r="U15" s="1">
        <f t="shared" si="6"/>
        <v>0</v>
      </c>
      <c r="V15" s="1">
        <f t="shared" si="6"/>
        <v>0</v>
      </c>
      <c r="W15" s="1">
        <f t="shared" si="6"/>
        <v>0</v>
      </c>
      <c r="X15" s="1">
        <f t="shared" si="6"/>
        <v>0</v>
      </c>
      <c r="Y15" s="1">
        <f t="shared" si="6"/>
        <v>0</v>
      </c>
      <c r="Z15" s="1">
        <f t="shared" si="6"/>
        <v>0</v>
      </c>
      <c r="AA15" s="1">
        <f t="shared" si="6"/>
        <v>0</v>
      </c>
      <c r="AB15" s="1">
        <f t="shared" si="7"/>
        <v>0</v>
      </c>
      <c r="AC15" s="1">
        <f t="shared" si="7"/>
        <v>0</v>
      </c>
      <c r="AD15" s="1">
        <f t="shared" si="7"/>
        <v>0</v>
      </c>
      <c r="AE15" s="1">
        <f t="shared" si="7"/>
        <v>0</v>
      </c>
      <c r="AF15" s="1">
        <f t="shared" si="7"/>
        <v>0</v>
      </c>
      <c r="AG15" s="1">
        <f t="shared" si="7"/>
        <v>0</v>
      </c>
      <c r="AH15" s="1">
        <f t="shared" si="7"/>
        <v>0</v>
      </c>
      <c r="AI15" s="1">
        <f t="shared" si="7"/>
        <v>0</v>
      </c>
      <c r="AJ15" s="1">
        <f t="shared" si="7"/>
        <v>0</v>
      </c>
      <c r="AK15" s="1">
        <f t="shared" si="7"/>
        <v>0</v>
      </c>
      <c r="AL15" s="1">
        <f t="shared" si="8"/>
        <v>0</v>
      </c>
      <c r="AM15" s="1">
        <f t="shared" si="8"/>
        <v>0</v>
      </c>
      <c r="AN15" s="1">
        <f t="shared" si="8"/>
        <v>0</v>
      </c>
      <c r="AO15" s="1">
        <f t="shared" si="8"/>
        <v>0</v>
      </c>
      <c r="AP15" s="1">
        <f t="shared" si="8"/>
        <v>0</v>
      </c>
      <c r="AQ15" s="1">
        <f t="shared" si="8"/>
        <v>0</v>
      </c>
      <c r="AR15" s="1">
        <f t="shared" si="8"/>
        <v>0</v>
      </c>
      <c r="AS15" s="1">
        <f t="shared" si="8"/>
        <v>0</v>
      </c>
      <c r="AT15" s="1">
        <f t="shared" si="8"/>
        <v>0</v>
      </c>
      <c r="AU15" s="1">
        <f t="shared" si="8"/>
        <v>0</v>
      </c>
      <c r="AV15" s="1">
        <f t="shared" si="8"/>
        <v>0</v>
      </c>
      <c r="AW15" s="1">
        <f t="shared" si="8"/>
        <v>0</v>
      </c>
      <c r="AX15" s="196">
        <f t="shared" si="8"/>
        <v>0</v>
      </c>
      <c r="AY15" s="1">
        <f t="shared" si="8"/>
        <v>0</v>
      </c>
      <c r="AZ15" s="1">
        <f t="shared" si="8"/>
        <v>0</v>
      </c>
      <c r="BA15" s="1">
        <f t="shared" si="8"/>
        <v>0</v>
      </c>
      <c r="BB15" s="106">
        <f t="shared" si="9"/>
        <v>0</v>
      </c>
    </row>
    <row r="16" spans="1:54" ht="12.9" customHeight="1">
      <c r="A16" s="86"/>
      <c r="B16" s="68">
        <v>0.1</v>
      </c>
      <c r="C16" s="21" t="s">
        <v>239</v>
      </c>
      <c r="D16" s="22"/>
      <c r="E16" s="23"/>
      <c r="F16" s="23"/>
      <c r="G16" s="180">
        <f>MIN(G17:G19)</f>
        <v>45383</v>
      </c>
      <c r="H16" s="180">
        <f>MAX(H17:H19)</f>
        <v>45394</v>
      </c>
      <c r="I16" s="46"/>
      <c r="J16" s="46"/>
      <c r="K16" s="39">
        <f>AVERAGE(K17:K19)</f>
        <v>1</v>
      </c>
      <c r="L16" s="180">
        <f>MIN(L17:L19)</f>
        <v>45383</v>
      </c>
      <c r="M16" s="180">
        <f>MAX(M17:M19)</f>
        <v>45394</v>
      </c>
      <c r="N16" s="46"/>
      <c r="O16" s="59"/>
      <c r="P16" s="41">
        <f>AVERAGE(P17:P19)</f>
        <v>1</v>
      </c>
      <c r="Q16" s="196">
        <f t="shared" si="6"/>
        <v>1</v>
      </c>
      <c r="R16" s="1">
        <f t="shared" si="6"/>
        <v>0</v>
      </c>
      <c r="S16" s="1">
        <f t="shared" si="6"/>
        <v>0</v>
      </c>
      <c r="T16" s="1">
        <f t="shared" si="6"/>
        <v>0</v>
      </c>
      <c r="U16" s="1">
        <f t="shared" si="6"/>
        <v>0</v>
      </c>
      <c r="V16" s="1">
        <f t="shared" si="6"/>
        <v>0</v>
      </c>
      <c r="W16" s="1">
        <f t="shared" si="6"/>
        <v>0</v>
      </c>
      <c r="X16" s="1">
        <f t="shared" si="6"/>
        <v>0</v>
      </c>
      <c r="Y16" s="1">
        <f t="shared" si="6"/>
        <v>0</v>
      </c>
      <c r="Z16" s="1">
        <f t="shared" si="6"/>
        <v>0</v>
      </c>
      <c r="AA16" s="1">
        <f t="shared" si="6"/>
        <v>0</v>
      </c>
      <c r="AB16" s="1">
        <f t="shared" si="7"/>
        <v>0</v>
      </c>
      <c r="AC16" s="1">
        <f t="shared" si="7"/>
        <v>0</v>
      </c>
      <c r="AD16" s="1">
        <f t="shared" si="7"/>
        <v>0</v>
      </c>
      <c r="AE16" s="1">
        <f t="shared" si="7"/>
        <v>0</v>
      </c>
      <c r="AF16" s="1">
        <f t="shared" si="7"/>
        <v>0</v>
      </c>
      <c r="AG16" s="1">
        <f t="shared" si="7"/>
        <v>0</v>
      </c>
      <c r="AH16" s="1">
        <f t="shared" si="7"/>
        <v>0</v>
      </c>
      <c r="AI16" s="1">
        <f t="shared" si="7"/>
        <v>0</v>
      </c>
      <c r="AJ16" s="1">
        <f t="shared" si="7"/>
        <v>0</v>
      </c>
      <c r="AK16" s="1">
        <f t="shared" si="7"/>
        <v>0</v>
      </c>
      <c r="AL16" s="1">
        <f t="shared" si="8"/>
        <v>0</v>
      </c>
      <c r="AM16" s="1">
        <f t="shared" si="8"/>
        <v>0</v>
      </c>
      <c r="AN16" s="1">
        <f t="shared" si="8"/>
        <v>0</v>
      </c>
      <c r="AO16" s="1">
        <f t="shared" si="8"/>
        <v>0</v>
      </c>
      <c r="AP16" s="1">
        <f t="shared" si="8"/>
        <v>0</v>
      </c>
      <c r="AQ16" s="1">
        <f t="shared" si="8"/>
        <v>0</v>
      </c>
      <c r="AR16" s="1">
        <f t="shared" si="8"/>
        <v>0</v>
      </c>
      <c r="AS16" s="1">
        <f t="shared" si="8"/>
        <v>0</v>
      </c>
      <c r="AT16" s="1">
        <f t="shared" si="8"/>
        <v>0</v>
      </c>
      <c r="AU16" s="1">
        <f t="shared" si="8"/>
        <v>0</v>
      </c>
      <c r="AV16" s="1">
        <f t="shared" si="8"/>
        <v>0</v>
      </c>
      <c r="AW16" s="1">
        <f t="shared" si="8"/>
        <v>0</v>
      </c>
      <c r="AX16" s="196">
        <f t="shared" si="8"/>
        <v>0</v>
      </c>
      <c r="AY16" s="1">
        <f t="shared" si="8"/>
        <v>0</v>
      </c>
      <c r="AZ16" s="1">
        <f t="shared" si="8"/>
        <v>0</v>
      </c>
      <c r="BA16" s="1">
        <f t="shared" si="8"/>
        <v>0</v>
      </c>
      <c r="BB16" s="106">
        <f t="shared" si="9"/>
        <v>0</v>
      </c>
    </row>
    <row r="17" spans="1:54" ht="12.9" customHeight="1">
      <c r="A17" s="63"/>
      <c r="B17" s="64"/>
      <c r="C17" s="65" t="s">
        <v>295</v>
      </c>
      <c r="D17" s="89" t="s">
        <v>245</v>
      </c>
      <c r="E17" s="90" t="s">
        <v>376</v>
      </c>
      <c r="F17" s="90">
        <f t="shared" ref="F17:F19" si="10">SUMPRODUCT(LEN(E17))-SUMPRODUCT(LEN(SUBSTITUTE(E17,",","")))+1</f>
        <v>1</v>
      </c>
      <c r="G17" s="181">
        <v>45383</v>
      </c>
      <c r="H17" s="181">
        <v>45383</v>
      </c>
      <c r="I17" s="93">
        <f>NETWORKDAYS(G17,H17)</f>
        <v>1</v>
      </c>
      <c r="J17" s="93">
        <f>F17*I17</f>
        <v>1</v>
      </c>
      <c r="K17" s="92">
        <f>IF($C$5=G17,1/(H17-I17),IF($C$5&gt;G17,IF($C$5&lt;H17,($C$5-G17)/(H17-G17),1),0))</f>
        <v>1</v>
      </c>
      <c r="L17" s="181">
        <v>45383</v>
      </c>
      <c r="M17" s="181">
        <v>45383</v>
      </c>
      <c r="N17" s="93">
        <f t="shared" ref="N17:N24" si="11">NETWORKDAYS(L17,M17)</f>
        <v>1</v>
      </c>
      <c r="O17" s="95">
        <f>F17*N17</f>
        <v>1</v>
      </c>
      <c r="P17" s="202">
        <f t="shared" ref="P17:P18" si="12">IF($C$5=L17,1/(M17-N17),IF($C$5&gt;L17,IF($C$5&lt;M17,($C$5-L17)/(M17-L17),1),0))</f>
        <v>1</v>
      </c>
      <c r="Q17" s="196">
        <f t="shared" si="6"/>
        <v>0</v>
      </c>
      <c r="R17" s="1">
        <f t="shared" si="6"/>
        <v>0</v>
      </c>
      <c r="S17" s="1">
        <f t="shared" si="6"/>
        <v>0</v>
      </c>
      <c r="T17" s="1">
        <f t="shared" si="6"/>
        <v>0</v>
      </c>
      <c r="U17" s="1">
        <f t="shared" si="6"/>
        <v>0</v>
      </c>
      <c r="V17" s="1">
        <f t="shared" si="6"/>
        <v>0</v>
      </c>
      <c r="W17" s="1">
        <f t="shared" si="6"/>
        <v>0</v>
      </c>
      <c r="X17" s="1">
        <f t="shared" si="6"/>
        <v>0</v>
      </c>
      <c r="Y17" s="1">
        <f t="shared" si="6"/>
        <v>0</v>
      </c>
      <c r="Z17" s="1">
        <f t="shared" si="6"/>
        <v>0</v>
      </c>
      <c r="AA17" s="1">
        <f t="shared" si="6"/>
        <v>0</v>
      </c>
      <c r="AB17" s="1">
        <f t="shared" si="7"/>
        <v>0</v>
      </c>
      <c r="AC17" s="1">
        <f t="shared" si="7"/>
        <v>0</v>
      </c>
      <c r="AD17" s="1">
        <f t="shared" si="7"/>
        <v>0</v>
      </c>
      <c r="AE17" s="1">
        <f t="shared" si="7"/>
        <v>0</v>
      </c>
      <c r="AF17" s="1">
        <f t="shared" si="7"/>
        <v>0</v>
      </c>
      <c r="AG17" s="1">
        <f t="shared" si="7"/>
        <v>0</v>
      </c>
      <c r="AH17" s="1">
        <f t="shared" si="7"/>
        <v>0</v>
      </c>
      <c r="AI17" s="1">
        <f t="shared" si="7"/>
        <v>0</v>
      </c>
      <c r="AJ17" s="1">
        <f t="shared" si="7"/>
        <v>0</v>
      </c>
      <c r="AK17" s="1">
        <f t="shared" si="7"/>
        <v>0</v>
      </c>
      <c r="AL17" s="1">
        <f t="shared" si="8"/>
        <v>0</v>
      </c>
      <c r="AM17" s="1">
        <f t="shared" si="8"/>
        <v>0</v>
      </c>
      <c r="AN17" s="1">
        <f t="shared" si="8"/>
        <v>0</v>
      </c>
      <c r="AO17" s="1">
        <f t="shared" si="8"/>
        <v>0</v>
      </c>
      <c r="AP17" s="1">
        <f t="shared" si="8"/>
        <v>0</v>
      </c>
      <c r="AQ17" s="1">
        <f t="shared" si="8"/>
        <v>0</v>
      </c>
      <c r="AR17" s="1">
        <f t="shared" si="8"/>
        <v>0</v>
      </c>
      <c r="AS17" s="1">
        <f t="shared" si="8"/>
        <v>0</v>
      </c>
      <c r="AT17" s="1">
        <f t="shared" si="8"/>
        <v>0</v>
      </c>
      <c r="AU17" s="1">
        <f t="shared" si="8"/>
        <v>0</v>
      </c>
      <c r="AV17" s="1">
        <f t="shared" si="8"/>
        <v>0</v>
      </c>
      <c r="AW17" s="1">
        <f t="shared" si="8"/>
        <v>0</v>
      </c>
      <c r="AX17" s="196">
        <f t="shared" si="8"/>
        <v>0</v>
      </c>
      <c r="AY17" s="1">
        <f t="shared" si="8"/>
        <v>0</v>
      </c>
      <c r="AZ17" s="1">
        <f t="shared" si="8"/>
        <v>0</v>
      </c>
      <c r="BA17" s="1">
        <f t="shared" si="8"/>
        <v>0</v>
      </c>
      <c r="BB17" s="106">
        <f t="shared" si="9"/>
        <v>0</v>
      </c>
    </row>
    <row r="18" spans="1:54" ht="12.75" customHeight="1">
      <c r="A18" s="63"/>
      <c r="B18" s="64"/>
      <c r="C18" s="65" t="s">
        <v>279</v>
      </c>
      <c r="D18" s="89" t="s">
        <v>271</v>
      </c>
      <c r="E18" s="90" t="s">
        <v>376</v>
      </c>
      <c r="F18" s="90">
        <f t="shared" si="10"/>
        <v>1</v>
      </c>
      <c r="G18" s="181">
        <v>45387</v>
      </c>
      <c r="H18" s="181">
        <v>45387</v>
      </c>
      <c r="I18" s="93">
        <f>NETWORKDAYS(G18,H18)</f>
        <v>1</v>
      </c>
      <c r="J18" s="93">
        <f>F18*I18</f>
        <v>1</v>
      </c>
      <c r="K18" s="92">
        <f>IF($C$5=G18,1/(H18-I18),IF($C$5&gt;G18,IF($C$5&lt;H18,($C$5-G18)/(H18-G18),1),0))</f>
        <v>1</v>
      </c>
      <c r="L18" s="181">
        <v>45387</v>
      </c>
      <c r="M18" s="181">
        <v>45387</v>
      </c>
      <c r="N18" s="93">
        <f t="shared" si="11"/>
        <v>1</v>
      </c>
      <c r="O18" s="95">
        <f>F18*N18</f>
        <v>1</v>
      </c>
      <c r="P18" s="202">
        <f t="shared" si="12"/>
        <v>1</v>
      </c>
      <c r="Q18" s="196">
        <f t="shared" si="6"/>
        <v>0</v>
      </c>
      <c r="R18" s="1">
        <f t="shared" si="6"/>
        <v>0</v>
      </c>
      <c r="S18" s="1">
        <f t="shared" si="6"/>
        <v>0</v>
      </c>
      <c r="T18" s="1">
        <f t="shared" si="6"/>
        <v>0</v>
      </c>
      <c r="U18" s="1">
        <f t="shared" si="6"/>
        <v>0</v>
      </c>
      <c r="V18" s="1">
        <f t="shared" si="6"/>
        <v>0</v>
      </c>
      <c r="W18" s="1">
        <f t="shared" si="6"/>
        <v>0</v>
      </c>
      <c r="X18" s="1">
        <f t="shared" si="6"/>
        <v>0</v>
      </c>
      <c r="Y18" s="1">
        <f t="shared" si="6"/>
        <v>0</v>
      </c>
      <c r="Z18" s="1">
        <f t="shared" si="6"/>
        <v>0</v>
      </c>
      <c r="AA18" s="1">
        <f t="shared" si="6"/>
        <v>0</v>
      </c>
      <c r="AB18" s="1">
        <f t="shared" si="7"/>
        <v>0</v>
      </c>
      <c r="AC18" s="1">
        <f t="shared" si="7"/>
        <v>0</v>
      </c>
      <c r="AD18" s="1">
        <f t="shared" si="7"/>
        <v>0</v>
      </c>
      <c r="AE18" s="1">
        <f t="shared" si="7"/>
        <v>0</v>
      </c>
      <c r="AF18" s="1">
        <f t="shared" si="7"/>
        <v>0</v>
      </c>
      <c r="AG18" s="1">
        <f t="shared" si="7"/>
        <v>0</v>
      </c>
      <c r="AH18" s="1">
        <f t="shared" si="7"/>
        <v>0</v>
      </c>
      <c r="AI18" s="1">
        <f t="shared" si="7"/>
        <v>0</v>
      </c>
      <c r="AJ18" s="1">
        <f t="shared" si="7"/>
        <v>0</v>
      </c>
      <c r="AK18" s="1">
        <f t="shared" si="7"/>
        <v>0</v>
      </c>
      <c r="AL18" s="1">
        <f t="shared" si="8"/>
        <v>0</v>
      </c>
      <c r="AM18" s="1">
        <f t="shared" si="8"/>
        <v>0</v>
      </c>
      <c r="AN18" s="1">
        <f t="shared" si="8"/>
        <v>0</v>
      </c>
      <c r="AO18" s="1">
        <f t="shared" si="8"/>
        <v>0</v>
      </c>
      <c r="AP18" s="1">
        <f t="shared" si="8"/>
        <v>0</v>
      </c>
      <c r="AQ18" s="1">
        <f t="shared" si="8"/>
        <v>0</v>
      </c>
      <c r="AR18" s="1">
        <f t="shared" si="8"/>
        <v>0</v>
      </c>
      <c r="AS18" s="1">
        <f t="shared" si="8"/>
        <v>0</v>
      </c>
      <c r="AT18" s="1">
        <f t="shared" si="8"/>
        <v>0</v>
      </c>
      <c r="AU18" s="1">
        <f t="shared" si="8"/>
        <v>0</v>
      </c>
      <c r="AV18" s="1">
        <f t="shared" si="8"/>
        <v>0</v>
      </c>
      <c r="AW18" s="1">
        <f t="shared" si="8"/>
        <v>0</v>
      </c>
      <c r="AX18" s="196">
        <f t="shared" si="8"/>
        <v>0</v>
      </c>
      <c r="AY18" s="1">
        <f t="shared" si="8"/>
        <v>0</v>
      </c>
      <c r="AZ18" s="1">
        <f t="shared" si="8"/>
        <v>0</v>
      </c>
      <c r="BA18" s="1">
        <f t="shared" si="8"/>
        <v>0</v>
      </c>
      <c r="BB18" s="106">
        <f t="shared" si="9"/>
        <v>0</v>
      </c>
    </row>
    <row r="19" spans="1:54" ht="12.9" customHeight="1">
      <c r="A19" s="63"/>
      <c r="B19" s="64"/>
      <c r="C19" s="65" t="s">
        <v>17</v>
      </c>
      <c r="D19" s="90" t="s">
        <v>241</v>
      </c>
      <c r="E19" s="90" t="s">
        <v>376</v>
      </c>
      <c r="F19" s="90">
        <f t="shared" si="10"/>
        <v>1</v>
      </c>
      <c r="G19" s="181">
        <v>45394</v>
      </c>
      <c r="H19" s="181">
        <v>45394</v>
      </c>
      <c r="I19" s="93">
        <f>NETWORKDAYS(G19,H19)</f>
        <v>1</v>
      </c>
      <c r="J19" s="93">
        <f>F19*I19</f>
        <v>1</v>
      </c>
      <c r="K19" s="92">
        <f>IF($C$5=G19,1/(H19-I19),IF($C$5&gt;G19,IF($C$5&lt;H19,($C$5-G19)/(H19-G19),1),0))</f>
        <v>1</v>
      </c>
      <c r="L19" s="181">
        <v>45394</v>
      </c>
      <c r="M19" s="181">
        <v>45394</v>
      </c>
      <c r="N19" s="93">
        <f t="shared" si="11"/>
        <v>1</v>
      </c>
      <c r="O19" s="95">
        <f>F19*N19</f>
        <v>1</v>
      </c>
      <c r="P19" s="202">
        <v>1</v>
      </c>
      <c r="Q19" s="196">
        <f t="shared" si="6"/>
        <v>1</v>
      </c>
      <c r="R19" s="1">
        <f t="shared" si="6"/>
        <v>0</v>
      </c>
      <c r="S19" s="1">
        <f t="shared" si="6"/>
        <v>0</v>
      </c>
      <c r="T19" s="1">
        <f t="shared" si="6"/>
        <v>0</v>
      </c>
      <c r="U19" s="1">
        <f t="shared" si="6"/>
        <v>0</v>
      </c>
      <c r="V19" s="1">
        <f t="shared" si="6"/>
        <v>0</v>
      </c>
      <c r="W19" s="1">
        <f t="shared" si="6"/>
        <v>0</v>
      </c>
      <c r="X19" s="1">
        <f t="shared" si="6"/>
        <v>0</v>
      </c>
      <c r="Y19" s="1">
        <f t="shared" si="6"/>
        <v>0</v>
      </c>
      <c r="Z19" s="1">
        <f t="shared" si="6"/>
        <v>0</v>
      </c>
      <c r="AA19" s="1">
        <f t="shared" si="6"/>
        <v>0</v>
      </c>
      <c r="AB19" s="1">
        <f t="shared" si="7"/>
        <v>0</v>
      </c>
      <c r="AC19" s="1">
        <f t="shared" si="7"/>
        <v>0</v>
      </c>
      <c r="AD19" s="1">
        <f t="shared" si="7"/>
        <v>0</v>
      </c>
      <c r="AE19" s="1">
        <f t="shared" si="7"/>
        <v>0</v>
      </c>
      <c r="AF19" s="1">
        <f t="shared" si="7"/>
        <v>0</v>
      </c>
      <c r="AG19" s="1">
        <f t="shared" si="7"/>
        <v>0</v>
      </c>
      <c r="AH19" s="1">
        <f t="shared" si="7"/>
        <v>0</v>
      </c>
      <c r="AI19" s="1">
        <f t="shared" si="7"/>
        <v>0</v>
      </c>
      <c r="AJ19" s="1">
        <f t="shared" si="7"/>
        <v>0</v>
      </c>
      <c r="AK19" s="1">
        <f t="shared" si="7"/>
        <v>0</v>
      </c>
      <c r="AL19" s="1">
        <f t="shared" si="8"/>
        <v>0</v>
      </c>
      <c r="AM19" s="1">
        <f t="shared" si="8"/>
        <v>0</v>
      </c>
      <c r="AN19" s="1">
        <f t="shared" si="8"/>
        <v>0</v>
      </c>
      <c r="AO19" s="1">
        <f t="shared" si="8"/>
        <v>0</v>
      </c>
      <c r="AP19" s="1">
        <f t="shared" si="8"/>
        <v>0</v>
      </c>
      <c r="AQ19" s="1">
        <f t="shared" si="8"/>
        <v>0</v>
      </c>
      <c r="AR19" s="1">
        <f t="shared" si="8"/>
        <v>0</v>
      </c>
      <c r="AS19" s="1">
        <f t="shared" si="8"/>
        <v>0</v>
      </c>
      <c r="AT19" s="1">
        <f t="shared" si="8"/>
        <v>0</v>
      </c>
      <c r="AU19" s="1">
        <f t="shared" si="8"/>
        <v>0</v>
      </c>
      <c r="AV19" s="1">
        <f t="shared" si="8"/>
        <v>0</v>
      </c>
      <c r="AW19" s="1">
        <f t="shared" si="8"/>
        <v>0</v>
      </c>
      <c r="AX19" s="196">
        <f t="shared" si="8"/>
        <v>0</v>
      </c>
      <c r="AY19" s="1">
        <f t="shared" si="8"/>
        <v>0</v>
      </c>
      <c r="AZ19" s="1">
        <f t="shared" si="8"/>
        <v>0</v>
      </c>
      <c r="BA19" s="1">
        <f t="shared" si="8"/>
        <v>0</v>
      </c>
      <c r="BB19" s="106">
        <f t="shared" si="9"/>
        <v>0</v>
      </c>
    </row>
    <row r="20" spans="1:54" s="91" customFormat="1" ht="12.9" customHeight="1">
      <c r="A20" s="86"/>
      <c r="B20" s="18" t="s">
        <v>242</v>
      </c>
      <c r="C20" s="19"/>
      <c r="D20" s="20"/>
      <c r="E20" s="20"/>
      <c r="F20" s="20"/>
      <c r="G20" s="179">
        <f>MIN(G22:G87)</f>
        <v>45390</v>
      </c>
      <c r="H20" s="179">
        <f>MAX(H22:H87)</f>
        <v>45657</v>
      </c>
      <c r="I20" s="45"/>
      <c r="J20" s="45"/>
      <c r="K20" s="40">
        <f>AVERAGE(K21,K25,K35)</f>
        <v>0.26413255360623783</v>
      </c>
      <c r="L20" s="179">
        <f>MIN(L22:L73)</f>
        <v>45390</v>
      </c>
      <c r="M20" s="179">
        <f>MAX(M22:M73)</f>
        <v>45450</v>
      </c>
      <c r="N20" s="45"/>
      <c r="O20" s="45"/>
      <c r="P20" s="42">
        <f>AVERAGE(P21,P25,P35)</f>
        <v>0.26413255360623783</v>
      </c>
      <c r="Q20" s="196">
        <f t="shared" si="6"/>
        <v>1</v>
      </c>
      <c r="R20" s="1">
        <f t="shared" si="6"/>
        <v>1</v>
      </c>
      <c r="S20" s="1">
        <f t="shared" si="6"/>
        <v>1</v>
      </c>
      <c r="T20" s="1">
        <f t="shared" si="6"/>
        <v>1</v>
      </c>
      <c r="U20" s="1">
        <f t="shared" si="6"/>
        <v>1</v>
      </c>
      <c r="V20" s="1">
        <f t="shared" si="6"/>
        <v>1</v>
      </c>
      <c r="W20" s="1">
        <f t="shared" si="6"/>
        <v>1</v>
      </c>
      <c r="X20" s="1">
        <f t="shared" si="6"/>
        <v>1</v>
      </c>
      <c r="Y20" s="1">
        <f t="shared" si="6"/>
        <v>1</v>
      </c>
      <c r="Z20" s="1">
        <f t="shared" si="6"/>
        <v>1</v>
      </c>
      <c r="AA20" s="1">
        <f t="shared" si="6"/>
        <v>1</v>
      </c>
      <c r="AB20" s="1">
        <f t="shared" si="7"/>
        <v>1</v>
      </c>
      <c r="AC20" s="1">
        <f t="shared" si="7"/>
        <v>1</v>
      </c>
      <c r="AD20" s="1">
        <f t="shared" si="7"/>
        <v>1</v>
      </c>
      <c r="AE20" s="1">
        <f t="shared" si="7"/>
        <v>1</v>
      </c>
      <c r="AF20" s="1">
        <f t="shared" si="7"/>
        <v>1</v>
      </c>
      <c r="AG20" s="1">
        <f t="shared" si="7"/>
        <v>1</v>
      </c>
      <c r="AH20" s="1">
        <f t="shared" si="7"/>
        <v>1</v>
      </c>
      <c r="AI20" s="1">
        <f t="shared" si="7"/>
        <v>1</v>
      </c>
      <c r="AJ20" s="1">
        <f t="shared" si="7"/>
        <v>1</v>
      </c>
      <c r="AK20" s="1">
        <f t="shared" si="7"/>
        <v>1</v>
      </c>
      <c r="AL20" s="1">
        <f t="shared" si="8"/>
        <v>1</v>
      </c>
      <c r="AM20" s="1">
        <f t="shared" si="8"/>
        <v>1</v>
      </c>
      <c r="AN20" s="1">
        <f t="shared" si="8"/>
        <v>1</v>
      </c>
      <c r="AO20" s="1">
        <f t="shared" si="8"/>
        <v>1</v>
      </c>
      <c r="AP20" s="1">
        <f t="shared" si="8"/>
        <v>1</v>
      </c>
      <c r="AQ20" s="1">
        <f t="shared" si="8"/>
        <v>1</v>
      </c>
      <c r="AR20" s="1">
        <f t="shared" si="8"/>
        <v>1</v>
      </c>
      <c r="AS20" s="1">
        <f t="shared" si="8"/>
        <v>1</v>
      </c>
      <c r="AT20" s="1">
        <f t="shared" si="8"/>
        <v>1</v>
      </c>
      <c r="AU20" s="1">
        <f t="shared" si="8"/>
        <v>1</v>
      </c>
      <c r="AV20" s="1">
        <f t="shared" si="8"/>
        <v>1</v>
      </c>
      <c r="AW20" s="1">
        <f t="shared" si="8"/>
        <v>1</v>
      </c>
      <c r="AX20" s="196">
        <f t="shared" si="8"/>
        <v>1</v>
      </c>
      <c r="AY20" s="1">
        <f t="shared" si="8"/>
        <v>1</v>
      </c>
      <c r="AZ20" s="1">
        <f t="shared" si="8"/>
        <v>1</v>
      </c>
      <c r="BA20" s="1">
        <f t="shared" si="8"/>
        <v>1</v>
      </c>
      <c r="BB20" s="106">
        <f t="shared" si="9"/>
        <v>1</v>
      </c>
    </row>
    <row r="21" spans="1:54" ht="12.9" customHeight="1">
      <c r="A21" s="86"/>
      <c r="B21" s="68">
        <v>0.4</v>
      </c>
      <c r="C21" s="21" t="s">
        <v>259</v>
      </c>
      <c r="D21" s="22"/>
      <c r="E21" s="23"/>
      <c r="F21" s="23"/>
      <c r="G21" s="180">
        <f>MIN(G22:G24)</f>
        <v>45408</v>
      </c>
      <c r="H21" s="180">
        <f>MAX(H22:H30)</f>
        <v>45656</v>
      </c>
      <c r="I21" s="46"/>
      <c r="J21" s="46"/>
      <c r="K21" s="39">
        <f>AVERAGE(K22:K24)</f>
        <v>0.33333333333333331</v>
      </c>
      <c r="L21" s="180">
        <f>MIN(L22:L24)</f>
        <v>45408</v>
      </c>
      <c r="M21" s="180">
        <v>44725</v>
      </c>
      <c r="N21" s="46"/>
      <c r="O21" s="59"/>
      <c r="P21" s="41">
        <f>AVERAGE(P22:P24)</f>
        <v>0.33333333333333331</v>
      </c>
      <c r="Q21" s="196">
        <f t="shared" si="6"/>
        <v>0</v>
      </c>
      <c r="R21" s="1">
        <f t="shared" si="6"/>
        <v>0</v>
      </c>
      <c r="S21" s="1">
        <f t="shared" si="6"/>
        <v>1</v>
      </c>
      <c r="T21" s="1">
        <f t="shared" si="6"/>
        <v>1</v>
      </c>
      <c r="U21" s="1">
        <f t="shared" si="6"/>
        <v>1</v>
      </c>
      <c r="V21" s="1">
        <f t="shared" si="6"/>
        <v>1</v>
      </c>
      <c r="W21" s="1">
        <f t="shared" si="6"/>
        <v>1</v>
      </c>
      <c r="X21" s="1">
        <f t="shared" si="6"/>
        <v>1</v>
      </c>
      <c r="Y21" s="1">
        <f t="shared" si="6"/>
        <v>1</v>
      </c>
      <c r="Z21" s="1">
        <f t="shared" si="6"/>
        <v>1</v>
      </c>
      <c r="AA21" s="1">
        <f t="shared" si="6"/>
        <v>1</v>
      </c>
      <c r="AB21" s="1">
        <f t="shared" si="7"/>
        <v>1</v>
      </c>
      <c r="AC21" s="1">
        <f t="shared" si="7"/>
        <v>1</v>
      </c>
      <c r="AD21" s="1">
        <f t="shared" si="7"/>
        <v>1</v>
      </c>
      <c r="AE21" s="1">
        <f t="shared" si="7"/>
        <v>1</v>
      </c>
      <c r="AF21" s="1">
        <f t="shared" si="7"/>
        <v>1</v>
      </c>
      <c r="AG21" s="1">
        <f t="shared" si="7"/>
        <v>1</v>
      </c>
      <c r="AH21" s="1">
        <f t="shared" si="7"/>
        <v>1</v>
      </c>
      <c r="AI21" s="1">
        <f t="shared" si="7"/>
        <v>1</v>
      </c>
      <c r="AJ21" s="1">
        <f t="shared" si="7"/>
        <v>1</v>
      </c>
      <c r="AK21" s="1">
        <f t="shared" si="7"/>
        <v>1</v>
      </c>
      <c r="AL21" s="1">
        <f t="shared" si="8"/>
        <v>1</v>
      </c>
      <c r="AM21" s="1">
        <f t="shared" si="8"/>
        <v>1</v>
      </c>
      <c r="AN21" s="1">
        <f t="shared" si="8"/>
        <v>1</v>
      </c>
      <c r="AO21" s="1">
        <f t="shared" si="8"/>
        <v>1</v>
      </c>
      <c r="AP21" s="1">
        <f t="shared" si="8"/>
        <v>1</v>
      </c>
      <c r="AQ21" s="1">
        <f t="shared" si="8"/>
        <v>1</v>
      </c>
      <c r="AR21" s="1">
        <f t="shared" si="8"/>
        <v>1</v>
      </c>
      <c r="AS21" s="1">
        <f t="shared" si="8"/>
        <v>1</v>
      </c>
      <c r="AT21" s="1">
        <f t="shared" si="8"/>
        <v>1</v>
      </c>
      <c r="AU21" s="1">
        <f t="shared" si="8"/>
        <v>1</v>
      </c>
      <c r="AV21" s="1">
        <f t="shared" si="8"/>
        <v>1</v>
      </c>
      <c r="AW21" s="1">
        <f t="shared" si="8"/>
        <v>1</v>
      </c>
      <c r="AX21" s="196">
        <f t="shared" si="8"/>
        <v>1</v>
      </c>
      <c r="AY21" s="1">
        <f t="shared" si="8"/>
        <v>1</v>
      </c>
      <c r="AZ21" s="1">
        <f t="shared" si="8"/>
        <v>1</v>
      </c>
      <c r="BA21" s="1">
        <f t="shared" si="8"/>
        <v>1</v>
      </c>
      <c r="BB21" s="106">
        <f t="shared" si="9"/>
        <v>1</v>
      </c>
    </row>
    <row r="22" spans="1:54" s="91" customFormat="1" ht="12.9" customHeight="1">
      <c r="A22" s="63"/>
      <c r="B22" s="64"/>
      <c r="C22" s="65" t="s">
        <v>10</v>
      </c>
      <c r="D22" s="89" t="s">
        <v>272</v>
      </c>
      <c r="E22" s="222" t="s">
        <v>159</v>
      </c>
      <c r="F22" s="90">
        <f t="shared" ref="F22:F24" si="13">SUMPRODUCT(LEN(E22))-SUMPRODUCT(LEN(SUBSTITUTE(E22,",","")))+1</f>
        <v>2</v>
      </c>
      <c r="G22" s="181">
        <v>45408</v>
      </c>
      <c r="H22" s="181">
        <v>45408</v>
      </c>
      <c r="I22" s="93">
        <f>NETWORKDAYS(G22,H22)</f>
        <v>1</v>
      </c>
      <c r="J22" s="93">
        <f>F22*I22</f>
        <v>2</v>
      </c>
      <c r="K22" s="92">
        <f>IF($C$5=G22,1/(H22-I22),IF($C$5&gt;G22,IF($C$5&lt;H22,($C$5-G22)/(H22-G22),1),0))</f>
        <v>1</v>
      </c>
      <c r="L22" s="181">
        <v>45408</v>
      </c>
      <c r="M22" s="181">
        <v>45408</v>
      </c>
      <c r="N22" s="93">
        <f t="shared" si="11"/>
        <v>1</v>
      </c>
      <c r="O22" s="95">
        <f>F22*N22</f>
        <v>2</v>
      </c>
      <c r="P22" s="202">
        <v>1</v>
      </c>
      <c r="Q22" s="196">
        <f t="shared" si="6"/>
        <v>0</v>
      </c>
      <c r="R22" s="1">
        <f t="shared" si="6"/>
        <v>0</v>
      </c>
      <c r="S22" s="1">
        <f t="shared" si="6"/>
        <v>1</v>
      </c>
      <c r="T22" s="1">
        <f t="shared" si="6"/>
        <v>0</v>
      </c>
      <c r="U22" s="1">
        <f t="shared" si="6"/>
        <v>0</v>
      </c>
      <c r="V22" s="1">
        <f t="shared" si="6"/>
        <v>0</v>
      </c>
      <c r="W22" s="1">
        <f t="shared" si="6"/>
        <v>0</v>
      </c>
      <c r="X22" s="1">
        <f t="shared" si="6"/>
        <v>0</v>
      </c>
      <c r="Y22" s="1">
        <f t="shared" si="6"/>
        <v>0</v>
      </c>
      <c r="Z22" s="1">
        <f t="shared" si="6"/>
        <v>0</v>
      </c>
      <c r="AA22" s="1">
        <f t="shared" si="6"/>
        <v>0</v>
      </c>
      <c r="AB22" s="1">
        <f t="shared" si="7"/>
        <v>0</v>
      </c>
      <c r="AC22" s="1">
        <f t="shared" si="7"/>
        <v>0</v>
      </c>
      <c r="AD22" s="1">
        <f t="shared" si="7"/>
        <v>0</v>
      </c>
      <c r="AE22" s="1">
        <f t="shared" si="7"/>
        <v>0</v>
      </c>
      <c r="AF22" s="1">
        <f t="shared" si="7"/>
        <v>0</v>
      </c>
      <c r="AG22" s="1">
        <f t="shared" si="7"/>
        <v>0</v>
      </c>
      <c r="AH22" s="1">
        <f t="shared" si="7"/>
        <v>0</v>
      </c>
      <c r="AI22" s="1">
        <f t="shared" si="7"/>
        <v>0</v>
      </c>
      <c r="AJ22" s="1">
        <f t="shared" si="7"/>
        <v>0</v>
      </c>
      <c r="AK22" s="1">
        <f t="shared" si="7"/>
        <v>0</v>
      </c>
      <c r="AL22" s="1">
        <f t="shared" si="8"/>
        <v>0</v>
      </c>
      <c r="AM22" s="1">
        <f t="shared" si="8"/>
        <v>0</v>
      </c>
      <c r="AN22" s="1">
        <f t="shared" si="8"/>
        <v>0</v>
      </c>
      <c r="AO22" s="1">
        <f t="shared" si="8"/>
        <v>0</v>
      </c>
      <c r="AP22" s="1">
        <f t="shared" si="8"/>
        <v>0</v>
      </c>
      <c r="AQ22" s="1">
        <f t="shared" si="8"/>
        <v>0</v>
      </c>
      <c r="AR22" s="1">
        <f t="shared" si="8"/>
        <v>0</v>
      </c>
      <c r="AS22" s="1">
        <f t="shared" si="8"/>
        <v>0</v>
      </c>
      <c r="AT22" s="1">
        <f t="shared" si="8"/>
        <v>0</v>
      </c>
      <c r="AU22" s="1">
        <f t="shared" si="8"/>
        <v>0</v>
      </c>
      <c r="AV22" s="1">
        <f t="shared" si="8"/>
        <v>0</v>
      </c>
      <c r="AW22" s="1">
        <f t="shared" si="8"/>
        <v>0</v>
      </c>
      <c r="AX22" s="196">
        <f t="shared" si="8"/>
        <v>0</v>
      </c>
      <c r="AY22" s="1">
        <f t="shared" si="8"/>
        <v>0</v>
      </c>
      <c r="AZ22" s="1">
        <f t="shared" si="8"/>
        <v>0</v>
      </c>
      <c r="BA22" s="1">
        <f t="shared" si="8"/>
        <v>0</v>
      </c>
      <c r="BB22" s="106">
        <f t="shared" si="9"/>
        <v>0</v>
      </c>
    </row>
    <row r="23" spans="1:54" s="91" customFormat="1" ht="12.9" customHeight="1">
      <c r="A23" s="63"/>
      <c r="B23" s="64"/>
      <c r="C23" s="65" t="s">
        <v>12</v>
      </c>
      <c r="D23" s="89" t="s">
        <v>250</v>
      </c>
      <c r="E23" s="222" t="s">
        <v>159</v>
      </c>
      <c r="F23" s="90">
        <f>SUMPRODUCT(LEN(E23))-SUMPRODUCT(LEN(SUBSTITUTE(E23,",","")))+1</f>
        <v>2</v>
      </c>
      <c r="G23" s="181">
        <v>45509</v>
      </c>
      <c r="H23" s="181">
        <v>45509</v>
      </c>
      <c r="I23" s="93">
        <f>NETWORKDAYS(G23,H23)</f>
        <v>1</v>
      </c>
      <c r="J23" s="93">
        <f>F23*I23</f>
        <v>2</v>
      </c>
      <c r="K23" s="92">
        <f>IF($C$5=G23,1/(H23-I23),IF($C$5&gt;G23,IF($C$5&lt;H23,($C$5-G23)/(H23-G23),1),0))</f>
        <v>0</v>
      </c>
      <c r="L23" s="181"/>
      <c r="M23" s="181"/>
      <c r="N23" s="93">
        <f>NETWORKDAYS(L23,M23)</f>
        <v>0</v>
      </c>
      <c r="O23" s="95">
        <f>F23*N23</f>
        <v>0</v>
      </c>
      <c r="P23" s="202">
        <v>0</v>
      </c>
      <c r="Q23" s="196">
        <f t="shared" ref="Q23:AA34" si="14">IF(OR((AND($G23&lt;=Q$11,AND($H23&lt;=Q$12,$H23&gt;=Q$11))),(AND(AND($G23&gt;=Q$11,$G23&lt;=Q$12),$H23&gt;=Q$12)),AND($G23&gt;=Q$11,$H23&lt;=Q$12),AND($G23&lt;=Q$11,$H23&gt;=Q$12)),1,0)</f>
        <v>0</v>
      </c>
      <c r="R23" s="1">
        <f t="shared" si="14"/>
        <v>0</v>
      </c>
      <c r="S23" s="1">
        <f t="shared" si="14"/>
        <v>0</v>
      </c>
      <c r="T23" s="1">
        <f t="shared" si="14"/>
        <v>0</v>
      </c>
      <c r="U23" s="1">
        <f t="shared" si="14"/>
        <v>0</v>
      </c>
      <c r="V23" s="1">
        <f t="shared" si="14"/>
        <v>0</v>
      </c>
      <c r="W23" s="1">
        <f t="shared" si="14"/>
        <v>0</v>
      </c>
      <c r="X23" s="1">
        <f t="shared" si="14"/>
        <v>0</v>
      </c>
      <c r="Y23" s="1">
        <f t="shared" si="14"/>
        <v>0</v>
      </c>
      <c r="Z23" s="1">
        <f t="shared" si="14"/>
        <v>0</v>
      </c>
      <c r="AA23" s="1">
        <f t="shared" si="14"/>
        <v>0</v>
      </c>
      <c r="AB23" s="1">
        <f t="shared" ref="AB23:AK34" si="15">IF(OR((AND($G23&lt;=AB$11,AND($H23&lt;=AB$12,$H23&gt;=AB$11))),(AND(AND($G23&gt;=AB$11,$G23&lt;=AB$12),$H23&gt;=AB$12)),AND($G23&gt;=AB$11,$H23&lt;=AB$12),AND($G23&lt;=AB$11,$H23&gt;=AB$12)),1,0)</f>
        <v>0</v>
      </c>
      <c r="AC23" s="1">
        <f t="shared" si="15"/>
        <v>0</v>
      </c>
      <c r="AD23" s="1">
        <f t="shared" si="15"/>
        <v>0</v>
      </c>
      <c r="AE23" s="1">
        <f t="shared" si="15"/>
        <v>0</v>
      </c>
      <c r="AF23" s="1">
        <f t="shared" si="15"/>
        <v>0</v>
      </c>
      <c r="AG23" s="1">
        <f t="shared" si="15"/>
        <v>0</v>
      </c>
      <c r="AH23" s="1">
        <f t="shared" si="15"/>
        <v>1</v>
      </c>
      <c r="AI23" s="1">
        <f t="shared" si="15"/>
        <v>0</v>
      </c>
      <c r="AJ23" s="1">
        <f t="shared" si="15"/>
        <v>0</v>
      </c>
      <c r="AK23" s="1">
        <f t="shared" si="15"/>
        <v>0</v>
      </c>
      <c r="AL23" s="1">
        <f t="shared" ref="AL23:BB34" si="16">IF(OR((AND($G23&lt;=AL$11,AND($H23&lt;=AL$12,$H23&gt;=AL$11))),(AND(AND($G23&gt;=AL$11,$G23&lt;=AL$12),$H23&gt;=AL$12)),AND($G23&gt;=AL$11,$H23&lt;=AL$12),AND($G23&lt;=AL$11,$H23&gt;=AL$12)),1,0)</f>
        <v>0</v>
      </c>
      <c r="AM23" s="1">
        <f t="shared" si="16"/>
        <v>0</v>
      </c>
      <c r="AN23" s="1">
        <f t="shared" si="16"/>
        <v>0</v>
      </c>
      <c r="AO23" s="1">
        <f t="shared" si="16"/>
        <v>0</v>
      </c>
      <c r="AP23" s="1">
        <f t="shared" si="16"/>
        <v>0</v>
      </c>
      <c r="AQ23" s="1">
        <f t="shared" si="16"/>
        <v>0</v>
      </c>
      <c r="AR23" s="1">
        <f t="shared" si="16"/>
        <v>0</v>
      </c>
      <c r="AS23" s="1">
        <f t="shared" si="16"/>
        <v>0</v>
      </c>
      <c r="AT23" s="1">
        <f t="shared" si="16"/>
        <v>0</v>
      </c>
      <c r="AU23" s="1">
        <f t="shared" si="16"/>
        <v>0</v>
      </c>
      <c r="AV23" s="1">
        <f t="shared" si="16"/>
        <v>0</v>
      </c>
      <c r="AW23" s="1">
        <f t="shared" si="16"/>
        <v>0</v>
      </c>
      <c r="AX23" s="196">
        <f t="shared" si="16"/>
        <v>0</v>
      </c>
      <c r="AY23" s="1">
        <f t="shared" si="16"/>
        <v>0</v>
      </c>
      <c r="AZ23" s="1">
        <f t="shared" si="16"/>
        <v>0</v>
      </c>
      <c r="BA23" s="1">
        <f t="shared" si="16"/>
        <v>0</v>
      </c>
      <c r="BB23" s="106">
        <f t="shared" si="16"/>
        <v>0</v>
      </c>
    </row>
    <row r="24" spans="1:54" s="91" customFormat="1" ht="12.9" customHeight="1">
      <c r="A24" s="63"/>
      <c r="B24" s="64"/>
      <c r="C24" s="65" t="s">
        <v>13</v>
      </c>
      <c r="D24" s="89" t="s">
        <v>274</v>
      </c>
      <c r="E24" s="222" t="s">
        <v>159</v>
      </c>
      <c r="F24" s="90">
        <f t="shared" si="13"/>
        <v>2</v>
      </c>
      <c r="G24" s="181">
        <v>45649</v>
      </c>
      <c r="H24" s="181">
        <v>45649</v>
      </c>
      <c r="I24" s="93">
        <f>NETWORKDAYS(G24,H24)</f>
        <v>1</v>
      </c>
      <c r="J24" s="93">
        <f>F24*I24</f>
        <v>2</v>
      </c>
      <c r="K24" s="92">
        <f>IF($C$5=G24,1/(H24-I24),IF($C$5&gt;G24,IF($C$5&lt;H24,($C$5-G24)/(H24-G24),1),0))</f>
        <v>0</v>
      </c>
      <c r="L24" s="181"/>
      <c r="M24" s="181"/>
      <c r="N24" s="93">
        <f t="shared" si="11"/>
        <v>0</v>
      </c>
      <c r="O24" s="95">
        <f>F24*N24</f>
        <v>0</v>
      </c>
      <c r="P24" s="202">
        <v>0</v>
      </c>
      <c r="Q24" s="196">
        <f t="shared" si="14"/>
        <v>0</v>
      </c>
      <c r="R24" s="1">
        <f t="shared" si="14"/>
        <v>0</v>
      </c>
      <c r="S24" s="1">
        <f t="shared" si="14"/>
        <v>0</v>
      </c>
      <c r="T24" s="1">
        <f t="shared" si="14"/>
        <v>0</v>
      </c>
      <c r="U24" s="1">
        <f t="shared" si="14"/>
        <v>0</v>
      </c>
      <c r="V24" s="1">
        <f t="shared" si="14"/>
        <v>0</v>
      </c>
      <c r="W24" s="1">
        <f t="shared" si="14"/>
        <v>0</v>
      </c>
      <c r="X24" s="1">
        <f t="shared" si="14"/>
        <v>0</v>
      </c>
      <c r="Y24" s="1">
        <f t="shared" si="14"/>
        <v>0</v>
      </c>
      <c r="Z24" s="1">
        <f t="shared" si="14"/>
        <v>0</v>
      </c>
      <c r="AA24" s="1">
        <f t="shared" si="14"/>
        <v>0</v>
      </c>
      <c r="AB24" s="1">
        <f t="shared" si="15"/>
        <v>0</v>
      </c>
      <c r="AC24" s="1">
        <f t="shared" si="15"/>
        <v>0</v>
      </c>
      <c r="AD24" s="1">
        <f t="shared" si="15"/>
        <v>0</v>
      </c>
      <c r="AE24" s="1">
        <f t="shared" si="15"/>
        <v>0</v>
      </c>
      <c r="AF24" s="1">
        <f t="shared" si="15"/>
        <v>0</v>
      </c>
      <c r="AG24" s="1">
        <f t="shared" si="15"/>
        <v>0</v>
      </c>
      <c r="AH24" s="1">
        <f t="shared" si="15"/>
        <v>0</v>
      </c>
      <c r="AI24" s="1">
        <f t="shared" si="15"/>
        <v>0</v>
      </c>
      <c r="AJ24" s="1">
        <f t="shared" si="15"/>
        <v>0</v>
      </c>
      <c r="AK24" s="1">
        <f t="shared" si="15"/>
        <v>0</v>
      </c>
      <c r="AL24" s="1">
        <f t="shared" si="16"/>
        <v>0</v>
      </c>
      <c r="AM24" s="1">
        <f t="shared" si="16"/>
        <v>0</v>
      </c>
      <c r="AN24" s="1">
        <f t="shared" si="16"/>
        <v>0</v>
      </c>
      <c r="AO24" s="1">
        <f t="shared" si="16"/>
        <v>0</v>
      </c>
      <c r="AP24" s="1">
        <f t="shared" si="16"/>
        <v>0</v>
      </c>
      <c r="AQ24" s="1">
        <f t="shared" si="16"/>
        <v>0</v>
      </c>
      <c r="AR24" s="1">
        <f t="shared" si="16"/>
        <v>0</v>
      </c>
      <c r="AS24" s="1">
        <f t="shared" si="16"/>
        <v>0</v>
      </c>
      <c r="AT24" s="1">
        <f t="shared" si="16"/>
        <v>0</v>
      </c>
      <c r="AU24" s="1">
        <f t="shared" si="16"/>
        <v>0</v>
      </c>
      <c r="AV24" s="1">
        <f t="shared" si="16"/>
        <v>0</v>
      </c>
      <c r="AW24" s="1">
        <f t="shared" si="16"/>
        <v>0</v>
      </c>
      <c r="AX24" s="196">
        <f t="shared" si="16"/>
        <v>0</v>
      </c>
      <c r="AY24" s="1">
        <f t="shared" si="16"/>
        <v>0</v>
      </c>
      <c r="AZ24" s="1">
        <f t="shared" si="16"/>
        <v>0</v>
      </c>
      <c r="BA24" s="1">
        <f t="shared" si="16"/>
        <v>0</v>
      </c>
      <c r="BB24" s="106">
        <f t="shared" si="9"/>
        <v>1</v>
      </c>
    </row>
    <row r="25" spans="1:54" s="91" customFormat="1" ht="12.9" customHeight="1">
      <c r="A25" s="86"/>
      <c r="B25" s="25"/>
      <c r="C25" s="21" t="s">
        <v>240</v>
      </c>
      <c r="D25" s="22"/>
      <c r="E25" s="23"/>
      <c r="F25" s="23"/>
      <c r="G25" s="180">
        <f>MIN(G26:G34)</f>
        <v>45420</v>
      </c>
      <c r="H25" s="180">
        <f>MAX(H26:H34)</f>
        <v>45656</v>
      </c>
      <c r="I25" s="46"/>
      <c r="J25" s="46"/>
      <c r="K25" s="39">
        <f>AVERAGE(K26:K34)</f>
        <v>0.22222222222222221</v>
      </c>
      <c r="L25" s="180">
        <f>MIN(L26:L34)</f>
        <v>45420</v>
      </c>
      <c r="M25" s="180">
        <f>MAX(M26:M34)</f>
        <v>45448</v>
      </c>
      <c r="N25" s="46"/>
      <c r="O25" s="59"/>
      <c r="P25" s="39">
        <f>AVERAGE(P26:P34)</f>
        <v>0.22222222222222221</v>
      </c>
      <c r="Q25" s="196">
        <f t="shared" si="14"/>
        <v>0</v>
      </c>
      <c r="R25" s="1">
        <f t="shared" si="14"/>
        <v>0</v>
      </c>
      <c r="S25" s="1">
        <f t="shared" si="14"/>
        <v>0</v>
      </c>
      <c r="T25" s="1">
        <f t="shared" si="14"/>
        <v>0</v>
      </c>
      <c r="U25" s="1">
        <f t="shared" si="14"/>
        <v>1</v>
      </c>
      <c r="V25" s="1">
        <f t="shared" si="14"/>
        <v>1</v>
      </c>
      <c r="W25" s="1">
        <f t="shared" si="14"/>
        <v>1</v>
      </c>
      <c r="X25" s="1">
        <f t="shared" si="14"/>
        <v>1</v>
      </c>
      <c r="Y25" s="1">
        <f t="shared" si="14"/>
        <v>1</v>
      </c>
      <c r="Z25" s="1">
        <f t="shared" si="14"/>
        <v>1</v>
      </c>
      <c r="AA25" s="1">
        <f t="shared" si="14"/>
        <v>1</v>
      </c>
      <c r="AB25" s="1">
        <f t="shared" si="15"/>
        <v>1</v>
      </c>
      <c r="AC25" s="1">
        <f t="shared" si="15"/>
        <v>1</v>
      </c>
      <c r="AD25" s="1">
        <f t="shared" si="15"/>
        <v>1</v>
      </c>
      <c r="AE25" s="1">
        <f t="shared" si="15"/>
        <v>1</v>
      </c>
      <c r="AF25" s="1">
        <f t="shared" si="15"/>
        <v>1</v>
      </c>
      <c r="AG25" s="1">
        <f t="shared" si="15"/>
        <v>1</v>
      </c>
      <c r="AH25" s="1">
        <f t="shared" si="15"/>
        <v>1</v>
      </c>
      <c r="AI25" s="1">
        <f t="shared" si="15"/>
        <v>1</v>
      </c>
      <c r="AJ25" s="1">
        <f t="shared" si="15"/>
        <v>1</v>
      </c>
      <c r="AK25" s="1">
        <f t="shared" si="15"/>
        <v>1</v>
      </c>
      <c r="AL25" s="1">
        <f t="shared" si="16"/>
        <v>1</v>
      </c>
      <c r="AM25" s="1">
        <f t="shared" si="16"/>
        <v>1</v>
      </c>
      <c r="AN25" s="1">
        <f t="shared" si="16"/>
        <v>1</v>
      </c>
      <c r="AO25" s="1">
        <f t="shared" si="16"/>
        <v>1</v>
      </c>
      <c r="AP25" s="1">
        <f t="shared" si="16"/>
        <v>1</v>
      </c>
      <c r="AQ25" s="1">
        <f t="shared" si="16"/>
        <v>1</v>
      </c>
      <c r="AR25" s="1">
        <f t="shared" si="16"/>
        <v>1</v>
      </c>
      <c r="AS25" s="1">
        <f t="shared" si="16"/>
        <v>1</v>
      </c>
      <c r="AT25" s="1">
        <f t="shared" si="16"/>
        <v>1</v>
      </c>
      <c r="AU25" s="1">
        <f t="shared" si="16"/>
        <v>1</v>
      </c>
      <c r="AV25" s="1">
        <f t="shared" si="16"/>
        <v>1</v>
      </c>
      <c r="AW25" s="1">
        <f t="shared" si="16"/>
        <v>1</v>
      </c>
      <c r="AX25" s="196">
        <f t="shared" si="16"/>
        <v>1</v>
      </c>
      <c r="AY25" s="1">
        <f t="shared" si="16"/>
        <v>1</v>
      </c>
      <c r="AZ25" s="1">
        <f t="shared" si="16"/>
        <v>1</v>
      </c>
      <c r="BA25" s="1">
        <f t="shared" si="16"/>
        <v>1</v>
      </c>
      <c r="BB25" s="106">
        <f t="shared" si="9"/>
        <v>1</v>
      </c>
    </row>
    <row r="26" spans="1:54" s="91" customFormat="1" ht="12.9" customHeight="1">
      <c r="A26" s="224"/>
      <c r="B26" s="225"/>
      <c r="C26" s="226" t="s">
        <v>85</v>
      </c>
      <c r="D26" s="223" t="s">
        <v>263</v>
      </c>
      <c r="E26" s="222" t="s">
        <v>159</v>
      </c>
      <c r="F26" s="222">
        <f t="shared" ref="F26:F34" si="17">SUMPRODUCT(LEN(E26))-SUMPRODUCT(LEN(SUBSTITUTE(E26,",","")))+1</f>
        <v>2</v>
      </c>
      <c r="G26" s="227">
        <v>45420</v>
      </c>
      <c r="H26" s="227">
        <v>45420</v>
      </c>
      <c r="I26" s="228">
        <f t="shared" ref="I26:I34" si="18">NETWORKDAYS(G26,H26)</f>
        <v>1</v>
      </c>
      <c r="J26" s="228">
        <f t="shared" ref="J26:J34" si="19">F26*I26</f>
        <v>2</v>
      </c>
      <c r="K26" s="229">
        <f t="shared" ref="K26:K34" si="20">IF($C$5=G26,1/(H26-I26),IF($C$5&gt;G26,IF($C$5&lt;H26,($C$5-G26)/(H26-G26),1),0))</f>
        <v>1</v>
      </c>
      <c r="L26" s="227">
        <v>45420</v>
      </c>
      <c r="M26" s="227">
        <v>45420</v>
      </c>
      <c r="N26" s="228">
        <f t="shared" ref="N26:N34" si="21">NETWORKDAYS(L26,M26)</f>
        <v>1</v>
      </c>
      <c r="O26" s="95">
        <f t="shared" ref="O26:O34" si="22">F26*N26</f>
        <v>2</v>
      </c>
      <c r="P26" s="202">
        <v>1</v>
      </c>
      <c r="Q26" s="196">
        <f t="shared" si="14"/>
        <v>0</v>
      </c>
      <c r="R26" s="1">
        <f t="shared" si="14"/>
        <v>0</v>
      </c>
      <c r="S26" s="1">
        <f t="shared" si="14"/>
        <v>0</v>
      </c>
      <c r="T26" s="1">
        <f t="shared" si="14"/>
        <v>0</v>
      </c>
      <c r="U26" s="1">
        <f t="shared" si="14"/>
        <v>1</v>
      </c>
      <c r="V26" s="1">
        <f t="shared" si="14"/>
        <v>0</v>
      </c>
      <c r="W26" s="1">
        <f t="shared" si="14"/>
        <v>0</v>
      </c>
      <c r="X26" s="1">
        <f t="shared" si="14"/>
        <v>0</v>
      </c>
      <c r="Y26" s="1">
        <f t="shared" si="14"/>
        <v>0</v>
      </c>
      <c r="Z26" s="1">
        <f t="shared" si="14"/>
        <v>0</v>
      </c>
      <c r="AA26" s="1">
        <f t="shared" si="14"/>
        <v>0</v>
      </c>
      <c r="AB26" s="1">
        <f t="shared" si="15"/>
        <v>0</v>
      </c>
      <c r="AC26" s="1">
        <f t="shared" si="15"/>
        <v>0</v>
      </c>
      <c r="AD26" s="1">
        <f t="shared" si="15"/>
        <v>0</v>
      </c>
      <c r="AE26" s="1">
        <f t="shared" si="15"/>
        <v>0</v>
      </c>
      <c r="AF26" s="1">
        <f t="shared" si="15"/>
        <v>0</v>
      </c>
      <c r="AG26" s="1">
        <f t="shared" si="15"/>
        <v>0</v>
      </c>
      <c r="AH26" s="1">
        <f t="shared" si="15"/>
        <v>0</v>
      </c>
      <c r="AI26" s="1">
        <f t="shared" si="15"/>
        <v>0</v>
      </c>
      <c r="AJ26" s="1">
        <f t="shared" si="15"/>
        <v>0</v>
      </c>
      <c r="AK26" s="1">
        <f t="shared" si="15"/>
        <v>0</v>
      </c>
      <c r="AL26" s="1">
        <f t="shared" si="16"/>
        <v>0</v>
      </c>
      <c r="AM26" s="1">
        <f t="shared" si="16"/>
        <v>0</v>
      </c>
      <c r="AN26" s="1">
        <f t="shared" si="16"/>
        <v>0</v>
      </c>
      <c r="AO26" s="1">
        <f t="shared" si="16"/>
        <v>0</v>
      </c>
      <c r="AP26" s="1">
        <f t="shared" si="16"/>
        <v>0</v>
      </c>
      <c r="AQ26" s="1">
        <f t="shared" si="16"/>
        <v>0</v>
      </c>
      <c r="AR26" s="1">
        <f t="shared" si="16"/>
        <v>0</v>
      </c>
      <c r="AS26" s="1">
        <f t="shared" si="16"/>
        <v>0</v>
      </c>
      <c r="AT26" s="1">
        <f t="shared" si="16"/>
        <v>0</v>
      </c>
      <c r="AU26" s="1">
        <f t="shared" si="16"/>
        <v>0</v>
      </c>
      <c r="AV26" s="1">
        <f t="shared" si="16"/>
        <v>0</v>
      </c>
      <c r="AW26" s="1">
        <f t="shared" si="16"/>
        <v>0</v>
      </c>
      <c r="AX26" s="196">
        <f t="shared" si="16"/>
        <v>0</v>
      </c>
      <c r="AY26" s="1">
        <f t="shared" si="16"/>
        <v>0</v>
      </c>
      <c r="AZ26" s="1">
        <f t="shared" si="16"/>
        <v>0</v>
      </c>
      <c r="BA26" s="1">
        <f t="shared" si="16"/>
        <v>0</v>
      </c>
      <c r="BB26" s="106">
        <f t="shared" si="9"/>
        <v>0</v>
      </c>
    </row>
    <row r="27" spans="1:54" s="91" customFormat="1" ht="12.9" customHeight="1">
      <c r="A27" s="224"/>
      <c r="B27" s="225"/>
      <c r="C27" s="226" t="s">
        <v>123</v>
      </c>
      <c r="D27" s="223" t="s">
        <v>263</v>
      </c>
      <c r="E27" s="222" t="s">
        <v>159</v>
      </c>
      <c r="F27" s="222">
        <f t="shared" si="17"/>
        <v>2</v>
      </c>
      <c r="G27" s="227">
        <v>45448</v>
      </c>
      <c r="H27" s="227">
        <v>45448</v>
      </c>
      <c r="I27" s="228">
        <f t="shared" si="18"/>
        <v>1</v>
      </c>
      <c r="J27" s="228">
        <f t="shared" si="19"/>
        <v>2</v>
      </c>
      <c r="K27" s="229">
        <f t="shared" si="20"/>
        <v>1</v>
      </c>
      <c r="L27" s="268">
        <v>45448</v>
      </c>
      <c r="M27" s="268">
        <v>45448</v>
      </c>
      <c r="N27" s="228">
        <f t="shared" si="21"/>
        <v>1</v>
      </c>
      <c r="O27" s="95">
        <f t="shared" si="22"/>
        <v>2</v>
      </c>
      <c r="P27" s="272">
        <v>1</v>
      </c>
      <c r="Q27" s="196">
        <f t="shared" si="14"/>
        <v>0</v>
      </c>
      <c r="R27" s="1">
        <f t="shared" si="14"/>
        <v>0</v>
      </c>
      <c r="S27" s="1">
        <f t="shared" si="14"/>
        <v>0</v>
      </c>
      <c r="T27" s="1">
        <f t="shared" si="14"/>
        <v>0</v>
      </c>
      <c r="U27" s="1">
        <f t="shared" si="14"/>
        <v>0</v>
      </c>
      <c r="V27" s="1">
        <f t="shared" si="14"/>
        <v>0</v>
      </c>
      <c r="W27" s="1">
        <f t="shared" si="14"/>
        <v>0</v>
      </c>
      <c r="X27" s="1">
        <f t="shared" si="14"/>
        <v>0</v>
      </c>
      <c r="Y27" s="1">
        <f t="shared" si="14"/>
        <v>1</v>
      </c>
      <c r="Z27" s="1">
        <f t="shared" si="14"/>
        <v>0</v>
      </c>
      <c r="AA27" s="1">
        <f t="shared" si="14"/>
        <v>0</v>
      </c>
      <c r="AB27" s="1">
        <f t="shared" si="15"/>
        <v>0</v>
      </c>
      <c r="AC27" s="1">
        <f t="shared" si="15"/>
        <v>0</v>
      </c>
      <c r="AD27" s="1">
        <f t="shared" si="15"/>
        <v>0</v>
      </c>
      <c r="AE27" s="1">
        <f t="shared" si="15"/>
        <v>0</v>
      </c>
      <c r="AF27" s="1">
        <f t="shared" si="15"/>
        <v>0</v>
      </c>
      <c r="AG27" s="1">
        <f t="shared" si="15"/>
        <v>0</v>
      </c>
      <c r="AH27" s="1">
        <f t="shared" si="15"/>
        <v>0</v>
      </c>
      <c r="AI27" s="1">
        <f t="shared" si="15"/>
        <v>0</v>
      </c>
      <c r="AJ27" s="1">
        <f t="shared" si="15"/>
        <v>0</v>
      </c>
      <c r="AK27" s="1">
        <f t="shared" si="15"/>
        <v>0</v>
      </c>
      <c r="AL27" s="1">
        <f t="shared" si="16"/>
        <v>0</v>
      </c>
      <c r="AM27" s="1">
        <f t="shared" si="16"/>
        <v>0</v>
      </c>
      <c r="AN27" s="1">
        <f t="shared" si="16"/>
        <v>0</v>
      </c>
      <c r="AO27" s="1">
        <f t="shared" si="16"/>
        <v>0</v>
      </c>
      <c r="AP27" s="1">
        <f t="shared" si="16"/>
        <v>0</v>
      </c>
      <c r="AQ27" s="1">
        <f t="shared" si="16"/>
        <v>0</v>
      </c>
      <c r="AR27" s="1">
        <f t="shared" si="16"/>
        <v>0</v>
      </c>
      <c r="AS27" s="1">
        <f t="shared" si="16"/>
        <v>0</v>
      </c>
      <c r="AT27" s="1">
        <f t="shared" si="16"/>
        <v>0</v>
      </c>
      <c r="AU27" s="1">
        <f t="shared" si="16"/>
        <v>0</v>
      </c>
      <c r="AV27" s="1">
        <f t="shared" si="16"/>
        <v>0</v>
      </c>
      <c r="AW27" s="1">
        <f t="shared" si="16"/>
        <v>0</v>
      </c>
      <c r="AX27" s="196">
        <f t="shared" si="16"/>
        <v>0</v>
      </c>
      <c r="AY27" s="1">
        <f t="shared" si="16"/>
        <v>0</v>
      </c>
      <c r="AZ27" s="1">
        <f t="shared" si="16"/>
        <v>0</v>
      </c>
      <c r="BA27" s="1">
        <f t="shared" si="16"/>
        <v>0</v>
      </c>
      <c r="BB27" s="106">
        <f t="shared" si="9"/>
        <v>0</v>
      </c>
    </row>
    <row r="28" spans="1:54" s="91" customFormat="1" ht="12.9" customHeight="1">
      <c r="A28" s="224"/>
      <c r="B28" s="225"/>
      <c r="C28" s="226" t="s">
        <v>136</v>
      </c>
      <c r="D28" s="223" t="s">
        <v>263</v>
      </c>
      <c r="E28" s="222" t="s">
        <v>159</v>
      </c>
      <c r="F28" s="222">
        <f t="shared" si="17"/>
        <v>2</v>
      </c>
      <c r="G28" s="227">
        <v>45476</v>
      </c>
      <c r="H28" s="227">
        <v>45476</v>
      </c>
      <c r="I28" s="228">
        <f t="shared" si="18"/>
        <v>1</v>
      </c>
      <c r="J28" s="228">
        <f t="shared" si="19"/>
        <v>2</v>
      </c>
      <c r="K28" s="229">
        <f t="shared" si="20"/>
        <v>0</v>
      </c>
      <c r="L28" s="227"/>
      <c r="M28" s="227"/>
      <c r="N28" s="228">
        <f t="shared" si="21"/>
        <v>0</v>
      </c>
      <c r="O28" s="95">
        <f t="shared" si="22"/>
        <v>0</v>
      </c>
      <c r="P28" s="202">
        <v>0</v>
      </c>
      <c r="Q28" s="196">
        <f t="shared" si="14"/>
        <v>0</v>
      </c>
      <c r="R28" s="1">
        <f t="shared" si="14"/>
        <v>0</v>
      </c>
      <c r="S28" s="1">
        <f t="shared" si="14"/>
        <v>0</v>
      </c>
      <c r="T28" s="1">
        <f t="shared" si="14"/>
        <v>0</v>
      </c>
      <c r="U28" s="1">
        <f t="shared" si="14"/>
        <v>0</v>
      </c>
      <c r="V28" s="1">
        <f t="shared" si="14"/>
        <v>0</v>
      </c>
      <c r="W28" s="1">
        <f t="shared" si="14"/>
        <v>0</v>
      </c>
      <c r="X28" s="1">
        <f t="shared" si="14"/>
        <v>0</v>
      </c>
      <c r="Y28" s="1">
        <f t="shared" si="14"/>
        <v>0</v>
      </c>
      <c r="Z28" s="1">
        <f t="shared" si="14"/>
        <v>0</v>
      </c>
      <c r="AA28" s="1">
        <f t="shared" si="14"/>
        <v>0</v>
      </c>
      <c r="AB28" s="1">
        <f t="shared" si="15"/>
        <v>0</v>
      </c>
      <c r="AC28" s="1">
        <f t="shared" si="15"/>
        <v>1</v>
      </c>
      <c r="AD28" s="1">
        <f t="shared" si="15"/>
        <v>0</v>
      </c>
      <c r="AE28" s="1">
        <f t="shared" si="15"/>
        <v>0</v>
      </c>
      <c r="AF28" s="1">
        <f t="shared" si="15"/>
        <v>0</v>
      </c>
      <c r="AG28" s="1">
        <f t="shared" si="15"/>
        <v>0</v>
      </c>
      <c r="AH28" s="1">
        <f t="shared" si="15"/>
        <v>0</v>
      </c>
      <c r="AI28" s="1">
        <f t="shared" si="15"/>
        <v>0</v>
      </c>
      <c r="AJ28" s="1">
        <f t="shared" si="15"/>
        <v>0</v>
      </c>
      <c r="AK28" s="1">
        <f t="shared" si="15"/>
        <v>0</v>
      </c>
      <c r="AL28" s="1">
        <f t="shared" si="16"/>
        <v>0</v>
      </c>
      <c r="AM28" s="1">
        <f t="shared" si="16"/>
        <v>0</v>
      </c>
      <c r="AN28" s="1">
        <f t="shared" si="16"/>
        <v>0</v>
      </c>
      <c r="AO28" s="1">
        <f t="shared" si="16"/>
        <v>0</v>
      </c>
      <c r="AP28" s="1">
        <f t="shared" si="16"/>
        <v>0</v>
      </c>
      <c r="AQ28" s="1">
        <f t="shared" si="16"/>
        <v>0</v>
      </c>
      <c r="AR28" s="1">
        <f t="shared" si="16"/>
        <v>0</v>
      </c>
      <c r="AS28" s="1">
        <f t="shared" si="16"/>
        <v>0</v>
      </c>
      <c r="AT28" s="1">
        <f t="shared" si="16"/>
        <v>0</v>
      </c>
      <c r="AU28" s="1">
        <f t="shared" si="16"/>
        <v>0</v>
      </c>
      <c r="AV28" s="1">
        <f t="shared" si="16"/>
        <v>0</v>
      </c>
      <c r="AW28" s="1">
        <f t="shared" si="16"/>
        <v>0</v>
      </c>
      <c r="AX28" s="196">
        <f t="shared" si="16"/>
        <v>0</v>
      </c>
      <c r="AY28" s="1">
        <f t="shared" si="16"/>
        <v>0</v>
      </c>
      <c r="AZ28" s="1">
        <f t="shared" si="16"/>
        <v>0</v>
      </c>
      <c r="BA28" s="1">
        <f t="shared" si="16"/>
        <v>0</v>
      </c>
      <c r="BB28" s="106">
        <f t="shared" si="9"/>
        <v>0</v>
      </c>
    </row>
    <row r="29" spans="1:54" s="91" customFormat="1" ht="12.9" customHeight="1">
      <c r="A29" s="224"/>
      <c r="B29" s="225"/>
      <c r="C29" s="226" t="s">
        <v>124</v>
      </c>
      <c r="D29" s="223" t="s">
        <v>263</v>
      </c>
      <c r="E29" s="222" t="s">
        <v>159</v>
      </c>
      <c r="F29" s="222">
        <f t="shared" si="17"/>
        <v>2</v>
      </c>
      <c r="G29" s="227">
        <v>45511</v>
      </c>
      <c r="H29" s="227">
        <v>45511</v>
      </c>
      <c r="I29" s="228">
        <f t="shared" si="18"/>
        <v>1</v>
      </c>
      <c r="J29" s="228">
        <f t="shared" si="19"/>
        <v>2</v>
      </c>
      <c r="K29" s="229">
        <f t="shared" si="20"/>
        <v>0</v>
      </c>
      <c r="L29" s="227"/>
      <c r="M29" s="227"/>
      <c r="N29" s="228">
        <f t="shared" si="21"/>
        <v>0</v>
      </c>
      <c r="O29" s="95">
        <f t="shared" si="22"/>
        <v>0</v>
      </c>
      <c r="P29" s="202">
        <v>0</v>
      </c>
      <c r="Q29" s="196">
        <f t="shared" si="14"/>
        <v>0</v>
      </c>
      <c r="R29" s="1">
        <f t="shared" si="14"/>
        <v>0</v>
      </c>
      <c r="S29" s="1">
        <f t="shared" si="14"/>
        <v>0</v>
      </c>
      <c r="T29" s="1">
        <f t="shared" si="14"/>
        <v>0</v>
      </c>
      <c r="U29" s="1">
        <f t="shared" si="14"/>
        <v>0</v>
      </c>
      <c r="V29" s="1">
        <f t="shared" si="14"/>
        <v>0</v>
      </c>
      <c r="W29" s="1">
        <f t="shared" si="14"/>
        <v>0</v>
      </c>
      <c r="X29" s="1">
        <f t="shared" si="14"/>
        <v>0</v>
      </c>
      <c r="Y29" s="1">
        <f t="shared" si="14"/>
        <v>0</v>
      </c>
      <c r="Z29" s="1">
        <f t="shared" si="14"/>
        <v>0</v>
      </c>
      <c r="AA29" s="1">
        <f t="shared" si="14"/>
        <v>0</v>
      </c>
      <c r="AB29" s="1">
        <f t="shared" si="15"/>
        <v>0</v>
      </c>
      <c r="AC29" s="1">
        <f t="shared" si="15"/>
        <v>0</v>
      </c>
      <c r="AD29" s="1">
        <f t="shared" si="15"/>
        <v>0</v>
      </c>
      <c r="AE29" s="1">
        <f t="shared" si="15"/>
        <v>0</v>
      </c>
      <c r="AF29" s="1">
        <f t="shared" si="15"/>
        <v>0</v>
      </c>
      <c r="AG29" s="1">
        <f t="shared" si="15"/>
        <v>0</v>
      </c>
      <c r="AH29" s="1">
        <f t="shared" si="15"/>
        <v>1</v>
      </c>
      <c r="AI29" s="1">
        <f t="shared" si="15"/>
        <v>0</v>
      </c>
      <c r="AJ29" s="1">
        <f t="shared" si="15"/>
        <v>0</v>
      </c>
      <c r="AK29" s="1">
        <f t="shared" si="15"/>
        <v>0</v>
      </c>
      <c r="AL29" s="1">
        <f t="shared" si="16"/>
        <v>0</v>
      </c>
      <c r="AM29" s="1">
        <f t="shared" si="16"/>
        <v>0</v>
      </c>
      <c r="AN29" s="1">
        <f t="shared" si="16"/>
        <v>0</v>
      </c>
      <c r="AO29" s="1">
        <f t="shared" si="16"/>
        <v>0</v>
      </c>
      <c r="AP29" s="1">
        <f t="shared" si="16"/>
        <v>0</v>
      </c>
      <c r="AQ29" s="1">
        <f t="shared" si="16"/>
        <v>0</v>
      </c>
      <c r="AR29" s="1">
        <f t="shared" si="16"/>
        <v>0</v>
      </c>
      <c r="AS29" s="1">
        <f t="shared" si="16"/>
        <v>0</v>
      </c>
      <c r="AT29" s="1">
        <f t="shared" si="16"/>
        <v>0</v>
      </c>
      <c r="AU29" s="1">
        <f t="shared" si="16"/>
        <v>0</v>
      </c>
      <c r="AV29" s="1">
        <f t="shared" si="16"/>
        <v>0</v>
      </c>
      <c r="AW29" s="1">
        <f t="shared" si="16"/>
        <v>0</v>
      </c>
      <c r="AX29" s="196">
        <f t="shared" si="16"/>
        <v>0</v>
      </c>
      <c r="AY29" s="1">
        <f t="shared" si="16"/>
        <v>0</v>
      </c>
      <c r="AZ29" s="1">
        <f t="shared" si="16"/>
        <v>0</v>
      </c>
      <c r="BA29" s="1">
        <f t="shared" si="16"/>
        <v>0</v>
      </c>
      <c r="BB29" s="106">
        <f t="shared" si="9"/>
        <v>0</v>
      </c>
    </row>
    <row r="30" spans="1:54" s="91" customFormat="1" ht="12.9" customHeight="1">
      <c r="A30" s="224"/>
      <c r="B30" s="225"/>
      <c r="C30" s="226" t="s">
        <v>105</v>
      </c>
      <c r="D30" s="223" t="s">
        <v>263</v>
      </c>
      <c r="E30" s="222" t="s">
        <v>159</v>
      </c>
      <c r="F30" s="222">
        <f t="shared" si="17"/>
        <v>2</v>
      </c>
      <c r="G30" s="227">
        <v>45539</v>
      </c>
      <c r="H30" s="227">
        <v>45539</v>
      </c>
      <c r="I30" s="228">
        <f t="shared" si="18"/>
        <v>1</v>
      </c>
      <c r="J30" s="228">
        <f t="shared" si="19"/>
        <v>2</v>
      </c>
      <c r="K30" s="229">
        <f t="shared" si="20"/>
        <v>0</v>
      </c>
      <c r="L30" s="227"/>
      <c r="M30" s="227"/>
      <c r="N30" s="228">
        <f t="shared" si="21"/>
        <v>0</v>
      </c>
      <c r="O30" s="95">
        <f t="shared" si="22"/>
        <v>0</v>
      </c>
      <c r="P30" s="202">
        <v>0</v>
      </c>
      <c r="Q30" s="196">
        <f t="shared" si="14"/>
        <v>0</v>
      </c>
      <c r="R30" s="1">
        <f t="shared" si="14"/>
        <v>0</v>
      </c>
      <c r="S30" s="1">
        <f t="shared" si="14"/>
        <v>0</v>
      </c>
      <c r="T30" s="1">
        <f t="shared" si="14"/>
        <v>0</v>
      </c>
      <c r="U30" s="1">
        <f t="shared" si="14"/>
        <v>0</v>
      </c>
      <c r="V30" s="1">
        <f t="shared" si="14"/>
        <v>0</v>
      </c>
      <c r="W30" s="1">
        <f t="shared" si="14"/>
        <v>0</v>
      </c>
      <c r="X30" s="1">
        <f t="shared" si="14"/>
        <v>0</v>
      </c>
      <c r="Y30" s="1">
        <f t="shared" si="14"/>
        <v>0</v>
      </c>
      <c r="Z30" s="1">
        <f t="shared" si="14"/>
        <v>0</v>
      </c>
      <c r="AA30" s="1">
        <f t="shared" si="14"/>
        <v>0</v>
      </c>
      <c r="AB30" s="1">
        <f t="shared" si="15"/>
        <v>0</v>
      </c>
      <c r="AC30" s="1">
        <f t="shared" si="15"/>
        <v>0</v>
      </c>
      <c r="AD30" s="1">
        <f t="shared" si="15"/>
        <v>0</v>
      </c>
      <c r="AE30" s="1">
        <f t="shared" si="15"/>
        <v>0</v>
      </c>
      <c r="AF30" s="1">
        <f t="shared" si="15"/>
        <v>0</v>
      </c>
      <c r="AG30" s="1">
        <f t="shared" si="15"/>
        <v>0</v>
      </c>
      <c r="AH30" s="1">
        <f t="shared" si="15"/>
        <v>0</v>
      </c>
      <c r="AI30" s="1">
        <f t="shared" si="15"/>
        <v>0</v>
      </c>
      <c r="AJ30" s="1">
        <f t="shared" si="15"/>
        <v>0</v>
      </c>
      <c r="AK30" s="1">
        <f t="shared" si="15"/>
        <v>0</v>
      </c>
      <c r="AL30" s="1">
        <f t="shared" si="16"/>
        <v>1</v>
      </c>
      <c r="AM30" s="1">
        <f t="shared" si="16"/>
        <v>0</v>
      </c>
      <c r="AN30" s="1">
        <f t="shared" si="16"/>
        <v>0</v>
      </c>
      <c r="AO30" s="1">
        <f t="shared" si="16"/>
        <v>0</v>
      </c>
      <c r="AP30" s="1">
        <f t="shared" si="16"/>
        <v>0</v>
      </c>
      <c r="AQ30" s="1">
        <f t="shared" si="16"/>
        <v>0</v>
      </c>
      <c r="AR30" s="1">
        <f t="shared" si="16"/>
        <v>0</v>
      </c>
      <c r="AS30" s="1">
        <f t="shared" si="16"/>
        <v>0</v>
      </c>
      <c r="AT30" s="1">
        <f t="shared" si="16"/>
        <v>0</v>
      </c>
      <c r="AU30" s="1">
        <f t="shared" si="16"/>
        <v>0</v>
      </c>
      <c r="AV30" s="1">
        <f t="shared" si="16"/>
        <v>0</v>
      </c>
      <c r="AW30" s="1">
        <f t="shared" si="16"/>
        <v>0</v>
      </c>
      <c r="AX30" s="196">
        <f t="shared" si="16"/>
        <v>0</v>
      </c>
      <c r="AY30" s="1">
        <f t="shared" si="16"/>
        <v>0</v>
      </c>
      <c r="AZ30" s="1">
        <f t="shared" si="16"/>
        <v>0</v>
      </c>
      <c r="BA30" s="1">
        <f t="shared" si="16"/>
        <v>0</v>
      </c>
      <c r="BB30" s="106">
        <f t="shared" si="9"/>
        <v>0</v>
      </c>
    </row>
    <row r="31" spans="1:54" s="91" customFormat="1" ht="12.9" customHeight="1">
      <c r="A31" s="224"/>
      <c r="B31" s="225"/>
      <c r="C31" s="226" t="s">
        <v>125</v>
      </c>
      <c r="D31" s="223" t="s">
        <v>263</v>
      </c>
      <c r="E31" s="222" t="s">
        <v>159</v>
      </c>
      <c r="F31" s="222">
        <f t="shared" si="17"/>
        <v>2</v>
      </c>
      <c r="G31" s="227">
        <v>45567</v>
      </c>
      <c r="H31" s="227">
        <v>45567</v>
      </c>
      <c r="I31" s="228">
        <f t="shared" si="18"/>
        <v>1</v>
      </c>
      <c r="J31" s="228">
        <f t="shared" si="19"/>
        <v>2</v>
      </c>
      <c r="K31" s="229">
        <f t="shared" si="20"/>
        <v>0</v>
      </c>
      <c r="L31" s="227"/>
      <c r="M31" s="227"/>
      <c r="N31" s="228">
        <f t="shared" si="21"/>
        <v>0</v>
      </c>
      <c r="O31" s="95">
        <f t="shared" si="22"/>
        <v>0</v>
      </c>
      <c r="P31" s="202">
        <v>0</v>
      </c>
      <c r="Q31" s="196">
        <f t="shared" si="14"/>
        <v>0</v>
      </c>
      <c r="R31" s="1">
        <f t="shared" si="14"/>
        <v>0</v>
      </c>
      <c r="S31" s="1">
        <f t="shared" si="14"/>
        <v>0</v>
      </c>
      <c r="T31" s="1">
        <f t="shared" si="14"/>
        <v>0</v>
      </c>
      <c r="U31" s="1">
        <f t="shared" si="14"/>
        <v>0</v>
      </c>
      <c r="V31" s="1">
        <f t="shared" si="14"/>
        <v>0</v>
      </c>
      <c r="W31" s="1">
        <f t="shared" si="14"/>
        <v>0</v>
      </c>
      <c r="X31" s="1">
        <f t="shared" si="14"/>
        <v>0</v>
      </c>
      <c r="Y31" s="1">
        <f t="shared" si="14"/>
        <v>0</v>
      </c>
      <c r="Z31" s="1">
        <f t="shared" si="14"/>
        <v>0</v>
      </c>
      <c r="AA31" s="1">
        <f t="shared" si="14"/>
        <v>0</v>
      </c>
      <c r="AB31" s="1">
        <f t="shared" si="15"/>
        <v>0</v>
      </c>
      <c r="AC31" s="1">
        <f t="shared" si="15"/>
        <v>0</v>
      </c>
      <c r="AD31" s="1">
        <f t="shared" si="15"/>
        <v>0</v>
      </c>
      <c r="AE31" s="1">
        <f t="shared" si="15"/>
        <v>0</v>
      </c>
      <c r="AF31" s="1">
        <f t="shared" si="15"/>
        <v>0</v>
      </c>
      <c r="AG31" s="1">
        <f t="shared" si="15"/>
        <v>0</v>
      </c>
      <c r="AH31" s="1">
        <f t="shared" si="15"/>
        <v>0</v>
      </c>
      <c r="AI31" s="1">
        <f t="shared" si="15"/>
        <v>0</v>
      </c>
      <c r="AJ31" s="1">
        <f t="shared" si="15"/>
        <v>0</v>
      </c>
      <c r="AK31" s="1">
        <f t="shared" si="15"/>
        <v>0</v>
      </c>
      <c r="AL31" s="1">
        <f t="shared" si="16"/>
        <v>0</v>
      </c>
      <c r="AM31" s="1">
        <f t="shared" si="16"/>
        <v>0</v>
      </c>
      <c r="AN31" s="1">
        <f t="shared" si="16"/>
        <v>0</v>
      </c>
      <c r="AO31" s="1">
        <f t="shared" si="16"/>
        <v>0</v>
      </c>
      <c r="AP31" s="1">
        <f t="shared" si="16"/>
        <v>1</v>
      </c>
      <c r="AQ31" s="1">
        <f t="shared" si="16"/>
        <v>0</v>
      </c>
      <c r="AR31" s="1">
        <f t="shared" si="16"/>
        <v>0</v>
      </c>
      <c r="AS31" s="1">
        <f t="shared" si="16"/>
        <v>0</v>
      </c>
      <c r="AT31" s="1">
        <f t="shared" si="16"/>
        <v>0</v>
      </c>
      <c r="AU31" s="1">
        <f t="shared" si="16"/>
        <v>0</v>
      </c>
      <c r="AV31" s="1">
        <f t="shared" si="16"/>
        <v>0</v>
      </c>
      <c r="AW31" s="1">
        <f t="shared" si="16"/>
        <v>0</v>
      </c>
      <c r="AX31" s="196">
        <f t="shared" si="16"/>
        <v>0</v>
      </c>
      <c r="AY31" s="1">
        <f t="shared" si="16"/>
        <v>0</v>
      </c>
      <c r="AZ31" s="1">
        <f t="shared" si="16"/>
        <v>0</v>
      </c>
      <c r="BA31" s="1">
        <f t="shared" si="16"/>
        <v>0</v>
      </c>
      <c r="BB31" s="106">
        <f t="shared" si="9"/>
        <v>0</v>
      </c>
    </row>
    <row r="32" spans="1:54" s="91" customFormat="1" ht="12.9" customHeight="1">
      <c r="A32" s="224"/>
      <c r="B32" s="225"/>
      <c r="C32" s="226" t="s">
        <v>110</v>
      </c>
      <c r="D32" s="223" t="s">
        <v>263</v>
      </c>
      <c r="E32" s="222" t="s">
        <v>159</v>
      </c>
      <c r="F32" s="222">
        <f t="shared" si="17"/>
        <v>2</v>
      </c>
      <c r="G32" s="227">
        <v>45602</v>
      </c>
      <c r="H32" s="227">
        <v>45602</v>
      </c>
      <c r="I32" s="228">
        <f t="shared" si="18"/>
        <v>1</v>
      </c>
      <c r="J32" s="228">
        <f t="shared" si="19"/>
        <v>2</v>
      </c>
      <c r="K32" s="229">
        <f t="shared" si="20"/>
        <v>0</v>
      </c>
      <c r="L32" s="227"/>
      <c r="M32" s="227"/>
      <c r="N32" s="228">
        <f t="shared" si="21"/>
        <v>0</v>
      </c>
      <c r="O32" s="95">
        <f t="shared" si="22"/>
        <v>0</v>
      </c>
      <c r="P32" s="202">
        <v>0</v>
      </c>
      <c r="Q32" s="196">
        <f t="shared" si="14"/>
        <v>0</v>
      </c>
      <c r="R32" s="1">
        <f t="shared" si="14"/>
        <v>0</v>
      </c>
      <c r="S32" s="1">
        <f t="shared" si="14"/>
        <v>0</v>
      </c>
      <c r="T32" s="1">
        <f t="shared" si="14"/>
        <v>0</v>
      </c>
      <c r="U32" s="1">
        <f t="shared" si="14"/>
        <v>0</v>
      </c>
      <c r="V32" s="1">
        <f t="shared" si="14"/>
        <v>0</v>
      </c>
      <c r="W32" s="1">
        <f t="shared" si="14"/>
        <v>0</v>
      </c>
      <c r="X32" s="1">
        <f t="shared" si="14"/>
        <v>0</v>
      </c>
      <c r="Y32" s="1">
        <f t="shared" si="14"/>
        <v>0</v>
      </c>
      <c r="Z32" s="1">
        <f t="shared" si="14"/>
        <v>0</v>
      </c>
      <c r="AA32" s="1">
        <f t="shared" si="14"/>
        <v>0</v>
      </c>
      <c r="AB32" s="1">
        <f t="shared" si="15"/>
        <v>0</v>
      </c>
      <c r="AC32" s="1">
        <f t="shared" si="15"/>
        <v>0</v>
      </c>
      <c r="AD32" s="1">
        <f t="shared" si="15"/>
        <v>0</v>
      </c>
      <c r="AE32" s="1">
        <f t="shared" si="15"/>
        <v>0</v>
      </c>
      <c r="AF32" s="1">
        <f t="shared" si="15"/>
        <v>0</v>
      </c>
      <c r="AG32" s="1">
        <f t="shared" si="15"/>
        <v>0</v>
      </c>
      <c r="AH32" s="1">
        <f t="shared" si="15"/>
        <v>0</v>
      </c>
      <c r="AI32" s="1">
        <f t="shared" si="15"/>
        <v>0</v>
      </c>
      <c r="AJ32" s="1">
        <f t="shared" si="15"/>
        <v>0</v>
      </c>
      <c r="AK32" s="1">
        <f t="shared" si="15"/>
        <v>0</v>
      </c>
      <c r="AL32" s="1">
        <f t="shared" si="16"/>
        <v>0</v>
      </c>
      <c r="AM32" s="1">
        <f t="shared" si="16"/>
        <v>0</v>
      </c>
      <c r="AN32" s="1">
        <f t="shared" si="16"/>
        <v>0</v>
      </c>
      <c r="AO32" s="1">
        <f t="shared" si="16"/>
        <v>0</v>
      </c>
      <c r="AP32" s="1">
        <f t="shared" si="16"/>
        <v>0</v>
      </c>
      <c r="AQ32" s="1">
        <f t="shared" si="16"/>
        <v>0</v>
      </c>
      <c r="AR32" s="1">
        <f t="shared" si="16"/>
        <v>0</v>
      </c>
      <c r="AS32" s="1">
        <f t="shared" si="16"/>
        <v>0</v>
      </c>
      <c r="AT32" s="1">
        <f t="shared" si="16"/>
        <v>0</v>
      </c>
      <c r="AU32" s="1">
        <f t="shared" si="16"/>
        <v>1</v>
      </c>
      <c r="AV32" s="1">
        <f t="shared" si="16"/>
        <v>0</v>
      </c>
      <c r="AW32" s="1">
        <f t="shared" si="16"/>
        <v>0</v>
      </c>
      <c r="AX32" s="196">
        <f t="shared" si="16"/>
        <v>0</v>
      </c>
      <c r="AY32" s="1">
        <f t="shared" si="16"/>
        <v>0</v>
      </c>
      <c r="AZ32" s="1">
        <f t="shared" si="16"/>
        <v>0</v>
      </c>
      <c r="BA32" s="1">
        <f t="shared" si="16"/>
        <v>0</v>
      </c>
      <c r="BB32" s="106">
        <f t="shared" si="9"/>
        <v>0</v>
      </c>
    </row>
    <row r="33" spans="1:54" s="91" customFormat="1" ht="12.9" customHeight="1">
      <c r="A33" s="224"/>
      <c r="B33" s="225"/>
      <c r="C33" s="226" t="s">
        <v>111</v>
      </c>
      <c r="D33" s="223" t="s">
        <v>263</v>
      </c>
      <c r="E33" s="222" t="s">
        <v>159</v>
      </c>
      <c r="F33" s="222">
        <f t="shared" si="17"/>
        <v>2</v>
      </c>
      <c r="G33" s="227">
        <v>45630</v>
      </c>
      <c r="H33" s="227">
        <v>45630</v>
      </c>
      <c r="I33" s="228">
        <f t="shared" si="18"/>
        <v>1</v>
      </c>
      <c r="J33" s="228">
        <f t="shared" si="19"/>
        <v>2</v>
      </c>
      <c r="K33" s="229">
        <f t="shared" si="20"/>
        <v>0</v>
      </c>
      <c r="L33" s="227"/>
      <c r="M33" s="227"/>
      <c r="N33" s="228">
        <f t="shared" si="21"/>
        <v>0</v>
      </c>
      <c r="O33" s="95">
        <f t="shared" si="22"/>
        <v>0</v>
      </c>
      <c r="P33" s="202">
        <v>0</v>
      </c>
      <c r="Q33" s="196">
        <f t="shared" si="14"/>
        <v>0</v>
      </c>
      <c r="R33" s="1">
        <f t="shared" si="14"/>
        <v>0</v>
      </c>
      <c r="S33" s="1">
        <f t="shared" si="14"/>
        <v>0</v>
      </c>
      <c r="T33" s="1">
        <f t="shared" si="14"/>
        <v>0</v>
      </c>
      <c r="U33" s="1">
        <f t="shared" si="14"/>
        <v>0</v>
      </c>
      <c r="V33" s="1">
        <f t="shared" si="14"/>
        <v>0</v>
      </c>
      <c r="W33" s="1">
        <f t="shared" si="14"/>
        <v>0</v>
      </c>
      <c r="X33" s="1">
        <f t="shared" si="14"/>
        <v>0</v>
      </c>
      <c r="Y33" s="1">
        <f t="shared" si="14"/>
        <v>0</v>
      </c>
      <c r="Z33" s="1">
        <f t="shared" si="14"/>
        <v>0</v>
      </c>
      <c r="AA33" s="1">
        <f t="shared" si="14"/>
        <v>0</v>
      </c>
      <c r="AB33" s="1">
        <f t="shared" si="15"/>
        <v>0</v>
      </c>
      <c r="AC33" s="1">
        <f t="shared" si="15"/>
        <v>0</v>
      </c>
      <c r="AD33" s="1">
        <f t="shared" si="15"/>
        <v>0</v>
      </c>
      <c r="AE33" s="1">
        <f t="shared" si="15"/>
        <v>0</v>
      </c>
      <c r="AF33" s="1">
        <f t="shared" si="15"/>
        <v>0</v>
      </c>
      <c r="AG33" s="1">
        <f t="shared" si="15"/>
        <v>0</v>
      </c>
      <c r="AH33" s="1">
        <f t="shared" si="15"/>
        <v>0</v>
      </c>
      <c r="AI33" s="1">
        <f t="shared" si="15"/>
        <v>0</v>
      </c>
      <c r="AJ33" s="1">
        <f t="shared" si="15"/>
        <v>0</v>
      </c>
      <c r="AK33" s="1">
        <f t="shared" si="15"/>
        <v>0</v>
      </c>
      <c r="AL33" s="1">
        <f t="shared" si="16"/>
        <v>0</v>
      </c>
      <c r="AM33" s="1">
        <f t="shared" si="16"/>
        <v>0</v>
      </c>
      <c r="AN33" s="1">
        <f t="shared" si="16"/>
        <v>0</v>
      </c>
      <c r="AO33" s="1">
        <f t="shared" si="16"/>
        <v>0</v>
      </c>
      <c r="AP33" s="1">
        <f t="shared" si="16"/>
        <v>0</v>
      </c>
      <c r="AQ33" s="1">
        <f t="shared" si="16"/>
        <v>0</v>
      </c>
      <c r="AR33" s="1">
        <f t="shared" si="16"/>
        <v>0</v>
      </c>
      <c r="AS33" s="1">
        <f t="shared" si="16"/>
        <v>0</v>
      </c>
      <c r="AT33" s="1">
        <f t="shared" si="16"/>
        <v>0</v>
      </c>
      <c r="AU33" s="1">
        <f t="shared" si="16"/>
        <v>0</v>
      </c>
      <c r="AV33" s="1">
        <f t="shared" si="16"/>
        <v>0</v>
      </c>
      <c r="AW33" s="1">
        <f t="shared" si="16"/>
        <v>0</v>
      </c>
      <c r="AX33" s="196">
        <f t="shared" si="16"/>
        <v>0</v>
      </c>
      <c r="AY33" s="1">
        <f t="shared" si="16"/>
        <v>1</v>
      </c>
      <c r="AZ33" s="1">
        <f t="shared" si="16"/>
        <v>0</v>
      </c>
      <c r="BA33" s="1">
        <f t="shared" si="16"/>
        <v>0</v>
      </c>
      <c r="BB33" s="106">
        <f t="shared" si="9"/>
        <v>0</v>
      </c>
    </row>
    <row r="34" spans="1:54" s="91" customFormat="1" ht="12.9" customHeight="1">
      <c r="A34" s="224"/>
      <c r="B34" s="225"/>
      <c r="C34" s="226" t="s">
        <v>139</v>
      </c>
      <c r="D34" s="223" t="s">
        <v>263</v>
      </c>
      <c r="E34" s="222" t="s">
        <v>159</v>
      </c>
      <c r="F34" s="222">
        <f t="shared" si="17"/>
        <v>2</v>
      </c>
      <c r="G34" s="227">
        <v>45656</v>
      </c>
      <c r="H34" s="227">
        <v>45656</v>
      </c>
      <c r="I34" s="228">
        <f t="shared" si="18"/>
        <v>1</v>
      </c>
      <c r="J34" s="228">
        <f t="shared" si="19"/>
        <v>2</v>
      </c>
      <c r="K34" s="229">
        <f t="shared" si="20"/>
        <v>0</v>
      </c>
      <c r="L34" s="227"/>
      <c r="M34" s="227"/>
      <c r="N34" s="228">
        <f t="shared" si="21"/>
        <v>0</v>
      </c>
      <c r="O34" s="95">
        <f t="shared" si="22"/>
        <v>0</v>
      </c>
      <c r="P34" s="202">
        <v>0</v>
      </c>
      <c r="Q34" s="196">
        <f t="shared" si="14"/>
        <v>0</v>
      </c>
      <c r="R34" s="1">
        <f t="shared" si="14"/>
        <v>0</v>
      </c>
      <c r="S34" s="1">
        <f t="shared" si="14"/>
        <v>0</v>
      </c>
      <c r="T34" s="1">
        <f t="shared" si="14"/>
        <v>0</v>
      </c>
      <c r="U34" s="1">
        <f t="shared" si="14"/>
        <v>0</v>
      </c>
      <c r="V34" s="1">
        <f t="shared" si="14"/>
        <v>0</v>
      </c>
      <c r="W34" s="1">
        <f t="shared" si="14"/>
        <v>0</v>
      </c>
      <c r="X34" s="1">
        <f t="shared" si="14"/>
        <v>0</v>
      </c>
      <c r="Y34" s="1">
        <f t="shared" si="14"/>
        <v>0</v>
      </c>
      <c r="Z34" s="1">
        <f t="shared" si="14"/>
        <v>0</v>
      </c>
      <c r="AA34" s="1">
        <f t="shared" si="14"/>
        <v>0</v>
      </c>
      <c r="AB34" s="1">
        <f t="shared" si="15"/>
        <v>0</v>
      </c>
      <c r="AC34" s="1">
        <f t="shared" si="15"/>
        <v>0</v>
      </c>
      <c r="AD34" s="1">
        <f t="shared" si="15"/>
        <v>0</v>
      </c>
      <c r="AE34" s="1">
        <f t="shared" si="15"/>
        <v>0</v>
      </c>
      <c r="AF34" s="1">
        <f t="shared" si="15"/>
        <v>0</v>
      </c>
      <c r="AG34" s="1">
        <f t="shared" si="15"/>
        <v>0</v>
      </c>
      <c r="AH34" s="1">
        <f t="shared" si="15"/>
        <v>0</v>
      </c>
      <c r="AI34" s="1">
        <f t="shared" si="15"/>
        <v>0</v>
      </c>
      <c r="AJ34" s="1">
        <f t="shared" si="15"/>
        <v>0</v>
      </c>
      <c r="AK34" s="1">
        <f t="shared" si="15"/>
        <v>0</v>
      </c>
      <c r="AL34" s="1">
        <f t="shared" si="16"/>
        <v>0</v>
      </c>
      <c r="AM34" s="1">
        <f t="shared" si="16"/>
        <v>0</v>
      </c>
      <c r="AN34" s="1">
        <f t="shared" si="16"/>
        <v>0</v>
      </c>
      <c r="AO34" s="1">
        <f t="shared" si="16"/>
        <v>0</v>
      </c>
      <c r="AP34" s="1">
        <f t="shared" si="16"/>
        <v>0</v>
      </c>
      <c r="AQ34" s="1">
        <f t="shared" si="16"/>
        <v>0</v>
      </c>
      <c r="AR34" s="1">
        <f t="shared" si="16"/>
        <v>0</v>
      </c>
      <c r="AS34" s="1">
        <f t="shared" si="16"/>
        <v>0</v>
      </c>
      <c r="AT34" s="1">
        <f t="shared" si="16"/>
        <v>0</v>
      </c>
      <c r="AU34" s="1">
        <f t="shared" si="16"/>
        <v>0</v>
      </c>
      <c r="AV34" s="1">
        <f t="shared" si="16"/>
        <v>0</v>
      </c>
      <c r="AW34" s="1">
        <f t="shared" si="16"/>
        <v>0</v>
      </c>
      <c r="AX34" s="196">
        <f t="shared" si="16"/>
        <v>0</v>
      </c>
      <c r="AY34" s="1">
        <f t="shared" si="16"/>
        <v>0</v>
      </c>
      <c r="AZ34" s="1">
        <f t="shared" si="16"/>
        <v>0</v>
      </c>
      <c r="BA34" s="1">
        <f t="shared" si="16"/>
        <v>0</v>
      </c>
      <c r="BB34" s="106">
        <f t="shared" si="9"/>
        <v>1</v>
      </c>
    </row>
    <row r="35" spans="1:54" s="91" customFormat="1" ht="12.9" customHeight="1">
      <c r="A35" s="86"/>
      <c r="B35" s="25"/>
      <c r="C35" s="21" t="s">
        <v>254</v>
      </c>
      <c r="D35" s="22"/>
      <c r="E35" s="23"/>
      <c r="F35" s="23"/>
      <c r="G35" s="180">
        <f>MIN(G36:G73)</f>
        <v>45390</v>
      </c>
      <c r="H35" s="180">
        <f>MAX(H36:H73)</f>
        <v>45657</v>
      </c>
      <c r="I35" s="46"/>
      <c r="J35" s="46"/>
      <c r="K35" s="39">
        <f>AVERAGE(K36:K73)</f>
        <v>0.23684210526315788</v>
      </c>
      <c r="L35" s="180">
        <f>MIN(L36:L73)</f>
        <v>45390</v>
      </c>
      <c r="M35" s="180">
        <f>MAX(M36:M73)</f>
        <v>45450</v>
      </c>
      <c r="N35" s="46"/>
      <c r="O35" s="46"/>
      <c r="P35" s="39">
        <f>AVERAGE(P36:P73)</f>
        <v>0.23684210526315788</v>
      </c>
      <c r="Q35" s="196">
        <f t="shared" ref="Q35:AF37" si="23">IF(OR((AND($G35&lt;=Q$11,AND($H35&lt;=Q$12,$H35&gt;=Q$11))),(AND(AND($G35&gt;=Q$11,$G35&lt;=Q$12),$H35&gt;=Q$12)),AND($G35&gt;=Q$11,$H35&lt;=Q$12),AND($G35&lt;=Q$11,$H35&gt;=Q$12)),1,0)</f>
        <v>1</v>
      </c>
      <c r="R35" s="1">
        <f t="shared" si="23"/>
        <v>1</v>
      </c>
      <c r="S35" s="1">
        <f t="shared" si="23"/>
        <v>1</v>
      </c>
      <c r="T35" s="1">
        <f t="shared" si="23"/>
        <v>1</v>
      </c>
      <c r="U35" s="1">
        <f t="shared" si="23"/>
        <v>1</v>
      </c>
      <c r="V35" s="1">
        <f t="shared" si="23"/>
        <v>1</v>
      </c>
      <c r="W35" s="1">
        <f t="shared" si="23"/>
        <v>1</v>
      </c>
      <c r="X35" s="1">
        <f t="shared" si="23"/>
        <v>1</v>
      </c>
      <c r="Y35" s="1">
        <f t="shared" si="23"/>
        <v>1</v>
      </c>
      <c r="Z35" s="1">
        <f t="shared" si="23"/>
        <v>1</v>
      </c>
      <c r="AA35" s="1">
        <f t="shared" si="23"/>
        <v>1</v>
      </c>
      <c r="AB35" s="1">
        <f t="shared" ref="AB35:AQ42" si="24">IF(OR((AND($G35&lt;=AB$11,AND($H35&lt;=AB$12,$H35&gt;=AB$11))),(AND(AND($G35&gt;=AB$11,$G35&lt;=AB$12),$H35&gt;=AB$12)),AND($G35&gt;=AB$11,$H35&lt;=AB$12),AND($G35&lt;=AB$11,$H35&gt;=AB$12)),1,0)</f>
        <v>1</v>
      </c>
      <c r="AC35" s="1">
        <f t="shared" si="24"/>
        <v>1</v>
      </c>
      <c r="AD35" s="1">
        <f t="shared" si="24"/>
        <v>1</v>
      </c>
      <c r="AE35" s="1">
        <f t="shared" si="24"/>
        <v>1</v>
      </c>
      <c r="AF35" s="1">
        <f t="shared" si="24"/>
        <v>1</v>
      </c>
      <c r="AG35" s="1">
        <f t="shared" si="24"/>
        <v>1</v>
      </c>
      <c r="AH35" s="1">
        <f t="shared" si="24"/>
        <v>1</v>
      </c>
      <c r="AI35" s="1">
        <f t="shared" si="24"/>
        <v>1</v>
      </c>
      <c r="AJ35" s="1">
        <f t="shared" si="24"/>
        <v>1</v>
      </c>
      <c r="AK35" s="1">
        <f t="shared" si="24"/>
        <v>1</v>
      </c>
      <c r="AL35" s="1">
        <f t="shared" ref="AL35:BB37" si="25">IF(OR((AND($G35&lt;=AL$11,AND($H35&lt;=AL$12,$H35&gt;=AL$11))),(AND(AND($G35&gt;=AL$11,$G35&lt;=AL$12),$H35&gt;=AL$12)),AND($G35&gt;=AL$11,$H35&lt;=AL$12),AND($G35&lt;=AL$11,$H35&gt;=AL$12)),1,0)</f>
        <v>1</v>
      </c>
      <c r="AM35" s="1">
        <f t="shared" si="25"/>
        <v>1</v>
      </c>
      <c r="AN35" s="1">
        <f t="shared" si="25"/>
        <v>1</v>
      </c>
      <c r="AO35" s="1">
        <f t="shared" si="25"/>
        <v>1</v>
      </c>
      <c r="AP35" s="1">
        <f t="shared" si="25"/>
        <v>1</v>
      </c>
      <c r="AQ35" s="1">
        <f t="shared" si="25"/>
        <v>1</v>
      </c>
      <c r="AR35" s="1">
        <f t="shared" si="25"/>
        <v>1</v>
      </c>
      <c r="AS35" s="1">
        <f t="shared" si="25"/>
        <v>1</v>
      </c>
      <c r="AT35" s="1">
        <f t="shared" si="25"/>
        <v>1</v>
      </c>
      <c r="AU35" s="1">
        <f t="shared" si="25"/>
        <v>1</v>
      </c>
      <c r="AV35" s="1">
        <f t="shared" si="25"/>
        <v>1</v>
      </c>
      <c r="AW35" s="1">
        <f t="shared" si="25"/>
        <v>1</v>
      </c>
      <c r="AX35" s="196">
        <f t="shared" si="25"/>
        <v>1</v>
      </c>
      <c r="AY35" s="1">
        <f t="shared" si="25"/>
        <v>1</v>
      </c>
      <c r="AZ35" s="1">
        <f t="shared" si="25"/>
        <v>1</v>
      </c>
      <c r="BA35" s="1">
        <f t="shared" si="25"/>
        <v>1</v>
      </c>
      <c r="BB35" s="106">
        <f t="shared" si="25"/>
        <v>1</v>
      </c>
    </row>
    <row r="36" spans="1:54" s="91" customFormat="1" ht="12.9" customHeight="1">
      <c r="A36" s="224"/>
      <c r="B36" s="225"/>
      <c r="C36" s="226" t="s">
        <v>106</v>
      </c>
      <c r="D36" s="223" t="s">
        <v>298</v>
      </c>
      <c r="E36" s="222" t="s">
        <v>159</v>
      </c>
      <c r="F36" s="222">
        <f t="shared" ref="F36:F73" si="26">SUMPRODUCT(LEN(E36))-SUMPRODUCT(LEN(SUBSTITUTE(E36,",","")))+1</f>
        <v>2</v>
      </c>
      <c r="G36" s="227">
        <v>45390</v>
      </c>
      <c r="H36" s="227">
        <v>45394</v>
      </c>
      <c r="I36" s="228">
        <f t="shared" ref="I36:I73" si="27">NETWORKDAYS(G36,H36)</f>
        <v>5</v>
      </c>
      <c r="J36" s="228">
        <f t="shared" ref="J36:J73" si="28">F36*I36</f>
        <v>10</v>
      </c>
      <c r="K36" s="229">
        <f t="shared" ref="K36:K73" si="29">IF($C$5=G36,1/(H36-I36),IF($C$5&gt;G36,IF($C$5&lt;H36,($C$5-G36)/(H36-G36),1),0))</f>
        <v>1</v>
      </c>
      <c r="L36" s="227">
        <v>45390</v>
      </c>
      <c r="M36" s="227">
        <v>45394</v>
      </c>
      <c r="N36" s="228">
        <f t="shared" ref="N36:N73" si="30">NETWORKDAYS(L36,M36)</f>
        <v>5</v>
      </c>
      <c r="O36" s="95">
        <f t="shared" ref="O36:O73" si="31">F36*N36</f>
        <v>10</v>
      </c>
      <c r="P36" s="202">
        <v>1</v>
      </c>
      <c r="Q36" s="196">
        <f t="shared" si="23"/>
        <v>1</v>
      </c>
      <c r="R36" s="1">
        <f t="shared" si="23"/>
        <v>0</v>
      </c>
      <c r="S36" s="1">
        <f t="shared" si="23"/>
        <v>0</v>
      </c>
      <c r="T36" s="1">
        <f t="shared" si="23"/>
        <v>0</v>
      </c>
      <c r="U36" s="1">
        <f t="shared" si="23"/>
        <v>0</v>
      </c>
      <c r="V36" s="1">
        <f t="shared" si="23"/>
        <v>0</v>
      </c>
      <c r="W36" s="1">
        <f t="shared" si="23"/>
        <v>0</v>
      </c>
      <c r="X36" s="1">
        <f t="shared" si="23"/>
        <v>0</v>
      </c>
      <c r="Y36" s="1">
        <f t="shared" si="23"/>
        <v>0</v>
      </c>
      <c r="Z36" s="1">
        <f t="shared" si="23"/>
        <v>0</v>
      </c>
      <c r="AA36" s="1">
        <f t="shared" si="23"/>
        <v>0</v>
      </c>
      <c r="AB36" s="1">
        <f t="shared" si="23"/>
        <v>0</v>
      </c>
      <c r="AC36" s="1">
        <f t="shared" si="23"/>
        <v>0</v>
      </c>
      <c r="AD36" s="1">
        <f t="shared" si="23"/>
        <v>0</v>
      </c>
      <c r="AE36" s="1">
        <f t="shared" si="23"/>
        <v>0</v>
      </c>
      <c r="AF36" s="1">
        <f t="shared" si="23"/>
        <v>0</v>
      </c>
      <c r="AG36" s="1">
        <f t="shared" si="24"/>
        <v>0</v>
      </c>
      <c r="AH36" s="1">
        <f t="shared" si="24"/>
        <v>0</v>
      </c>
      <c r="AI36" s="1">
        <f t="shared" si="24"/>
        <v>0</v>
      </c>
      <c r="AJ36" s="1">
        <f t="shared" si="24"/>
        <v>0</v>
      </c>
      <c r="AK36" s="1">
        <f t="shared" si="24"/>
        <v>0</v>
      </c>
      <c r="AL36" s="1">
        <f t="shared" si="24"/>
        <v>0</v>
      </c>
      <c r="AM36" s="1">
        <f t="shared" si="24"/>
        <v>0</v>
      </c>
      <c r="AN36" s="1">
        <f t="shared" si="24"/>
        <v>0</v>
      </c>
      <c r="AO36" s="1">
        <f t="shared" si="24"/>
        <v>0</v>
      </c>
      <c r="AP36" s="1">
        <f t="shared" si="24"/>
        <v>0</v>
      </c>
      <c r="AQ36" s="1">
        <f t="shared" si="24"/>
        <v>0</v>
      </c>
      <c r="AR36" s="1">
        <f t="shared" si="25"/>
        <v>0</v>
      </c>
      <c r="AS36" s="1">
        <f t="shared" si="25"/>
        <v>0</v>
      </c>
      <c r="AT36" s="1">
        <f t="shared" si="25"/>
        <v>0</v>
      </c>
      <c r="AU36" s="1">
        <f t="shared" si="25"/>
        <v>0</v>
      </c>
      <c r="AV36" s="1">
        <f t="shared" si="25"/>
        <v>0</v>
      </c>
      <c r="AW36" s="1">
        <f t="shared" si="25"/>
        <v>0</v>
      </c>
      <c r="AX36" s="196">
        <f t="shared" si="25"/>
        <v>0</v>
      </c>
      <c r="AY36" s="1">
        <f t="shared" si="25"/>
        <v>0</v>
      </c>
      <c r="AZ36" s="1">
        <f t="shared" si="25"/>
        <v>0</v>
      </c>
      <c r="BA36" s="1">
        <f t="shared" si="25"/>
        <v>0</v>
      </c>
      <c r="BB36" s="106">
        <f t="shared" si="25"/>
        <v>0</v>
      </c>
    </row>
    <row r="37" spans="1:54" s="91" customFormat="1" ht="12.9" customHeight="1">
      <c r="A37" s="224"/>
      <c r="B37" s="225"/>
      <c r="C37" s="226" t="s">
        <v>104</v>
      </c>
      <c r="D37" s="223" t="s">
        <v>298</v>
      </c>
      <c r="E37" s="222" t="s">
        <v>159</v>
      </c>
      <c r="F37" s="222">
        <f t="shared" si="26"/>
        <v>2</v>
      </c>
      <c r="G37" s="227">
        <f>G36+7</f>
        <v>45397</v>
      </c>
      <c r="H37" s="227">
        <f>G37+4</f>
        <v>45401</v>
      </c>
      <c r="I37" s="228">
        <f t="shared" si="27"/>
        <v>5</v>
      </c>
      <c r="J37" s="228">
        <f t="shared" si="28"/>
        <v>10</v>
      </c>
      <c r="K37" s="229">
        <f t="shared" si="29"/>
        <v>1</v>
      </c>
      <c r="L37" s="227">
        <v>45397</v>
      </c>
      <c r="M37" s="227">
        <v>45401</v>
      </c>
      <c r="N37" s="228">
        <f t="shared" si="30"/>
        <v>5</v>
      </c>
      <c r="O37" s="95">
        <f t="shared" si="31"/>
        <v>10</v>
      </c>
      <c r="P37" s="202">
        <v>1</v>
      </c>
      <c r="Q37" s="196">
        <f t="shared" si="23"/>
        <v>0</v>
      </c>
      <c r="R37" s="1">
        <f t="shared" si="23"/>
        <v>1</v>
      </c>
      <c r="S37" s="1">
        <f t="shared" si="23"/>
        <v>0</v>
      </c>
      <c r="T37" s="1">
        <f t="shared" si="23"/>
        <v>0</v>
      </c>
      <c r="U37" s="1">
        <f t="shared" si="23"/>
        <v>0</v>
      </c>
      <c r="V37" s="1">
        <f t="shared" si="23"/>
        <v>0</v>
      </c>
      <c r="W37" s="1">
        <f t="shared" si="23"/>
        <v>0</v>
      </c>
      <c r="X37" s="1">
        <f t="shared" ref="X37:AF37" si="32">IF(OR((AND($G37&lt;=X$11,AND($H37&lt;=X$12,$H37&gt;=X$11))),(AND(AND($G37&gt;=X$11,$G37&lt;=X$12),$H37&gt;=X$12)),AND($G37&gt;=X$11,$H37&lt;=X$12),AND($G37&lt;=X$11,$H37&gt;=X$12)),1,0)</f>
        <v>0</v>
      </c>
      <c r="Y37" s="1">
        <f t="shared" si="32"/>
        <v>0</v>
      </c>
      <c r="Z37" s="1">
        <f t="shared" si="32"/>
        <v>0</v>
      </c>
      <c r="AA37" s="1">
        <f t="shared" si="32"/>
        <v>0</v>
      </c>
      <c r="AB37" s="1">
        <f t="shared" si="32"/>
        <v>0</v>
      </c>
      <c r="AC37" s="1">
        <f t="shared" si="32"/>
        <v>0</v>
      </c>
      <c r="AD37" s="1">
        <f t="shared" si="32"/>
        <v>0</v>
      </c>
      <c r="AE37" s="1">
        <f t="shared" si="32"/>
        <v>0</v>
      </c>
      <c r="AF37" s="1">
        <f t="shared" si="32"/>
        <v>0</v>
      </c>
      <c r="AG37" s="1">
        <f t="shared" si="24"/>
        <v>0</v>
      </c>
      <c r="AH37" s="1">
        <f t="shared" si="24"/>
        <v>0</v>
      </c>
      <c r="AI37" s="1">
        <f t="shared" si="24"/>
        <v>0</v>
      </c>
      <c r="AJ37" s="1">
        <f t="shared" si="24"/>
        <v>0</v>
      </c>
      <c r="AK37" s="1">
        <f t="shared" si="24"/>
        <v>0</v>
      </c>
      <c r="AL37" s="1">
        <f t="shared" si="24"/>
        <v>0</v>
      </c>
      <c r="AM37" s="1">
        <f t="shared" si="24"/>
        <v>0</v>
      </c>
      <c r="AN37" s="1">
        <f t="shared" si="24"/>
        <v>0</v>
      </c>
      <c r="AO37" s="1">
        <f t="shared" si="24"/>
        <v>0</v>
      </c>
      <c r="AP37" s="1">
        <f t="shared" si="24"/>
        <v>0</v>
      </c>
      <c r="AQ37" s="1">
        <f t="shared" si="24"/>
        <v>0</v>
      </c>
      <c r="AR37" s="1">
        <f t="shared" si="25"/>
        <v>0</v>
      </c>
      <c r="AS37" s="1">
        <f t="shared" si="25"/>
        <v>0</v>
      </c>
      <c r="AT37" s="1">
        <f t="shared" si="25"/>
        <v>0</v>
      </c>
      <c r="AU37" s="1">
        <f t="shared" si="25"/>
        <v>0</v>
      </c>
      <c r="AV37" s="1">
        <f t="shared" si="25"/>
        <v>0</v>
      </c>
      <c r="AW37" s="1">
        <f t="shared" si="25"/>
        <v>0</v>
      </c>
      <c r="AX37" s="196">
        <f t="shared" si="25"/>
        <v>0</v>
      </c>
      <c r="AY37" s="1">
        <f t="shared" si="25"/>
        <v>0</v>
      </c>
      <c r="AZ37" s="1">
        <f t="shared" si="25"/>
        <v>0</v>
      </c>
      <c r="BA37" s="1">
        <f t="shared" si="25"/>
        <v>0</v>
      </c>
      <c r="BB37" s="106">
        <f t="shared" ref="BB37:BB73" si="33">IF(OR((AND($G37&lt;=BB$11,AND($H37&lt;=BB$12,$H37&gt;=BB$11))),(AND(AND($G37&gt;=BB$11,$G37&lt;=BB$12),$H37&gt;=BB$12)),AND($G37&gt;=BB$11,$H37&lt;=BB$12),AND($G37&lt;=BB$11,$H37&gt;=BB$12)),1,0)</f>
        <v>0</v>
      </c>
    </row>
    <row r="38" spans="1:54" s="91" customFormat="1" ht="12.9" customHeight="1">
      <c r="A38" s="224"/>
      <c r="B38" s="225"/>
      <c r="C38" s="226" t="s">
        <v>116</v>
      </c>
      <c r="D38" s="223" t="s">
        <v>298</v>
      </c>
      <c r="E38" s="222" t="s">
        <v>159</v>
      </c>
      <c r="F38" s="222">
        <f t="shared" si="26"/>
        <v>2</v>
      </c>
      <c r="G38" s="227">
        <f t="shared" ref="G38:G73" si="34">G37+7</f>
        <v>45404</v>
      </c>
      <c r="H38" s="227">
        <f t="shared" ref="H38:H72" si="35">G38+4</f>
        <v>45408</v>
      </c>
      <c r="I38" s="228">
        <f t="shared" si="27"/>
        <v>5</v>
      </c>
      <c r="J38" s="228">
        <f t="shared" si="28"/>
        <v>10</v>
      </c>
      <c r="K38" s="229">
        <f t="shared" si="29"/>
        <v>1</v>
      </c>
      <c r="L38" s="227">
        <v>45404</v>
      </c>
      <c r="M38" s="227">
        <v>45408</v>
      </c>
      <c r="N38" s="228">
        <f t="shared" si="30"/>
        <v>5</v>
      </c>
      <c r="O38" s="95">
        <f t="shared" si="31"/>
        <v>10</v>
      </c>
      <c r="P38" s="202">
        <v>1</v>
      </c>
      <c r="Q38" s="196">
        <f t="shared" ref="Q38:AF53" si="36">IF(OR((AND($G38&lt;=Q$11,AND($H38&lt;=Q$12,$H38&gt;=Q$11))),(AND(AND($G38&gt;=Q$11,$G38&lt;=Q$12),$H38&gt;=Q$12)),AND($G38&gt;=Q$11,$H38&lt;=Q$12),AND($G38&lt;=Q$11,$H38&gt;=Q$12)),1,0)</f>
        <v>0</v>
      </c>
      <c r="R38" s="1">
        <f t="shared" si="36"/>
        <v>0</v>
      </c>
      <c r="S38" s="1">
        <f t="shared" si="36"/>
        <v>1</v>
      </c>
      <c r="T38" s="1">
        <f t="shared" si="36"/>
        <v>0</v>
      </c>
      <c r="U38" s="1">
        <f t="shared" si="36"/>
        <v>0</v>
      </c>
      <c r="V38" s="1">
        <f t="shared" si="36"/>
        <v>0</v>
      </c>
      <c r="W38" s="1">
        <f t="shared" si="36"/>
        <v>0</v>
      </c>
      <c r="X38" s="1">
        <f t="shared" si="36"/>
        <v>0</v>
      </c>
      <c r="Y38" s="1">
        <f t="shared" si="36"/>
        <v>0</v>
      </c>
      <c r="Z38" s="1">
        <f t="shared" si="36"/>
        <v>0</v>
      </c>
      <c r="AA38" s="1">
        <f t="shared" si="36"/>
        <v>0</v>
      </c>
      <c r="AB38" s="1">
        <f t="shared" si="36"/>
        <v>0</v>
      </c>
      <c r="AC38" s="1">
        <f t="shared" si="36"/>
        <v>0</v>
      </c>
      <c r="AD38" s="1">
        <f t="shared" si="36"/>
        <v>0</v>
      </c>
      <c r="AE38" s="1">
        <f t="shared" si="36"/>
        <v>0</v>
      </c>
      <c r="AF38" s="1">
        <f t="shared" si="36"/>
        <v>0</v>
      </c>
      <c r="AG38" s="1">
        <f t="shared" si="24"/>
        <v>0</v>
      </c>
      <c r="AH38" s="1">
        <f t="shared" si="24"/>
        <v>0</v>
      </c>
      <c r="AI38" s="1">
        <f t="shared" si="24"/>
        <v>0</v>
      </c>
      <c r="AJ38" s="1">
        <f t="shared" si="24"/>
        <v>0</v>
      </c>
      <c r="AK38" s="1">
        <f t="shared" si="24"/>
        <v>0</v>
      </c>
      <c r="AL38" s="1">
        <f t="shared" si="24"/>
        <v>0</v>
      </c>
      <c r="AM38" s="1">
        <f t="shared" si="24"/>
        <v>0</v>
      </c>
      <c r="AN38" s="1">
        <f t="shared" si="24"/>
        <v>0</v>
      </c>
      <c r="AO38" s="1">
        <f t="shared" si="24"/>
        <v>0</v>
      </c>
      <c r="AP38" s="1">
        <f t="shared" si="24"/>
        <v>0</v>
      </c>
      <c r="AQ38" s="1">
        <f t="shared" si="24"/>
        <v>0</v>
      </c>
      <c r="AR38" s="1">
        <f t="shared" ref="AR38:BA53" si="37">IF(OR((AND($G38&lt;=AR$11,AND($H38&lt;=AR$12,$H38&gt;=AR$11))),(AND(AND($G38&gt;=AR$11,$G38&lt;=AR$12),$H38&gt;=AR$12)),AND($G38&gt;=AR$11,$H38&lt;=AR$12),AND($G38&lt;=AR$11,$H38&gt;=AR$12)),1,0)</f>
        <v>0</v>
      </c>
      <c r="AS38" s="1">
        <f t="shared" si="37"/>
        <v>0</v>
      </c>
      <c r="AT38" s="1">
        <f t="shared" si="37"/>
        <v>0</v>
      </c>
      <c r="AU38" s="1">
        <f t="shared" si="37"/>
        <v>0</v>
      </c>
      <c r="AV38" s="1">
        <f t="shared" si="37"/>
        <v>0</v>
      </c>
      <c r="AW38" s="1">
        <f t="shared" si="37"/>
        <v>0</v>
      </c>
      <c r="AX38" s="196">
        <f t="shared" si="37"/>
        <v>0</v>
      </c>
      <c r="AY38" s="1">
        <f t="shared" si="37"/>
        <v>0</v>
      </c>
      <c r="AZ38" s="1">
        <f t="shared" si="37"/>
        <v>0</v>
      </c>
      <c r="BA38" s="1">
        <f t="shared" si="37"/>
        <v>0</v>
      </c>
      <c r="BB38" s="106">
        <f t="shared" si="33"/>
        <v>0</v>
      </c>
    </row>
    <row r="39" spans="1:54" s="91" customFormat="1" ht="12.9" customHeight="1">
      <c r="A39" s="224"/>
      <c r="B39" s="225"/>
      <c r="C39" s="226" t="s">
        <v>150</v>
      </c>
      <c r="D39" s="223" t="s">
        <v>298</v>
      </c>
      <c r="E39" s="222" t="s">
        <v>159</v>
      </c>
      <c r="F39" s="222">
        <f t="shared" si="26"/>
        <v>2</v>
      </c>
      <c r="G39" s="227">
        <f t="shared" si="34"/>
        <v>45411</v>
      </c>
      <c r="H39" s="227">
        <f t="shared" si="35"/>
        <v>45415</v>
      </c>
      <c r="I39" s="228">
        <f t="shared" si="27"/>
        <v>5</v>
      </c>
      <c r="J39" s="228">
        <f t="shared" si="28"/>
        <v>10</v>
      </c>
      <c r="K39" s="229">
        <f t="shared" si="29"/>
        <v>1</v>
      </c>
      <c r="L39" s="227">
        <v>45411</v>
      </c>
      <c r="M39" s="227">
        <v>45415</v>
      </c>
      <c r="N39" s="228">
        <f t="shared" si="30"/>
        <v>5</v>
      </c>
      <c r="O39" s="95">
        <f t="shared" si="31"/>
        <v>10</v>
      </c>
      <c r="P39" s="202">
        <v>1</v>
      </c>
      <c r="Q39" s="196">
        <f t="shared" si="36"/>
        <v>0</v>
      </c>
      <c r="R39" s="1">
        <f t="shared" si="36"/>
        <v>0</v>
      </c>
      <c r="S39" s="1">
        <f t="shared" si="36"/>
        <v>0</v>
      </c>
      <c r="T39" s="1">
        <f t="shared" si="36"/>
        <v>1</v>
      </c>
      <c r="U39" s="1">
        <f t="shared" si="36"/>
        <v>0</v>
      </c>
      <c r="V39" s="1">
        <f t="shared" si="36"/>
        <v>0</v>
      </c>
      <c r="W39" s="1">
        <f t="shared" si="36"/>
        <v>0</v>
      </c>
      <c r="X39" s="1">
        <f t="shared" si="36"/>
        <v>0</v>
      </c>
      <c r="Y39" s="1">
        <f t="shared" si="36"/>
        <v>0</v>
      </c>
      <c r="Z39" s="1">
        <f t="shared" si="36"/>
        <v>0</v>
      </c>
      <c r="AA39" s="1">
        <f t="shared" si="36"/>
        <v>0</v>
      </c>
      <c r="AB39" s="1">
        <f t="shared" si="36"/>
        <v>0</v>
      </c>
      <c r="AC39" s="1">
        <f t="shared" si="36"/>
        <v>0</v>
      </c>
      <c r="AD39" s="1">
        <f t="shared" si="36"/>
        <v>0</v>
      </c>
      <c r="AE39" s="1">
        <f t="shared" si="36"/>
        <v>0</v>
      </c>
      <c r="AF39" s="1">
        <f t="shared" si="36"/>
        <v>0</v>
      </c>
      <c r="AG39" s="1">
        <f t="shared" si="24"/>
        <v>0</v>
      </c>
      <c r="AH39" s="1">
        <f t="shared" si="24"/>
        <v>0</v>
      </c>
      <c r="AI39" s="1">
        <f t="shared" si="24"/>
        <v>0</v>
      </c>
      <c r="AJ39" s="1">
        <f t="shared" si="24"/>
        <v>0</v>
      </c>
      <c r="AK39" s="1">
        <f t="shared" si="24"/>
        <v>0</v>
      </c>
      <c r="AL39" s="1">
        <f t="shared" si="24"/>
        <v>0</v>
      </c>
      <c r="AM39" s="1">
        <f t="shared" si="24"/>
        <v>0</v>
      </c>
      <c r="AN39" s="1">
        <f t="shared" si="24"/>
        <v>0</v>
      </c>
      <c r="AO39" s="1">
        <f t="shared" si="24"/>
        <v>0</v>
      </c>
      <c r="AP39" s="1">
        <f t="shared" si="24"/>
        <v>0</v>
      </c>
      <c r="AQ39" s="1">
        <f t="shared" si="24"/>
        <v>0</v>
      </c>
      <c r="AR39" s="1">
        <f t="shared" si="37"/>
        <v>0</v>
      </c>
      <c r="AS39" s="1">
        <f t="shared" si="37"/>
        <v>0</v>
      </c>
      <c r="AT39" s="1">
        <f t="shared" si="37"/>
        <v>0</v>
      </c>
      <c r="AU39" s="1">
        <f t="shared" si="37"/>
        <v>0</v>
      </c>
      <c r="AV39" s="1">
        <f t="shared" si="37"/>
        <v>0</v>
      </c>
      <c r="AW39" s="1">
        <f t="shared" si="37"/>
        <v>0</v>
      </c>
      <c r="AX39" s="196">
        <f t="shared" si="37"/>
        <v>0</v>
      </c>
      <c r="AY39" s="1">
        <f t="shared" si="37"/>
        <v>0</v>
      </c>
      <c r="AZ39" s="1">
        <f t="shared" si="37"/>
        <v>0</v>
      </c>
      <c r="BA39" s="1">
        <f t="shared" si="37"/>
        <v>0</v>
      </c>
      <c r="BB39" s="106">
        <f t="shared" si="33"/>
        <v>0</v>
      </c>
    </row>
    <row r="40" spans="1:54" s="91" customFormat="1" ht="12.9" customHeight="1">
      <c r="A40" s="224"/>
      <c r="B40" s="225"/>
      <c r="C40" s="226" t="s">
        <v>114</v>
      </c>
      <c r="D40" s="223" t="s">
        <v>298</v>
      </c>
      <c r="E40" s="222" t="s">
        <v>159</v>
      </c>
      <c r="F40" s="222">
        <f t="shared" si="26"/>
        <v>2</v>
      </c>
      <c r="G40" s="227">
        <f t="shared" si="34"/>
        <v>45418</v>
      </c>
      <c r="H40" s="227">
        <f t="shared" si="35"/>
        <v>45422</v>
      </c>
      <c r="I40" s="228">
        <f t="shared" si="27"/>
        <v>5</v>
      </c>
      <c r="J40" s="228">
        <f t="shared" si="28"/>
        <v>10</v>
      </c>
      <c r="K40" s="229">
        <f t="shared" si="29"/>
        <v>1</v>
      </c>
      <c r="L40" s="227">
        <v>45418</v>
      </c>
      <c r="M40" s="227">
        <v>45422</v>
      </c>
      <c r="N40" s="228">
        <f t="shared" si="30"/>
        <v>5</v>
      </c>
      <c r="O40" s="95">
        <f t="shared" si="31"/>
        <v>10</v>
      </c>
      <c r="P40" s="202">
        <v>1</v>
      </c>
      <c r="Q40" s="196">
        <f t="shared" si="36"/>
        <v>0</v>
      </c>
      <c r="R40" s="1">
        <f t="shared" si="36"/>
        <v>0</v>
      </c>
      <c r="S40" s="1">
        <f t="shared" si="36"/>
        <v>0</v>
      </c>
      <c r="T40" s="1">
        <f t="shared" si="36"/>
        <v>0</v>
      </c>
      <c r="U40" s="1">
        <f t="shared" si="36"/>
        <v>1</v>
      </c>
      <c r="V40" s="1">
        <f t="shared" si="36"/>
        <v>0</v>
      </c>
      <c r="W40" s="1">
        <f t="shared" si="36"/>
        <v>0</v>
      </c>
      <c r="X40" s="1">
        <f t="shared" si="36"/>
        <v>0</v>
      </c>
      <c r="Y40" s="1">
        <f t="shared" si="36"/>
        <v>0</v>
      </c>
      <c r="Z40" s="1">
        <f t="shared" si="36"/>
        <v>0</v>
      </c>
      <c r="AA40" s="1">
        <f t="shared" si="36"/>
        <v>0</v>
      </c>
      <c r="AB40" s="1">
        <f t="shared" si="36"/>
        <v>0</v>
      </c>
      <c r="AC40" s="1">
        <f t="shared" si="36"/>
        <v>0</v>
      </c>
      <c r="AD40" s="1">
        <f t="shared" si="36"/>
        <v>0</v>
      </c>
      <c r="AE40" s="1">
        <f t="shared" si="36"/>
        <v>0</v>
      </c>
      <c r="AF40" s="1">
        <f t="shared" si="36"/>
        <v>0</v>
      </c>
      <c r="AG40" s="1">
        <f t="shared" si="24"/>
        <v>0</v>
      </c>
      <c r="AH40" s="1">
        <f t="shared" si="24"/>
        <v>0</v>
      </c>
      <c r="AI40" s="1">
        <f t="shared" si="24"/>
        <v>0</v>
      </c>
      <c r="AJ40" s="1">
        <f t="shared" si="24"/>
        <v>0</v>
      </c>
      <c r="AK40" s="1">
        <f t="shared" si="24"/>
        <v>0</v>
      </c>
      <c r="AL40" s="1">
        <f t="shared" si="24"/>
        <v>0</v>
      </c>
      <c r="AM40" s="1">
        <f t="shared" si="24"/>
        <v>0</v>
      </c>
      <c r="AN40" s="1">
        <f t="shared" si="24"/>
        <v>0</v>
      </c>
      <c r="AO40" s="1">
        <f t="shared" si="24"/>
        <v>0</v>
      </c>
      <c r="AP40" s="1">
        <f t="shared" si="24"/>
        <v>0</v>
      </c>
      <c r="AQ40" s="1">
        <f t="shared" si="24"/>
        <v>0</v>
      </c>
      <c r="AR40" s="1">
        <f t="shared" si="37"/>
        <v>0</v>
      </c>
      <c r="AS40" s="1">
        <f t="shared" si="37"/>
        <v>0</v>
      </c>
      <c r="AT40" s="1">
        <f t="shared" si="37"/>
        <v>0</v>
      </c>
      <c r="AU40" s="1">
        <f t="shared" si="37"/>
        <v>0</v>
      </c>
      <c r="AV40" s="1">
        <f t="shared" si="37"/>
        <v>0</v>
      </c>
      <c r="AW40" s="1">
        <f t="shared" si="37"/>
        <v>0</v>
      </c>
      <c r="AX40" s="196">
        <f t="shared" si="37"/>
        <v>0</v>
      </c>
      <c r="AY40" s="1">
        <f t="shared" si="37"/>
        <v>0</v>
      </c>
      <c r="AZ40" s="1">
        <f t="shared" si="37"/>
        <v>0</v>
      </c>
      <c r="BA40" s="1">
        <f t="shared" si="37"/>
        <v>0</v>
      </c>
      <c r="BB40" s="106">
        <f t="shared" si="33"/>
        <v>0</v>
      </c>
    </row>
    <row r="41" spans="1:54" s="91" customFormat="1" ht="12.9" customHeight="1">
      <c r="A41" s="224"/>
      <c r="B41" s="225"/>
      <c r="C41" s="226" t="s">
        <v>148</v>
      </c>
      <c r="D41" s="223" t="s">
        <v>298</v>
      </c>
      <c r="E41" s="222" t="s">
        <v>159</v>
      </c>
      <c r="F41" s="222">
        <f t="shared" si="26"/>
        <v>2</v>
      </c>
      <c r="G41" s="227">
        <f t="shared" si="34"/>
        <v>45425</v>
      </c>
      <c r="H41" s="227">
        <f t="shared" si="35"/>
        <v>45429</v>
      </c>
      <c r="I41" s="228">
        <f t="shared" si="27"/>
        <v>5</v>
      </c>
      <c r="J41" s="228">
        <f t="shared" si="28"/>
        <v>10</v>
      </c>
      <c r="K41" s="229">
        <f t="shared" si="29"/>
        <v>1</v>
      </c>
      <c r="L41" s="250">
        <v>45425</v>
      </c>
      <c r="M41" s="250">
        <v>45429</v>
      </c>
      <c r="N41" s="251">
        <f t="shared" si="30"/>
        <v>5</v>
      </c>
      <c r="O41" s="243">
        <f t="shared" si="31"/>
        <v>10</v>
      </c>
      <c r="P41" s="249">
        <v>1</v>
      </c>
      <c r="Q41" s="196">
        <f t="shared" si="36"/>
        <v>0</v>
      </c>
      <c r="R41" s="1">
        <f t="shared" si="36"/>
        <v>0</v>
      </c>
      <c r="S41" s="1">
        <f t="shared" si="36"/>
        <v>0</v>
      </c>
      <c r="T41" s="1">
        <f t="shared" si="36"/>
        <v>0</v>
      </c>
      <c r="U41" s="1">
        <f t="shared" si="36"/>
        <v>0</v>
      </c>
      <c r="V41" s="1">
        <f t="shared" si="36"/>
        <v>1</v>
      </c>
      <c r="W41" s="1">
        <f t="shared" si="36"/>
        <v>0</v>
      </c>
      <c r="X41" s="1">
        <f t="shared" si="36"/>
        <v>0</v>
      </c>
      <c r="Y41" s="1">
        <f t="shared" si="36"/>
        <v>0</v>
      </c>
      <c r="Z41" s="1">
        <f t="shared" si="36"/>
        <v>0</v>
      </c>
      <c r="AA41" s="1">
        <f t="shared" si="36"/>
        <v>0</v>
      </c>
      <c r="AB41" s="1">
        <f t="shared" si="36"/>
        <v>0</v>
      </c>
      <c r="AC41" s="1">
        <f t="shared" si="36"/>
        <v>0</v>
      </c>
      <c r="AD41" s="1">
        <f t="shared" si="36"/>
        <v>0</v>
      </c>
      <c r="AE41" s="1">
        <f t="shared" si="36"/>
        <v>0</v>
      </c>
      <c r="AF41" s="1">
        <f t="shared" si="36"/>
        <v>0</v>
      </c>
      <c r="AG41" s="1">
        <f t="shared" si="24"/>
        <v>0</v>
      </c>
      <c r="AH41" s="1">
        <f t="shared" si="24"/>
        <v>0</v>
      </c>
      <c r="AI41" s="1">
        <f t="shared" si="24"/>
        <v>0</v>
      </c>
      <c r="AJ41" s="1">
        <f t="shared" si="24"/>
        <v>0</v>
      </c>
      <c r="AK41" s="1">
        <f t="shared" si="24"/>
        <v>0</v>
      </c>
      <c r="AL41" s="1">
        <f t="shared" si="24"/>
        <v>0</v>
      </c>
      <c r="AM41" s="1">
        <f t="shared" si="24"/>
        <v>0</v>
      </c>
      <c r="AN41" s="1">
        <f t="shared" si="24"/>
        <v>0</v>
      </c>
      <c r="AO41" s="1">
        <f t="shared" si="24"/>
        <v>0</v>
      </c>
      <c r="AP41" s="1">
        <f t="shared" si="24"/>
        <v>0</v>
      </c>
      <c r="AQ41" s="1">
        <f t="shared" si="24"/>
        <v>0</v>
      </c>
      <c r="AR41" s="1">
        <f t="shared" si="37"/>
        <v>0</v>
      </c>
      <c r="AS41" s="1">
        <f t="shared" si="37"/>
        <v>0</v>
      </c>
      <c r="AT41" s="1">
        <f t="shared" si="37"/>
        <v>0</v>
      </c>
      <c r="AU41" s="1">
        <f t="shared" si="37"/>
        <v>0</v>
      </c>
      <c r="AV41" s="1">
        <f t="shared" si="37"/>
        <v>0</v>
      </c>
      <c r="AW41" s="1">
        <f t="shared" si="37"/>
        <v>0</v>
      </c>
      <c r="AX41" s="196">
        <f t="shared" si="37"/>
        <v>0</v>
      </c>
      <c r="AY41" s="1">
        <f t="shared" si="37"/>
        <v>0</v>
      </c>
      <c r="AZ41" s="1">
        <f t="shared" si="37"/>
        <v>0</v>
      </c>
      <c r="BA41" s="1">
        <f t="shared" si="37"/>
        <v>0</v>
      </c>
      <c r="BB41" s="106">
        <f t="shared" si="33"/>
        <v>0</v>
      </c>
    </row>
    <row r="42" spans="1:54" s="91" customFormat="1" ht="12.9" customHeight="1">
      <c r="A42" s="224"/>
      <c r="B42" s="225"/>
      <c r="C42" s="226" t="s">
        <v>129</v>
      </c>
      <c r="D42" s="223" t="s">
        <v>298</v>
      </c>
      <c r="E42" s="222" t="s">
        <v>159</v>
      </c>
      <c r="F42" s="222">
        <f t="shared" si="26"/>
        <v>2</v>
      </c>
      <c r="G42" s="227">
        <f t="shared" si="34"/>
        <v>45432</v>
      </c>
      <c r="H42" s="227">
        <f t="shared" si="35"/>
        <v>45436</v>
      </c>
      <c r="I42" s="228">
        <f t="shared" si="27"/>
        <v>5</v>
      </c>
      <c r="J42" s="228">
        <f t="shared" si="28"/>
        <v>10</v>
      </c>
      <c r="K42" s="229">
        <f t="shared" si="29"/>
        <v>1</v>
      </c>
      <c r="L42" s="250">
        <v>45432</v>
      </c>
      <c r="M42" s="250">
        <v>45436</v>
      </c>
      <c r="N42" s="265">
        <f t="shared" si="30"/>
        <v>5</v>
      </c>
      <c r="O42" s="243">
        <f t="shared" si="31"/>
        <v>10</v>
      </c>
      <c r="P42" s="249">
        <v>1</v>
      </c>
      <c r="Q42" s="196">
        <f t="shared" si="36"/>
        <v>0</v>
      </c>
      <c r="R42" s="1">
        <f t="shared" si="36"/>
        <v>0</v>
      </c>
      <c r="S42" s="1">
        <f t="shared" si="36"/>
        <v>0</v>
      </c>
      <c r="T42" s="1">
        <f t="shared" si="36"/>
        <v>0</v>
      </c>
      <c r="U42" s="1">
        <f t="shared" si="36"/>
        <v>0</v>
      </c>
      <c r="V42" s="1">
        <f t="shared" si="36"/>
        <v>0</v>
      </c>
      <c r="W42" s="1">
        <f t="shared" si="36"/>
        <v>1</v>
      </c>
      <c r="X42" s="1">
        <f t="shared" si="36"/>
        <v>0</v>
      </c>
      <c r="Y42" s="1">
        <f t="shared" si="36"/>
        <v>0</v>
      </c>
      <c r="Z42" s="1">
        <f t="shared" si="36"/>
        <v>0</v>
      </c>
      <c r="AA42" s="1">
        <f t="shared" si="36"/>
        <v>0</v>
      </c>
      <c r="AB42" s="1">
        <f t="shared" si="36"/>
        <v>0</v>
      </c>
      <c r="AC42" s="1">
        <f t="shared" si="36"/>
        <v>0</v>
      </c>
      <c r="AD42" s="1">
        <f t="shared" si="36"/>
        <v>0</v>
      </c>
      <c r="AE42" s="1">
        <f t="shared" si="36"/>
        <v>0</v>
      </c>
      <c r="AF42" s="1">
        <f t="shared" si="36"/>
        <v>0</v>
      </c>
      <c r="AG42" s="1">
        <f t="shared" si="24"/>
        <v>0</v>
      </c>
      <c r="AH42" s="1">
        <f t="shared" si="24"/>
        <v>0</v>
      </c>
      <c r="AI42" s="1">
        <f t="shared" si="24"/>
        <v>0</v>
      </c>
      <c r="AJ42" s="1">
        <f t="shared" si="24"/>
        <v>0</v>
      </c>
      <c r="AK42" s="1">
        <f t="shared" si="24"/>
        <v>0</v>
      </c>
      <c r="AL42" s="1">
        <f t="shared" si="24"/>
        <v>0</v>
      </c>
      <c r="AM42" s="1">
        <f t="shared" si="24"/>
        <v>0</v>
      </c>
      <c r="AN42" s="1">
        <f t="shared" si="24"/>
        <v>0</v>
      </c>
      <c r="AO42" s="1">
        <f t="shared" si="24"/>
        <v>0</v>
      </c>
      <c r="AP42" s="1">
        <f t="shared" si="24"/>
        <v>0</v>
      </c>
      <c r="AQ42" s="1">
        <f t="shared" ref="AQ42:AV42" si="38">IF(OR((AND($G42&lt;=AQ$11,AND($H42&lt;=AQ$12,$H42&gt;=AQ$11))),(AND(AND($G42&gt;=AQ$11,$G42&lt;=AQ$12),$H42&gt;=AQ$12)),AND($G42&gt;=AQ$11,$H42&lt;=AQ$12),AND($G42&lt;=AQ$11,$H42&gt;=AQ$12)),1,0)</f>
        <v>0</v>
      </c>
      <c r="AR42" s="1">
        <f t="shared" si="38"/>
        <v>0</v>
      </c>
      <c r="AS42" s="1">
        <f t="shared" si="38"/>
        <v>0</v>
      </c>
      <c r="AT42" s="1">
        <f t="shared" si="38"/>
        <v>0</v>
      </c>
      <c r="AU42" s="1">
        <f t="shared" si="38"/>
        <v>0</v>
      </c>
      <c r="AV42" s="1">
        <f t="shared" si="38"/>
        <v>0</v>
      </c>
      <c r="AW42" s="1">
        <f t="shared" si="37"/>
        <v>0</v>
      </c>
      <c r="AX42" s="196">
        <f t="shared" si="37"/>
        <v>0</v>
      </c>
      <c r="AY42" s="1">
        <f t="shared" si="37"/>
        <v>0</v>
      </c>
      <c r="AZ42" s="1">
        <f t="shared" si="37"/>
        <v>0</v>
      </c>
      <c r="BA42" s="1">
        <f t="shared" si="37"/>
        <v>0</v>
      </c>
      <c r="BB42" s="106">
        <f t="shared" si="33"/>
        <v>0</v>
      </c>
    </row>
    <row r="43" spans="1:54" s="91" customFormat="1" ht="12.9" customHeight="1">
      <c r="A43" s="224"/>
      <c r="B43" s="225"/>
      <c r="C43" s="226" t="s">
        <v>147</v>
      </c>
      <c r="D43" s="223" t="s">
        <v>298</v>
      </c>
      <c r="E43" s="222" t="s">
        <v>159</v>
      </c>
      <c r="F43" s="222">
        <f t="shared" si="26"/>
        <v>2</v>
      </c>
      <c r="G43" s="227">
        <f t="shared" si="34"/>
        <v>45439</v>
      </c>
      <c r="H43" s="227">
        <f t="shared" si="35"/>
        <v>45443</v>
      </c>
      <c r="I43" s="228">
        <f t="shared" si="27"/>
        <v>5</v>
      </c>
      <c r="J43" s="228">
        <f t="shared" si="28"/>
        <v>10</v>
      </c>
      <c r="K43" s="229">
        <f t="shared" si="29"/>
        <v>1</v>
      </c>
      <c r="L43" s="227">
        <v>45439</v>
      </c>
      <c r="M43" s="227">
        <v>45443</v>
      </c>
      <c r="N43" s="228">
        <f t="shared" si="30"/>
        <v>5</v>
      </c>
      <c r="O43" s="95">
        <f t="shared" si="31"/>
        <v>10</v>
      </c>
      <c r="P43" s="202">
        <v>1</v>
      </c>
      <c r="Q43" s="196">
        <f t="shared" si="36"/>
        <v>0</v>
      </c>
      <c r="R43" s="1">
        <f t="shared" si="36"/>
        <v>0</v>
      </c>
      <c r="S43" s="1">
        <f t="shared" si="36"/>
        <v>0</v>
      </c>
      <c r="T43" s="1">
        <f t="shared" si="36"/>
        <v>0</v>
      </c>
      <c r="U43" s="1">
        <f t="shared" si="36"/>
        <v>0</v>
      </c>
      <c r="V43" s="1">
        <f t="shared" si="36"/>
        <v>0</v>
      </c>
      <c r="W43" s="1">
        <f t="shared" si="36"/>
        <v>0</v>
      </c>
      <c r="X43" s="1">
        <f t="shared" si="36"/>
        <v>1</v>
      </c>
      <c r="Y43" s="1">
        <f t="shared" si="36"/>
        <v>0</v>
      </c>
      <c r="Z43" s="1">
        <f t="shared" si="36"/>
        <v>0</v>
      </c>
      <c r="AA43" s="1">
        <f t="shared" si="36"/>
        <v>0</v>
      </c>
      <c r="AB43" s="1">
        <f t="shared" si="36"/>
        <v>0</v>
      </c>
      <c r="AC43" s="1">
        <f t="shared" si="36"/>
        <v>0</v>
      </c>
      <c r="AD43" s="1">
        <f t="shared" si="36"/>
        <v>0</v>
      </c>
      <c r="AE43" s="1">
        <f t="shared" si="36"/>
        <v>0</v>
      </c>
      <c r="AF43" s="1">
        <f t="shared" si="36"/>
        <v>0</v>
      </c>
      <c r="AG43" s="1">
        <f t="shared" ref="AG43:AV58" si="39">IF(OR((AND($G43&lt;=AG$11,AND($H43&lt;=AG$12,$H43&gt;=AG$11))),(AND(AND($G43&gt;=AG$11,$G43&lt;=AG$12),$H43&gt;=AG$12)),AND($G43&gt;=AG$11,$H43&lt;=AG$12),AND($G43&lt;=AG$11,$H43&gt;=AG$12)),1,0)</f>
        <v>0</v>
      </c>
      <c r="AH43" s="1">
        <f t="shared" si="39"/>
        <v>0</v>
      </c>
      <c r="AI43" s="1">
        <f t="shared" si="39"/>
        <v>0</v>
      </c>
      <c r="AJ43" s="1">
        <f t="shared" si="39"/>
        <v>0</v>
      </c>
      <c r="AK43" s="1">
        <f t="shared" si="39"/>
        <v>0</v>
      </c>
      <c r="AL43" s="1">
        <f t="shared" si="39"/>
        <v>0</v>
      </c>
      <c r="AM43" s="1">
        <f t="shared" si="39"/>
        <v>0</v>
      </c>
      <c r="AN43" s="1">
        <f t="shared" si="39"/>
        <v>0</v>
      </c>
      <c r="AO43" s="1">
        <f t="shared" si="39"/>
        <v>0</v>
      </c>
      <c r="AP43" s="1">
        <f t="shared" si="39"/>
        <v>0</v>
      </c>
      <c r="AQ43" s="1">
        <f t="shared" si="39"/>
        <v>0</v>
      </c>
      <c r="AR43" s="1">
        <f t="shared" si="39"/>
        <v>0</v>
      </c>
      <c r="AS43" s="1">
        <f t="shared" si="39"/>
        <v>0</v>
      </c>
      <c r="AT43" s="1">
        <f t="shared" si="39"/>
        <v>0</v>
      </c>
      <c r="AU43" s="1">
        <f t="shared" si="39"/>
        <v>0</v>
      </c>
      <c r="AV43" s="1">
        <f t="shared" si="39"/>
        <v>0</v>
      </c>
      <c r="AW43" s="1">
        <f t="shared" si="37"/>
        <v>0</v>
      </c>
      <c r="AX43" s="196">
        <f t="shared" si="37"/>
        <v>0</v>
      </c>
      <c r="AY43" s="1">
        <f t="shared" si="37"/>
        <v>0</v>
      </c>
      <c r="AZ43" s="1">
        <f t="shared" si="37"/>
        <v>0</v>
      </c>
      <c r="BA43" s="1">
        <f t="shared" si="37"/>
        <v>0</v>
      </c>
      <c r="BB43" s="106">
        <f t="shared" si="33"/>
        <v>0</v>
      </c>
    </row>
    <row r="44" spans="1:54" s="91" customFormat="1" ht="12.9" customHeight="1">
      <c r="A44" s="224"/>
      <c r="B44" s="225"/>
      <c r="C44" s="226" t="s">
        <v>120</v>
      </c>
      <c r="D44" s="223" t="s">
        <v>298</v>
      </c>
      <c r="E44" s="222" t="s">
        <v>159</v>
      </c>
      <c r="F44" s="222">
        <f t="shared" si="26"/>
        <v>2</v>
      </c>
      <c r="G44" s="227">
        <f t="shared" si="34"/>
        <v>45446</v>
      </c>
      <c r="H44" s="227">
        <f t="shared" si="35"/>
        <v>45450</v>
      </c>
      <c r="I44" s="228">
        <f t="shared" si="27"/>
        <v>5</v>
      </c>
      <c r="J44" s="228">
        <f t="shared" si="28"/>
        <v>10</v>
      </c>
      <c r="K44" s="229">
        <f t="shared" si="29"/>
        <v>1</v>
      </c>
      <c r="L44" s="268">
        <v>45446</v>
      </c>
      <c r="M44" s="268">
        <v>45450</v>
      </c>
      <c r="N44" s="228">
        <f t="shared" si="30"/>
        <v>5</v>
      </c>
      <c r="O44" s="95">
        <f t="shared" si="31"/>
        <v>10</v>
      </c>
      <c r="P44" s="272">
        <v>1</v>
      </c>
      <c r="Q44" s="196">
        <f t="shared" si="36"/>
        <v>0</v>
      </c>
      <c r="R44" s="1">
        <f t="shared" si="36"/>
        <v>0</v>
      </c>
      <c r="S44" s="1">
        <f t="shared" si="36"/>
        <v>0</v>
      </c>
      <c r="T44" s="1">
        <f t="shared" si="36"/>
        <v>0</v>
      </c>
      <c r="U44" s="1">
        <f t="shared" si="36"/>
        <v>0</v>
      </c>
      <c r="V44" s="1">
        <f t="shared" si="36"/>
        <v>0</v>
      </c>
      <c r="W44" s="1">
        <f t="shared" si="36"/>
        <v>0</v>
      </c>
      <c r="X44" s="1">
        <f t="shared" si="36"/>
        <v>0</v>
      </c>
      <c r="Y44" s="1">
        <f t="shared" si="36"/>
        <v>1</v>
      </c>
      <c r="Z44" s="1">
        <f t="shared" si="36"/>
        <v>0</v>
      </c>
      <c r="AA44" s="1">
        <f t="shared" si="36"/>
        <v>0</v>
      </c>
      <c r="AB44" s="1">
        <f t="shared" si="36"/>
        <v>0</v>
      </c>
      <c r="AC44" s="1">
        <f t="shared" si="36"/>
        <v>0</v>
      </c>
      <c r="AD44" s="1">
        <f t="shared" si="36"/>
        <v>0</v>
      </c>
      <c r="AE44" s="1">
        <f t="shared" si="36"/>
        <v>0</v>
      </c>
      <c r="AF44" s="1">
        <f t="shared" si="36"/>
        <v>0</v>
      </c>
      <c r="AG44" s="1">
        <f t="shared" si="39"/>
        <v>0</v>
      </c>
      <c r="AH44" s="1">
        <f t="shared" si="39"/>
        <v>0</v>
      </c>
      <c r="AI44" s="1">
        <f t="shared" si="39"/>
        <v>0</v>
      </c>
      <c r="AJ44" s="1">
        <f t="shared" si="39"/>
        <v>0</v>
      </c>
      <c r="AK44" s="1">
        <f t="shared" si="39"/>
        <v>0</v>
      </c>
      <c r="AL44" s="1">
        <f t="shared" si="39"/>
        <v>0</v>
      </c>
      <c r="AM44" s="1">
        <f t="shared" si="39"/>
        <v>0</v>
      </c>
      <c r="AN44" s="1">
        <f t="shared" si="39"/>
        <v>0</v>
      </c>
      <c r="AO44" s="1">
        <f t="shared" si="39"/>
        <v>0</v>
      </c>
      <c r="AP44" s="1">
        <f t="shared" si="39"/>
        <v>0</v>
      </c>
      <c r="AQ44" s="1">
        <f t="shared" si="39"/>
        <v>0</v>
      </c>
      <c r="AR44" s="1">
        <f t="shared" si="39"/>
        <v>0</v>
      </c>
      <c r="AS44" s="1">
        <f t="shared" si="39"/>
        <v>0</v>
      </c>
      <c r="AT44" s="1">
        <f t="shared" si="39"/>
        <v>0</v>
      </c>
      <c r="AU44" s="1">
        <f t="shared" si="39"/>
        <v>0</v>
      </c>
      <c r="AV44" s="1">
        <f t="shared" si="39"/>
        <v>0</v>
      </c>
      <c r="AW44" s="1">
        <f t="shared" si="37"/>
        <v>0</v>
      </c>
      <c r="AX44" s="196">
        <f t="shared" si="37"/>
        <v>0</v>
      </c>
      <c r="AY44" s="1">
        <f t="shared" si="37"/>
        <v>0</v>
      </c>
      <c r="AZ44" s="1">
        <f t="shared" si="37"/>
        <v>0</v>
      </c>
      <c r="BA44" s="1">
        <f t="shared" si="37"/>
        <v>0</v>
      </c>
      <c r="BB44" s="106">
        <f t="shared" si="33"/>
        <v>0</v>
      </c>
    </row>
    <row r="45" spans="1:54" s="91" customFormat="1" ht="12.9" customHeight="1">
      <c r="A45" s="224"/>
      <c r="B45" s="225"/>
      <c r="C45" s="226" t="s">
        <v>144</v>
      </c>
      <c r="D45" s="223" t="s">
        <v>298</v>
      </c>
      <c r="E45" s="222" t="s">
        <v>159</v>
      </c>
      <c r="F45" s="222">
        <f t="shared" si="26"/>
        <v>2</v>
      </c>
      <c r="G45" s="227">
        <f t="shared" si="34"/>
        <v>45453</v>
      </c>
      <c r="H45" s="227">
        <f t="shared" si="35"/>
        <v>45457</v>
      </c>
      <c r="I45" s="228">
        <f t="shared" si="27"/>
        <v>5</v>
      </c>
      <c r="J45" s="228">
        <f t="shared" si="28"/>
        <v>10</v>
      </c>
      <c r="K45" s="229">
        <f t="shared" si="29"/>
        <v>0</v>
      </c>
      <c r="L45" s="227"/>
      <c r="M45" s="227"/>
      <c r="N45" s="228">
        <f t="shared" si="30"/>
        <v>0</v>
      </c>
      <c r="O45" s="95">
        <f t="shared" si="31"/>
        <v>0</v>
      </c>
      <c r="P45" s="202">
        <v>0</v>
      </c>
      <c r="Q45" s="196">
        <f t="shared" si="36"/>
        <v>0</v>
      </c>
      <c r="R45" s="1">
        <f t="shared" si="36"/>
        <v>0</v>
      </c>
      <c r="S45" s="1">
        <f t="shared" si="36"/>
        <v>0</v>
      </c>
      <c r="T45" s="1">
        <f t="shared" si="36"/>
        <v>0</v>
      </c>
      <c r="U45" s="1">
        <f t="shared" si="36"/>
        <v>0</v>
      </c>
      <c r="V45" s="1">
        <f t="shared" si="36"/>
        <v>0</v>
      </c>
      <c r="W45" s="1">
        <f t="shared" si="36"/>
        <v>0</v>
      </c>
      <c r="X45" s="1">
        <f t="shared" si="36"/>
        <v>0</v>
      </c>
      <c r="Y45" s="1">
        <f t="shared" si="36"/>
        <v>0</v>
      </c>
      <c r="Z45" s="1">
        <f t="shared" si="36"/>
        <v>1</v>
      </c>
      <c r="AA45" s="1">
        <f t="shared" si="36"/>
        <v>0</v>
      </c>
      <c r="AB45" s="1">
        <f t="shared" si="36"/>
        <v>0</v>
      </c>
      <c r="AC45" s="1">
        <f t="shared" si="36"/>
        <v>0</v>
      </c>
      <c r="AD45" s="1">
        <f t="shared" si="36"/>
        <v>0</v>
      </c>
      <c r="AE45" s="1">
        <f t="shared" si="36"/>
        <v>0</v>
      </c>
      <c r="AF45" s="1">
        <f t="shared" si="36"/>
        <v>0</v>
      </c>
      <c r="AG45" s="1">
        <f t="shared" si="39"/>
        <v>0</v>
      </c>
      <c r="AH45" s="1">
        <f t="shared" si="39"/>
        <v>0</v>
      </c>
      <c r="AI45" s="1">
        <f t="shared" si="39"/>
        <v>0</v>
      </c>
      <c r="AJ45" s="1">
        <f t="shared" si="39"/>
        <v>0</v>
      </c>
      <c r="AK45" s="1">
        <f t="shared" si="39"/>
        <v>0</v>
      </c>
      <c r="AL45" s="1">
        <f t="shared" si="39"/>
        <v>0</v>
      </c>
      <c r="AM45" s="1">
        <f t="shared" si="39"/>
        <v>0</v>
      </c>
      <c r="AN45" s="1">
        <f t="shared" si="39"/>
        <v>0</v>
      </c>
      <c r="AO45" s="1">
        <f t="shared" si="39"/>
        <v>0</v>
      </c>
      <c r="AP45" s="1">
        <f t="shared" si="39"/>
        <v>0</v>
      </c>
      <c r="AQ45" s="1">
        <f t="shared" si="39"/>
        <v>0</v>
      </c>
      <c r="AR45" s="1">
        <f t="shared" si="39"/>
        <v>0</v>
      </c>
      <c r="AS45" s="1">
        <f t="shared" si="39"/>
        <v>0</v>
      </c>
      <c r="AT45" s="1">
        <f t="shared" si="39"/>
        <v>0</v>
      </c>
      <c r="AU45" s="1">
        <f t="shared" si="39"/>
        <v>0</v>
      </c>
      <c r="AV45" s="1">
        <f t="shared" si="39"/>
        <v>0</v>
      </c>
      <c r="AW45" s="1">
        <f t="shared" si="37"/>
        <v>0</v>
      </c>
      <c r="AX45" s="196">
        <f t="shared" si="37"/>
        <v>0</v>
      </c>
      <c r="AY45" s="1">
        <f t="shared" si="37"/>
        <v>0</v>
      </c>
      <c r="AZ45" s="1">
        <f t="shared" si="37"/>
        <v>0</v>
      </c>
      <c r="BA45" s="1">
        <f t="shared" si="37"/>
        <v>0</v>
      </c>
      <c r="BB45" s="106">
        <f t="shared" si="33"/>
        <v>0</v>
      </c>
    </row>
    <row r="46" spans="1:54" s="91" customFormat="1" ht="12.9" customHeight="1">
      <c r="A46" s="224"/>
      <c r="B46" s="225"/>
      <c r="C46" s="226" t="s">
        <v>142</v>
      </c>
      <c r="D46" s="223" t="s">
        <v>298</v>
      </c>
      <c r="E46" s="222" t="s">
        <v>159</v>
      </c>
      <c r="F46" s="222">
        <f t="shared" si="26"/>
        <v>2</v>
      </c>
      <c r="G46" s="227">
        <f t="shared" si="34"/>
        <v>45460</v>
      </c>
      <c r="H46" s="227">
        <f t="shared" si="35"/>
        <v>45464</v>
      </c>
      <c r="I46" s="228">
        <f t="shared" si="27"/>
        <v>5</v>
      </c>
      <c r="J46" s="228">
        <f t="shared" si="28"/>
        <v>10</v>
      </c>
      <c r="K46" s="229">
        <f t="shared" si="29"/>
        <v>0</v>
      </c>
      <c r="L46" s="227"/>
      <c r="M46" s="227"/>
      <c r="N46" s="228">
        <f t="shared" si="30"/>
        <v>0</v>
      </c>
      <c r="O46" s="95">
        <f t="shared" si="31"/>
        <v>0</v>
      </c>
      <c r="P46" s="202">
        <v>0</v>
      </c>
      <c r="Q46" s="196">
        <f t="shared" si="36"/>
        <v>0</v>
      </c>
      <c r="R46" s="1">
        <f t="shared" si="36"/>
        <v>0</v>
      </c>
      <c r="S46" s="1">
        <f t="shared" si="36"/>
        <v>0</v>
      </c>
      <c r="T46" s="1">
        <f t="shared" si="36"/>
        <v>0</v>
      </c>
      <c r="U46" s="1">
        <f t="shared" si="36"/>
        <v>0</v>
      </c>
      <c r="V46" s="1">
        <f t="shared" si="36"/>
        <v>0</v>
      </c>
      <c r="W46" s="1">
        <f t="shared" si="36"/>
        <v>0</v>
      </c>
      <c r="X46" s="1">
        <f t="shared" si="36"/>
        <v>0</v>
      </c>
      <c r="Y46" s="1">
        <f t="shared" si="36"/>
        <v>0</v>
      </c>
      <c r="Z46" s="1">
        <f t="shared" si="36"/>
        <v>0</v>
      </c>
      <c r="AA46" s="1">
        <f t="shared" si="36"/>
        <v>1</v>
      </c>
      <c r="AB46" s="1">
        <f t="shared" si="36"/>
        <v>0</v>
      </c>
      <c r="AC46" s="1">
        <f t="shared" si="36"/>
        <v>0</v>
      </c>
      <c r="AD46" s="1">
        <f t="shared" si="36"/>
        <v>0</v>
      </c>
      <c r="AE46" s="1">
        <f t="shared" si="36"/>
        <v>0</v>
      </c>
      <c r="AF46" s="1">
        <f t="shared" si="36"/>
        <v>0</v>
      </c>
      <c r="AG46" s="1">
        <f t="shared" si="39"/>
        <v>0</v>
      </c>
      <c r="AH46" s="1">
        <f t="shared" si="39"/>
        <v>0</v>
      </c>
      <c r="AI46" s="1">
        <f t="shared" si="39"/>
        <v>0</v>
      </c>
      <c r="AJ46" s="1">
        <f t="shared" si="39"/>
        <v>0</v>
      </c>
      <c r="AK46" s="1">
        <f t="shared" si="39"/>
        <v>0</v>
      </c>
      <c r="AL46" s="1">
        <f t="shared" si="39"/>
        <v>0</v>
      </c>
      <c r="AM46" s="1">
        <f t="shared" si="39"/>
        <v>0</v>
      </c>
      <c r="AN46" s="1">
        <f t="shared" si="39"/>
        <v>0</v>
      </c>
      <c r="AO46" s="1">
        <f t="shared" si="39"/>
        <v>0</v>
      </c>
      <c r="AP46" s="1">
        <f t="shared" si="39"/>
        <v>0</v>
      </c>
      <c r="AQ46" s="1">
        <f t="shared" si="39"/>
        <v>0</v>
      </c>
      <c r="AR46" s="1">
        <f t="shared" si="39"/>
        <v>0</v>
      </c>
      <c r="AS46" s="1">
        <f t="shared" si="39"/>
        <v>0</v>
      </c>
      <c r="AT46" s="1">
        <f t="shared" si="39"/>
        <v>0</v>
      </c>
      <c r="AU46" s="1">
        <f t="shared" si="39"/>
        <v>0</v>
      </c>
      <c r="AV46" s="1">
        <f t="shared" si="39"/>
        <v>0</v>
      </c>
      <c r="AW46" s="1">
        <f t="shared" si="37"/>
        <v>0</v>
      </c>
      <c r="AX46" s="196">
        <f t="shared" si="37"/>
        <v>0</v>
      </c>
      <c r="AY46" s="1">
        <f t="shared" si="37"/>
        <v>0</v>
      </c>
      <c r="AZ46" s="1">
        <f t="shared" si="37"/>
        <v>0</v>
      </c>
      <c r="BA46" s="1">
        <f t="shared" si="37"/>
        <v>0</v>
      </c>
      <c r="BB46" s="106">
        <f t="shared" si="33"/>
        <v>0</v>
      </c>
    </row>
    <row r="47" spans="1:54" s="91" customFormat="1" ht="12.9" customHeight="1">
      <c r="A47" s="224"/>
      <c r="B47" s="225"/>
      <c r="C47" s="226" t="s">
        <v>113</v>
      </c>
      <c r="D47" s="223" t="s">
        <v>298</v>
      </c>
      <c r="E47" s="222" t="s">
        <v>159</v>
      </c>
      <c r="F47" s="222">
        <f t="shared" si="26"/>
        <v>2</v>
      </c>
      <c r="G47" s="227">
        <f t="shared" si="34"/>
        <v>45467</v>
      </c>
      <c r="H47" s="227">
        <f t="shared" si="35"/>
        <v>45471</v>
      </c>
      <c r="I47" s="228">
        <f t="shared" si="27"/>
        <v>5</v>
      </c>
      <c r="J47" s="228">
        <f t="shared" si="28"/>
        <v>10</v>
      </c>
      <c r="K47" s="229">
        <f t="shared" si="29"/>
        <v>0</v>
      </c>
      <c r="L47" s="227"/>
      <c r="M47" s="227"/>
      <c r="N47" s="228">
        <f t="shared" si="30"/>
        <v>0</v>
      </c>
      <c r="O47" s="95">
        <f t="shared" si="31"/>
        <v>0</v>
      </c>
      <c r="P47" s="202">
        <v>0</v>
      </c>
      <c r="Q47" s="196">
        <f t="shared" si="36"/>
        <v>0</v>
      </c>
      <c r="R47" s="1">
        <f t="shared" si="36"/>
        <v>0</v>
      </c>
      <c r="S47" s="1">
        <f t="shared" si="36"/>
        <v>0</v>
      </c>
      <c r="T47" s="1">
        <f t="shared" si="36"/>
        <v>0</v>
      </c>
      <c r="U47" s="1">
        <f t="shared" si="36"/>
        <v>0</v>
      </c>
      <c r="V47" s="1">
        <f t="shared" si="36"/>
        <v>0</v>
      </c>
      <c r="W47" s="1">
        <f t="shared" si="36"/>
        <v>0</v>
      </c>
      <c r="X47" s="1">
        <f t="shared" si="36"/>
        <v>0</v>
      </c>
      <c r="Y47" s="1">
        <f t="shared" si="36"/>
        <v>0</v>
      </c>
      <c r="Z47" s="1">
        <f t="shared" si="36"/>
        <v>0</v>
      </c>
      <c r="AA47" s="1">
        <f t="shared" si="36"/>
        <v>0</v>
      </c>
      <c r="AB47" s="1">
        <f t="shared" si="36"/>
        <v>1</v>
      </c>
      <c r="AC47" s="1">
        <f t="shared" si="36"/>
        <v>0</v>
      </c>
      <c r="AD47" s="1">
        <f t="shared" si="36"/>
        <v>0</v>
      </c>
      <c r="AE47" s="1">
        <f t="shared" si="36"/>
        <v>0</v>
      </c>
      <c r="AF47" s="1">
        <f t="shared" si="36"/>
        <v>0</v>
      </c>
      <c r="AG47" s="1">
        <f t="shared" si="39"/>
        <v>0</v>
      </c>
      <c r="AH47" s="1">
        <f t="shared" si="39"/>
        <v>0</v>
      </c>
      <c r="AI47" s="1">
        <f t="shared" si="39"/>
        <v>0</v>
      </c>
      <c r="AJ47" s="1">
        <f t="shared" si="39"/>
        <v>0</v>
      </c>
      <c r="AK47" s="1">
        <f t="shared" si="39"/>
        <v>0</v>
      </c>
      <c r="AL47" s="1">
        <f t="shared" si="39"/>
        <v>0</v>
      </c>
      <c r="AM47" s="1">
        <f t="shared" si="39"/>
        <v>0</v>
      </c>
      <c r="AN47" s="1">
        <f t="shared" si="39"/>
        <v>0</v>
      </c>
      <c r="AO47" s="1">
        <f t="shared" si="39"/>
        <v>0</v>
      </c>
      <c r="AP47" s="1">
        <f t="shared" si="39"/>
        <v>0</v>
      </c>
      <c r="AQ47" s="1">
        <f t="shared" si="39"/>
        <v>0</v>
      </c>
      <c r="AR47" s="1">
        <f t="shared" si="39"/>
        <v>0</v>
      </c>
      <c r="AS47" s="1">
        <f t="shared" si="39"/>
        <v>0</v>
      </c>
      <c r="AT47" s="1">
        <f t="shared" si="39"/>
        <v>0</v>
      </c>
      <c r="AU47" s="1">
        <f t="shared" si="39"/>
        <v>0</v>
      </c>
      <c r="AV47" s="1">
        <f t="shared" si="39"/>
        <v>0</v>
      </c>
      <c r="AW47" s="1">
        <f t="shared" si="37"/>
        <v>0</v>
      </c>
      <c r="AX47" s="196">
        <f t="shared" si="37"/>
        <v>0</v>
      </c>
      <c r="AY47" s="1">
        <f t="shared" si="37"/>
        <v>0</v>
      </c>
      <c r="AZ47" s="1">
        <f t="shared" si="37"/>
        <v>0</v>
      </c>
      <c r="BA47" s="1">
        <f t="shared" si="37"/>
        <v>0</v>
      </c>
      <c r="BB47" s="106">
        <f t="shared" si="33"/>
        <v>0</v>
      </c>
    </row>
    <row r="48" spans="1:54" s="91" customFormat="1" ht="12.9" customHeight="1">
      <c r="A48" s="224"/>
      <c r="B48" s="225"/>
      <c r="C48" s="226" t="s">
        <v>140</v>
      </c>
      <c r="D48" s="223" t="s">
        <v>298</v>
      </c>
      <c r="E48" s="222" t="s">
        <v>159</v>
      </c>
      <c r="F48" s="222">
        <f t="shared" si="26"/>
        <v>2</v>
      </c>
      <c r="G48" s="227">
        <f t="shared" si="34"/>
        <v>45474</v>
      </c>
      <c r="H48" s="227">
        <f t="shared" si="35"/>
        <v>45478</v>
      </c>
      <c r="I48" s="228">
        <f t="shared" si="27"/>
        <v>5</v>
      </c>
      <c r="J48" s="228">
        <f t="shared" si="28"/>
        <v>10</v>
      </c>
      <c r="K48" s="229">
        <f t="shared" si="29"/>
        <v>0</v>
      </c>
      <c r="L48" s="227"/>
      <c r="M48" s="227"/>
      <c r="N48" s="228">
        <f t="shared" si="30"/>
        <v>0</v>
      </c>
      <c r="O48" s="95">
        <f t="shared" si="31"/>
        <v>0</v>
      </c>
      <c r="P48" s="202">
        <v>0</v>
      </c>
      <c r="Q48" s="196">
        <f t="shared" si="36"/>
        <v>0</v>
      </c>
      <c r="R48" s="1">
        <f t="shared" si="36"/>
        <v>0</v>
      </c>
      <c r="S48" s="1">
        <f t="shared" si="36"/>
        <v>0</v>
      </c>
      <c r="T48" s="1">
        <f t="shared" si="36"/>
        <v>0</v>
      </c>
      <c r="U48" s="1">
        <f t="shared" si="36"/>
        <v>0</v>
      </c>
      <c r="V48" s="1">
        <f t="shared" si="36"/>
        <v>0</v>
      </c>
      <c r="W48" s="1">
        <f t="shared" si="36"/>
        <v>0</v>
      </c>
      <c r="X48" s="1">
        <f t="shared" si="36"/>
        <v>0</v>
      </c>
      <c r="Y48" s="1">
        <f t="shared" si="36"/>
        <v>0</v>
      </c>
      <c r="Z48" s="1">
        <f t="shared" si="36"/>
        <v>0</v>
      </c>
      <c r="AA48" s="1">
        <f t="shared" si="36"/>
        <v>0</v>
      </c>
      <c r="AB48" s="1">
        <f t="shared" si="36"/>
        <v>0</v>
      </c>
      <c r="AC48" s="1">
        <f t="shared" si="36"/>
        <v>1</v>
      </c>
      <c r="AD48" s="1">
        <f t="shared" si="36"/>
        <v>0</v>
      </c>
      <c r="AE48" s="1">
        <f t="shared" si="36"/>
        <v>0</v>
      </c>
      <c r="AF48" s="1">
        <f t="shared" si="36"/>
        <v>0</v>
      </c>
      <c r="AG48" s="1">
        <f t="shared" si="39"/>
        <v>0</v>
      </c>
      <c r="AH48" s="1">
        <f t="shared" si="39"/>
        <v>0</v>
      </c>
      <c r="AI48" s="1">
        <f t="shared" si="39"/>
        <v>0</v>
      </c>
      <c r="AJ48" s="1">
        <f t="shared" si="39"/>
        <v>0</v>
      </c>
      <c r="AK48" s="1">
        <f t="shared" si="39"/>
        <v>0</v>
      </c>
      <c r="AL48" s="1">
        <f t="shared" si="39"/>
        <v>0</v>
      </c>
      <c r="AM48" s="1">
        <f t="shared" si="39"/>
        <v>0</v>
      </c>
      <c r="AN48" s="1">
        <f t="shared" si="39"/>
        <v>0</v>
      </c>
      <c r="AO48" s="1">
        <f t="shared" si="39"/>
        <v>0</v>
      </c>
      <c r="AP48" s="1">
        <f t="shared" si="39"/>
        <v>0</v>
      </c>
      <c r="AQ48" s="1">
        <f t="shared" si="39"/>
        <v>0</v>
      </c>
      <c r="AR48" s="1">
        <f t="shared" si="39"/>
        <v>0</v>
      </c>
      <c r="AS48" s="1">
        <f t="shared" si="39"/>
        <v>0</v>
      </c>
      <c r="AT48" s="1">
        <f t="shared" si="39"/>
        <v>0</v>
      </c>
      <c r="AU48" s="1">
        <f t="shared" si="39"/>
        <v>0</v>
      </c>
      <c r="AV48" s="1">
        <f t="shared" si="39"/>
        <v>0</v>
      </c>
      <c r="AW48" s="1">
        <f t="shared" si="37"/>
        <v>0</v>
      </c>
      <c r="AX48" s="196">
        <f t="shared" si="37"/>
        <v>0</v>
      </c>
      <c r="AY48" s="1">
        <f t="shared" si="37"/>
        <v>0</v>
      </c>
      <c r="AZ48" s="1">
        <f t="shared" si="37"/>
        <v>0</v>
      </c>
      <c r="BA48" s="1">
        <f t="shared" si="37"/>
        <v>0</v>
      </c>
      <c r="BB48" s="106">
        <f t="shared" si="33"/>
        <v>0</v>
      </c>
    </row>
    <row r="49" spans="1:54" s="91" customFormat="1" ht="12.9" customHeight="1">
      <c r="A49" s="224"/>
      <c r="B49" s="225"/>
      <c r="C49" s="226" t="s">
        <v>126</v>
      </c>
      <c r="D49" s="223" t="s">
        <v>298</v>
      </c>
      <c r="E49" s="222" t="s">
        <v>159</v>
      </c>
      <c r="F49" s="222">
        <f t="shared" si="26"/>
        <v>2</v>
      </c>
      <c r="G49" s="227">
        <f t="shared" si="34"/>
        <v>45481</v>
      </c>
      <c r="H49" s="227">
        <f t="shared" si="35"/>
        <v>45485</v>
      </c>
      <c r="I49" s="228">
        <f t="shared" si="27"/>
        <v>5</v>
      </c>
      <c r="J49" s="228">
        <f t="shared" si="28"/>
        <v>10</v>
      </c>
      <c r="K49" s="229">
        <f t="shared" si="29"/>
        <v>0</v>
      </c>
      <c r="L49" s="227"/>
      <c r="M49" s="227"/>
      <c r="N49" s="228">
        <f t="shared" si="30"/>
        <v>0</v>
      </c>
      <c r="O49" s="95">
        <f t="shared" si="31"/>
        <v>0</v>
      </c>
      <c r="P49" s="202">
        <v>0</v>
      </c>
      <c r="Q49" s="196">
        <f t="shared" si="36"/>
        <v>0</v>
      </c>
      <c r="R49" s="1">
        <f t="shared" si="36"/>
        <v>0</v>
      </c>
      <c r="S49" s="1">
        <f t="shared" si="36"/>
        <v>0</v>
      </c>
      <c r="T49" s="1">
        <f t="shared" si="36"/>
        <v>0</v>
      </c>
      <c r="U49" s="1">
        <f t="shared" si="36"/>
        <v>0</v>
      </c>
      <c r="V49" s="1">
        <f t="shared" si="36"/>
        <v>0</v>
      </c>
      <c r="W49" s="1">
        <f t="shared" si="36"/>
        <v>0</v>
      </c>
      <c r="X49" s="1">
        <f t="shared" si="36"/>
        <v>0</v>
      </c>
      <c r="Y49" s="1">
        <f t="shared" si="36"/>
        <v>0</v>
      </c>
      <c r="Z49" s="1">
        <f t="shared" si="36"/>
        <v>0</v>
      </c>
      <c r="AA49" s="1">
        <f t="shared" si="36"/>
        <v>0</v>
      </c>
      <c r="AB49" s="1">
        <f t="shared" si="36"/>
        <v>0</v>
      </c>
      <c r="AC49" s="1">
        <f t="shared" si="36"/>
        <v>0</v>
      </c>
      <c r="AD49" s="1">
        <f t="shared" si="36"/>
        <v>1</v>
      </c>
      <c r="AE49" s="1">
        <f t="shared" si="36"/>
        <v>0</v>
      </c>
      <c r="AF49" s="1">
        <f t="shared" si="36"/>
        <v>0</v>
      </c>
      <c r="AG49" s="1">
        <f t="shared" si="39"/>
        <v>0</v>
      </c>
      <c r="AH49" s="1">
        <f t="shared" si="39"/>
        <v>0</v>
      </c>
      <c r="AI49" s="1">
        <f t="shared" si="39"/>
        <v>0</v>
      </c>
      <c r="AJ49" s="1">
        <f t="shared" si="39"/>
        <v>0</v>
      </c>
      <c r="AK49" s="1">
        <f t="shared" si="39"/>
        <v>0</v>
      </c>
      <c r="AL49" s="1">
        <f t="shared" si="39"/>
        <v>0</v>
      </c>
      <c r="AM49" s="1">
        <f t="shared" si="39"/>
        <v>0</v>
      </c>
      <c r="AN49" s="1">
        <f t="shared" si="39"/>
        <v>0</v>
      </c>
      <c r="AO49" s="1">
        <f t="shared" si="39"/>
        <v>0</v>
      </c>
      <c r="AP49" s="1">
        <f t="shared" si="39"/>
        <v>0</v>
      </c>
      <c r="AQ49" s="1">
        <f t="shared" si="39"/>
        <v>0</v>
      </c>
      <c r="AR49" s="1">
        <f t="shared" si="39"/>
        <v>0</v>
      </c>
      <c r="AS49" s="1">
        <f t="shared" si="39"/>
        <v>0</v>
      </c>
      <c r="AT49" s="1">
        <f t="shared" si="39"/>
        <v>0</v>
      </c>
      <c r="AU49" s="1">
        <f t="shared" si="39"/>
        <v>0</v>
      </c>
      <c r="AV49" s="1">
        <f t="shared" si="39"/>
        <v>0</v>
      </c>
      <c r="AW49" s="1">
        <f t="shared" si="37"/>
        <v>0</v>
      </c>
      <c r="AX49" s="196">
        <f t="shared" si="37"/>
        <v>0</v>
      </c>
      <c r="AY49" s="1">
        <f t="shared" si="37"/>
        <v>0</v>
      </c>
      <c r="AZ49" s="1">
        <f t="shared" si="37"/>
        <v>0</v>
      </c>
      <c r="BA49" s="1">
        <f t="shared" si="37"/>
        <v>0</v>
      </c>
      <c r="BB49" s="106">
        <f t="shared" si="33"/>
        <v>0</v>
      </c>
    </row>
    <row r="50" spans="1:54" s="91" customFormat="1" ht="12.9" customHeight="1">
      <c r="A50" s="224"/>
      <c r="B50" s="225"/>
      <c r="C50" s="226" t="s">
        <v>143</v>
      </c>
      <c r="D50" s="223" t="s">
        <v>298</v>
      </c>
      <c r="E50" s="222" t="s">
        <v>159</v>
      </c>
      <c r="F50" s="222">
        <f t="shared" si="26"/>
        <v>2</v>
      </c>
      <c r="G50" s="227">
        <f t="shared" si="34"/>
        <v>45488</v>
      </c>
      <c r="H50" s="227">
        <f t="shared" si="35"/>
        <v>45492</v>
      </c>
      <c r="I50" s="228">
        <f t="shared" si="27"/>
        <v>5</v>
      </c>
      <c r="J50" s="228">
        <f t="shared" si="28"/>
        <v>10</v>
      </c>
      <c r="K50" s="229">
        <f t="shared" si="29"/>
        <v>0</v>
      </c>
      <c r="L50" s="227"/>
      <c r="M50" s="227"/>
      <c r="N50" s="228">
        <f t="shared" si="30"/>
        <v>0</v>
      </c>
      <c r="O50" s="95">
        <f t="shared" si="31"/>
        <v>0</v>
      </c>
      <c r="P50" s="202">
        <v>0</v>
      </c>
      <c r="Q50" s="196">
        <f t="shared" si="36"/>
        <v>0</v>
      </c>
      <c r="R50" s="1">
        <f t="shared" si="36"/>
        <v>0</v>
      </c>
      <c r="S50" s="1">
        <f t="shared" si="36"/>
        <v>0</v>
      </c>
      <c r="T50" s="1">
        <f t="shared" si="36"/>
        <v>0</v>
      </c>
      <c r="U50" s="1">
        <f t="shared" si="36"/>
        <v>0</v>
      </c>
      <c r="V50" s="1">
        <f t="shared" si="36"/>
        <v>0</v>
      </c>
      <c r="W50" s="1">
        <f t="shared" si="36"/>
        <v>0</v>
      </c>
      <c r="X50" s="1">
        <f t="shared" si="36"/>
        <v>0</v>
      </c>
      <c r="Y50" s="1">
        <f t="shared" si="36"/>
        <v>0</v>
      </c>
      <c r="Z50" s="1">
        <f t="shared" si="36"/>
        <v>0</v>
      </c>
      <c r="AA50" s="1">
        <f t="shared" si="36"/>
        <v>0</v>
      </c>
      <c r="AB50" s="1">
        <f t="shared" si="36"/>
        <v>0</v>
      </c>
      <c r="AC50" s="1">
        <f t="shared" si="36"/>
        <v>0</v>
      </c>
      <c r="AD50" s="1">
        <f t="shared" si="36"/>
        <v>0</v>
      </c>
      <c r="AE50" s="1">
        <f t="shared" si="36"/>
        <v>1</v>
      </c>
      <c r="AF50" s="1">
        <f t="shared" si="36"/>
        <v>0</v>
      </c>
      <c r="AG50" s="1">
        <f t="shared" si="39"/>
        <v>0</v>
      </c>
      <c r="AH50" s="1">
        <f t="shared" si="39"/>
        <v>0</v>
      </c>
      <c r="AI50" s="1">
        <f t="shared" si="39"/>
        <v>0</v>
      </c>
      <c r="AJ50" s="1">
        <f t="shared" si="39"/>
        <v>0</v>
      </c>
      <c r="AK50" s="1">
        <f t="shared" si="39"/>
        <v>0</v>
      </c>
      <c r="AL50" s="1">
        <f t="shared" si="39"/>
        <v>0</v>
      </c>
      <c r="AM50" s="1">
        <f t="shared" si="39"/>
        <v>0</v>
      </c>
      <c r="AN50" s="1">
        <f t="shared" si="39"/>
        <v>0</v>
      </c>
      <c r="AO50" s="1">
        <f t="shared" si="39"/>
        <v>0</v>
      </c>
      <c r="AP50" s="1">
        <f t="shared" si="39"/>
        <v>0</v>
      </c>
      <c r="AQ50" s="1">
        <f t="shared" si="39"/>
        <v>0</v>
      </c>
      <c r="AR50" s="1">
        <f t="shared" si="39"/>
        <v>0</v>
      </c>
      <c r="AS50" s="1">
        <f t="shared" si="39"/>
        <v>0</v>
      </c>
      <c r="AT50" s="1">
        <f t="shared" si="39"/>
        <v>0</v>
      </c>
      <c r="AU50" s="1">
        <f t="shared" si="39"/>
        <v>0</v>
      </c>
      <c r="AV50" s="1">
        <f t="shared" si="39"/>
        <v>0</v>
      </c>
      <c r="AW50" s="1">
        <f t="shared" si="37"/>
        <v>0</v>
      </c>
      <c r="AX50" s="196">
        <f t="shared" si="37"/>
        <v>0</v>
      </c>
      <c r="AY50" s="1">
        <f t="shared" si="37"/>
        <v>0</v>
      </c>
      <c r="AZ50" s="1">
        <f t="shared" si="37"/>
        <v>0</v>
      </c>
      <c r="BA50" s="1">
        <f t="shared" si="37"/>
        <v>0</v>
      </c>
      <c r="BB50" s="106">
        <f t="shared" si="33"/>
        <v>0</v>
      </c>
    </row>
    <row r="51" spans="1:54" s="91" customFormat="1" ht="12.9" customHeight="1">
      <c r="A51" s="224"/>
      <c r="B51" s="225"/>
      <c r="C51" s="226" t="s">
        <v>130</v>
      </c>
      <c r="D51" s="223" t="s">
        <v>298</v>
      </c>
      <c r="E51" s="222" t="s">
        <v>159</v>
      </c>
      <c r="F51" s="222">
        <f t="shared" si="26"/>
        <v>2</v>
      </c>
      <c r="G51" s="227">
        <f t="shared" si="34"/>
        <v>45495</v>
      </c>
      <c r="H51" s="227">
        <f t="shared" si="35"/>
        <v>45499</v>
      </c>
      <c r="I51" s="228">
        <f t="shared" si="27"/>
        <v>5</v>
      </c>
      <c r="J51" s="228">
        <f t="shared" si="28"/>
        <v>10</v>
      </c>
      <c r="K51" s="229">
        <f t="shared" si="29"/>
        <v>0</v>
      </c>
      <c r="L51" s="227"/>
      <c r="M51" s="227"/>
      <c r="N51" s="228">
        <f t="shared" si="30"/>
        <v>0</v>
      </c>
      <c r="O51" s="95">
        <f t="shared" si="31"/>
        <v>0</v>
      </c>
      <c r="P51" s="202">
        <v>0</v>
      </c>
      <c r="Q51" s="196">
        <f t="shared" si="36"/>
        <v>0</v>
      </c>
      <c r="R51" s="1">
        <f t="shared" si="36"/>
        <v>0</v>
      </c>
      <c r="S51" s="1">
        <f t="shared" si="36"/>
        <v>0</v>
      </c>
      <c r="T51" s="1">
        <f t="shared" si="36"/>
        <v>0</v>
      </c>
      <c r="U51" s="1">
        <f t="shared" si="36"/>
        <v>0</v>
      </c>
      <c r="V51" s="1">
        <f t="shared" si="36"/>
        <v>0</v>
      </c>
      <c r="W51" s="1">
        <f t="shared" si="36"/>
        <v>0</v>
      </c>
      <c r="X51" s="1">
        <f t="shared" si="36"/>
        <v>0</v>
      </c>
      <c r="Y51" s="1">
        <f t="shared" si="36"/>
        <v>0</v>
      </c>
      <c r="Z51" s="1">
        <f t="shared" si="36"/>
        <v>0</v>
      </c>
      <c r="AA51" s="1">
        <f t="shared" si="36"/>
        <v>0</v>
      </c>
      <c r="AB51" s="1">
        <f t="shared" si="36"/>
        <v>0</v>
      </c>
      <c r="AC51" s="1">
        <f t="shared" si="36"/>
        <v>0</v>
      </c>
      <c r="AD51" s="1">
        <f t="shared" si="36"/>
        <v>0</v>
      </c>
      <c r="AE51" s="1">
        <f t="shared" si="36"/>
        <v>0</v>
      </c>
      <c r="AF51" s="1">
        <f t="shared" si="36"/>
        <v>1</v>
      </c>
      <c r="AG51" s="1">
        <f t="shared" si="39"/>
        <v>0</v>
      </c>
      <c r="AH51" s="1">
        <f t="shared" si="39"/>
        <v>0</v>
      </c>
      <c r="AI51" s="1">
        <f t="shared" si="39"/>
        <v>0</v>
      </c>
      <c r="AJ51" s="1">
        <f t="shared" si="39"/>
        <v>0</v>
      </c>
      <c r="AK51" s="1">
        <f t="shared" si="39"/>
        <v>0</v>
      </c>
      <c r="AL51" s="1">
        <f t="shared" si="39"/>
        <v>0</v>
      </c>
      <c r="AM51" s="1">
        <f t="shared" si="39"/>
        <v>0</v>
      </c>
      <c r="AN51" s="1">
        <f t="shared" si="39"/>
        <v>0</v>
      </c>
      <c r="AO51" s="1">
        <f t="shared" si="39"/>
        <v>0</v>
      </c>
      <c r="AP51" s="1">
        <f t="shared" si="39"/>
        <v>0</v>
      </c>
      <c r="AQ51" s="1">
        <f t="shared" si="39"/>
        <v>0</v>
      </c>
      <c r="AR51" s="1">
        <f t="shared" si="39"/>
        <v>0</v>
      </c>
      <c r="AS51" s="1">
        <f t="shared" si="39"/>
        <v>0</v>
      </c>
      <c r="AT51" s="1">
        <f t="shared" si="39"/>
        <v>0</v>
      </c>
      <c r="AU51" s="1">
        <f t="shared" si="39"/>
        <v>0</v>
      </c>
      <c r="AV51" s="1">
        <f t="shared" si="39"/>
        <v>0</v>
      </c>
      <c r="AW51" s="1">
        <f t="shared" si="37"/>
        <v>0</v>
      </c>
      <c r="AX51" s="196">
        <f t="shared" si="37"/>
        <v>0</v>
      </c>
      <c r="AY51" s="1">
        <f t="shared" si="37"/>
        <v>0</v>
      </c>
      <c r="AZ51" s="1">
        <f t="shared" si="37"/>
        <v>0</v>
      </c>
      <c r="BA51" s="1">
        <f t="shared" si="37"/>
        <v>0</v>
      </c>
      <c r="BB51" s="106">
        <f t="shared" si="33"/>
        <v>0</v>
      </c>
    </row>
    <row r="52" spans="1:54" s="91" customFormat="1" ht="12.9" customHeight="1">
      <c r="A52" s="224"/>
      <c r="B52" s="225"/>
      <c r="C52" s="226" t="s">
        <v>149</v>
      </c>
      <c r="D52" s="223" t="s">
        <v>298</v>
      </c>
      <c r="E52" s="222" t="s">
        <v>159</v>
      </c>
      <c r="F52" s="222">
        <f t="shared" si="26"/>
        <v>2</v>
      </c>
      <c r="G52" s="227">
        <f t="shared" si="34"/>
        <v>45502</v>
      </c>
      <c r="H52" s="227">
        <f t="shared" si="35"/>
        <v>45506</v>
      </c>
      <c r="I52" s="228">
        <f t="shared" si="27"/>
        <v>5</v>
      </c>
      <c r="J52" s="228">
        <f t="shared" si="28"/>
        <v>10</v>
      </c>
      <c r="K52" s="229">
        <f t="shared" si="29"/>
        <v>0</v>
      </c>
      <c r="L52" s="227"/>
      <c r="M52" s="227"/>
      <c r="N52" s="228">
        <f t="shared" si="30"/>
        <v>0</v>
      </c>
      <c r="O52" s="95">
        <f t="shared" si="31"/>
        <v>0</v>
      </c>
      <c r="P52" s="202">
        <v>0</v>
      </c>
      <c r="Q52" s="196">
        <f t="shared" si="36"/>
        <v>0</v>
      </c>
      <c r="R52" s="1">
        <f t="shared" si="36"/>
        <v>0</v>
      </c>
      <c r="S52" s="1">
        <f t="shared" si="36"/>
        <v>0</v>
      </c>
      <c r="T52" s="1">
        <f t="shared" si="36"/>
        <v>0</v>
      </c>
      <c r="U52" s="1">
        <f t="shared" si="36"/>
        <v>0</v>
      </c>
      <c r="V52" s="1">
        <f t="shared" si="36"/>
        <v>0</v>
      </c>
      <c r="W52" s="1">
        <f t="shared" si="36"/>
        <v>0</v>
      </c>
      <c r="X52" s="1">
        <f t="shared" si="36"/>
        <v>0</v>
      </c>
      <c r="Y52" s="1">
        <f t="shared" si="36"/>
        <v>0</v>
      </c>
      <c r="Z52" s="1">
        <f t="shared" si="36"/>
        <v>0</v>
      </c>
      <c r="AA52" s="1">
        <f t="shared" si="36"/>
        <v>0</v>
      </c>
      <c r="AB52" s="1">
        <f t="shared" si="36"/>
        <v>0</v>
      </c>
      <c r="AC52" s="1">
        <f t="shared" si="36"/>
        <v>0</v>
      </c>
      <c r="AD52" s="1">
        <f t="shared" si="36"/>
        <v>0</v>
      </c>
      <c r="AE52" s="1">
        <f t="shared" si="36"/>
        <v>0</v>
      </c>
      <c r="AF52" s="1">
        <f t="shared" si="36"/>
        <v>0</v>
      </c>
      <c r="AG52" s="1">
        <f t="shared" si="39"/>
        <v>1</v>
      </c>
      <c r="AH52" s="1">
        <f t="shared" si="39"/>
        <v>0</v>
      </c>
      <c r="AI52" s="1">
        <f t="shared" si="39"/>
        <v>0</v>
      </c>
      <c r="AJ52" s="1">
        <f t="shared" si="39"/>
        <v>0</v>
      </c>
      <c r="AK52" s="1">
        <f t="shared" si="39"/>
        <v>0</v>
      </c>
      <c r="AL52" s="1">
        <f t="shared" si="39"/>
        <v>0</v>
      </c>
      <c r="AM52" s="1">
        <f t="shared" si="39"/>
        <v>0</v>
      </c>
      <c r="AN52" s="1">
        <f t="shared" si="39"/>
        <v>0</v>
      </c>
      <c r="AO52" s="1">
        <f t="shared" si="39"/>
        <v>0</v>
      </c>
      <c r="AP52" s="1">
        <f t="shared" si="39"/>
        <v>0</v>
      </c>
      <c r="AQ52" s="1">
        <f t="shared" si="39"/>
        <v>0</v>
      </c>
      <c r="AR52" s="1">
        <f t="shared" si="39"/>
        <v>0</v>
      </c>
      <c r="AS52" s="1">
        <f t="shared" si="39"/>
        <v>0</v>
      </c>
      <c r="AT52" s="1">
        <f t="shared" si="39"/>
        <v>0</v>
      </c>
      <c r="AU52" s="1">
        <f t="shared" si="39"/>
        <v>0</v>
      </c>
      <c r="AV52" s="1">
        <f t="shared" si="39"/>
        <v>0</v>
      </c>
      <c r="AW52" s="1">
        <f t="shared" si="37"/>
        <v>0</v>
      </c>
      <c r="AX52" s="196">
        <f t="shared" si="37"/>
        <v>0</v>
      </c>
      <c r="AY52" s="1">
        <f t="shared" si="37"/>
        <v>0</v>
      </c>
      <c r="AZ52" s="1">
        <f t="shared" si="37"/>
        <v>0</v>
      </c>
      <c r="BA52" s="1">
        <f t="shared" si="37"/>
        <v>0</v>
      </c>
      <c r="BB52" s="106">
        <f t="shared" si="33"/>
        <v>0</v>
      </c>
    </row>
    <row r="53" spans="1:54" s="91" customFormat="1" ht="12.9" customHeight="1">
      <c r="A53" s="224"/>
      <c r="B53" s="225"/>
      <c r="C53" s="226" t="s">
        <v>117</v>
      </c>
      <c r="D53" s="223" t="s">
        <v>298</v>
      </c>
      <c r="E53" s="222" t="s">
        <v>159</v>
      </c>
      <c r="F53" s="222">
        <f t="shared" si="26"/>
        <v>2</v>
      </c>
      <c r="G53" s="227">
        <f t="shared" si="34"/>
        <v>45509</v>
      </c>
      <c r="H53" s="227">
        <f t="shared" si="35"/>
        <v>45513</v>
      </c>
      <c r="I53" s="228">
        <f t="shared" si="27"/>
        <v>5</v>
      </c>
      <c r="J53" s="228">
        <f t="shared" si="28"/>
        <v>10</v>
      </c>
      <c r="K53" s="229">
        <f t="shared" si="29"/>
        <v>0</v>
      </c>
      <c r="L53" s="227"/>
      <c r="M53" s="227"/>
      <c r="N53" s="228">
        <f t="shared" si="30"/>
        <v>0</v>
      </c>
      <c r="O53" s="95">
        <f t="shared" si="31"/>
        <v>0</v>
      </c>
      <c r="P53" s="202">
        <v>0</v>
      </c>
      <c r="Q53" s="196">
        <f t="shared" si="36"/>
        <v>0</v>
      </c>
      <c r="R53" s="1">
        <f t="shared" si="36"/>
        <v>0</v>
      </c>
      <c r="S53" s="1">
        <f t="shared" si="36"/>
        <v>0</v>
      </c>
      <c r="T53" s="1">
        <f t="shared" si="36"/>
        <v>0</v>
      </c>
      <c r="U53" s="1">
        <f t="shared" si="36"/>
        <v>0</v>
      </c>
      <c r="V53" s="1">
        <f t="shared" si="36"/>
        <v>0</v>
      </c>
      <c r="W53" s="1">
        <f t="shared" si="36"/>
        <v>0</v>
      </c>
      <c r="X53" s="1">
        <f t="shared" si="36"/>
        <v>0</v>
      </c>
      <c r="Y53" s="1">
        <f t="shared" si="36"/>
        <v>0</v>
      </c>
      <c r="Z53" s="1">
        <f t="shared" si="36"/>
        <v>0</v>
      </c>
      <c r="AA53" s="1">
        <f t="shared" si="36"/>
        <v>0</v>
      </c>
      <c r="AB53" s="1">
        <f t="shared" si="36"/>
        <v>0</v>
      </c>
      <c r="AC53" s="1">
        <f t="shared" si="36"/>
        <v>0</v>
      </c>
      <c r="AD53" s="1">
        <f t="shared" si="36"/>
        <v>0</v>
      </c>
      <c r="AE53" s="1">
        <f t="shared" si="36"/>
        <v>0</v>
      </c>
      <c r="AF53" s="1">
        <f t="shared" ref="AF53:AU69" si="40">IF(OR((AND($G53&lt;=AF$11,AND($H53&lt;=AF$12,$H53&gt;=AF$11))),(AND(AND($G53&gt;=AF$11,$G53&lt;=AF$12),$H53&gt;=AF$12)),AND($G53&gt;=AF$11,$H53&lt;=AF$12),AND($G53&lt;=AF$11,$H53&gt;=AF$12)),1,0)</f>
        <v>0</v>
      </c>
      <c r="AG53" s="1">
        <f t="shared" si="40"/>
        <v>0</v>
      </c>
      <c r="AH53" s="1">
        <f t="shared" si="40"/>
        <v>1</v>
      </c>
      <c r="AI53" s="1">
        <f t="shared" si="40"/>
        <v>0</v>
      </c>
      <c r="AJ53" s="1">
        <f t="shared" si="40"/>
        <v>0</v>
      </c>
      <c r="AK53" s="1">
        <f t="shared" si="40"/>
        <v>0</v>
      </c>
      <c r="AL53" s="1">
        <f t="shared" si="39"/>
        <v>0</v>
      </c>
      <c r="AM53" s="1">
        <f t="shared" si="39"/>
        <v>0</v>
      </c>
      <c r="AN53" s="1">
        <f t="shared" si="39"/>
        <v>0</v>
      </c>
      <c r="AO53" s="1">
        <f t="shared" si="39"/>
        <v>0</v>
      </c>
      <c r="AP53" s="1">
        <f t="shared" si="39"/>
        <v>0</v>
      </c>
      <c r="AQ53" s="1">
        <f t="shared" si="39"/>
        <v>0</v>
      </c>
      <c r="AR53" s="1">
        <f t="shared" si="39"/>
        <v>0</v>
      </c>
      <c r="AS53" s="1">
        <f t="shared" si="39"/>
        <v>0</v>
      </c>
      <c r="AT53" s="1">
        <f t="shared" si="39"/>
        <v>0</v>
      </c>
      <c r="AU53" s="1">
        <f t="shared" si="39"/>
        <v>0</v>
      </c>
      <c r="AV53" s="1">
        <f t="shared" si="39"/>
        <v>0</v>
      </c>
      <c r="AW53" s="1">
        <f t="shared" si="37"/>
        <v>0</v>
      </c>
      <c r="AX53" s="196">
        <f t="shared" si="37"/>
        <v>0</v>
      </c>
      <c r="AY53" s="1">
        <f t="shared" si="37"/>
        <v>0</v>
      </c>
      <c r="AZ53" s="1">
        <f t="shared" si="37"/>
        <v>0</v>
      </c>
      <c r="BA53" s="1">
        <f t="shared" si="37"/>
        <v>0</v>
      </c>
      <c r="BB53" s="106">
        <f t="shared" si="33"/>
        <v>0</v>
      </c>
    </row>
    <row r="54" spans="1:54" s="91" customFormat="1" ht="12.9" customHeight="1">
      <c r="A54" s="224"/>
      <c r="B54" s="225"/>
      <c r="C54" s="226" t="s">
        <v>151</v>
      </c>
      <c r="D54" s="223" t="s">
        <v>298</v>
      </c>
      <c r="E54" s="222" t="s">
        <v>159</v>
      </c>
      <c r="F54" s="222">
        <f t="shared" si="26"/>
        <v>2</v>
      </c>
      <c r="G54" s="227">
        <f t="shared" si="34"/>
        <v>45516</v>
      </c>
      <c r="H54" s="227">
        <f t="shared" si="35"/>
        <v>45520</v>
      </c>
      <c r="I54" s="228">
        <f t="shared" si="27"/>
        <v>5</v>
      </c>
      <c r="J54" s="228">
        <f t="shared" si="28"/>
        <v>10</v>
      </c>
      <c r="K54" s="229">
        <f t="shared" si="29"/>
        <v>0</v>
      </c>
      <c r="L54" s="227"/>
      <c r="M54" s="227"/>
      <c r="N54" s="228">
        <f t="shared" si="30"/>
        <v>0</v>
      </c>
      <c r="O54" s="95">
        <f t="shared" si="31"/>
        <v>0</v>
      </c>
      <c r="P54" s="202">
        <v>0</v>
      </c>
      <c r="Q54" s="196">
        <f t="shared" ref="Q54:AF69" si="41">IF(OR((AND($G54&lt;=Q$11,AND($H54&lt;=Q$12,$H54&gt;=Q$11))),(AND(AND($G54&gt;=Q$11,$G54&lt;=Q$12),$H54&gt;=Q$12)),AND($G54&gt;=Q$11,$H54&lt;=Q$12),AND($G54&lt;=Q$11,$H54&gt;=Q$12)),1,0)</f>
        <v>0</v>
      </c>
      <c r="R54" s="1">
        <f t="shared" si="41"/>
        <v>0</v>
      </c>
      <c r="S54" s="1">
        <f t="shared" si="41"/>
        <v>0</v>
      </c>
      <c r="T54" s="1">
        <f t="shared" si="41"/>
        <v>0</v>
      </c>
      <c r="U54" s="1">
        <f t="shared" si="41"/>
        <v>0</v>
      </c>
      <c r="V54" s="1">
        <f t="shared" si="41"/>
        <v>0</v>
      </c>
      <c r="W54" s="1">
        <f t="shared" si="41"/>
        <v>0</v>
      </c>
      <c r="X54" s="1">
        <f t="shared" si="41"/>
        <v>0</v>
      </c>
      <c r="Y54" s="1">
        <f t="shared" si="41"/>
        <v>0</v>
      </c>
      <c r="Z54" s="1">
        <f t="shared" si="41"/>
        <v>0</v>
      </c>
      <c r="AA54" s="1">
        <f t="shared" si="41"/>
        <v>0</v>
      </c>
      <c r="AB54" s="1">
        <f t="shared" si="41"/>
        <v>0</v>
      </c>
      <c r="AC54" s="1">
        <f t="shared" si="41"/>
        <v>0</v>
      </c>
      <c r="AD54" s="1">
        <f t="shared" si="41"/>
        <v>0</v>
      </c>
      <c r="AE54" s="1">
        <f t="shared" si="41"/>
        <v>0</v>
      </c>
      <c r="AF54" s="1">
        <f t="shared" si="41"/>
        <v>0</v>
      </c>
      <c r="AG54" s="1">
        <f t="shared" si="40"/>
        <v>0</v>
      </c>
      <c r="AH54" s="1">
        <f t="shared" si="40"/>
        <v>0</v>
      </c>
      <c r="AI54" s="1">
        <f t="shared" si="40"/>
        <v>1</v>
      </c>
      <c r="AJ54" s="1">
        <f t="shared" si="40"/>
        <v>0</v>
      </c>
      <c r="AK54" s="1">
        <f t="shared" si="40"/>
        <v>0</v>
      </c>
      <c r="AL54" s="1">
        <f t="shared" si="39"/>
        <v>0</v>
      </c>
      <c r="AM54" s="1">
        <f t="shared" si="39"/>
        <v>0</v>
      </c>
      <c r="AN54" s="1">
        <f t="shared" si="39"/>
        <v>0</v>
      </c>
      <c r="AO54" s="1">
        <f t="shared" si="39"/>
        <v>0</v>
      </c>
      <c r="AP54" s="1">
        <f t="shared" si="39"/>
        <v>0</v>
      </c>
      <c r="AQ54" s="1">
        <f t="shared" si="39"/>
        <v>0</v>
      </c>
      <c r="AR54" s="1">
        <f t="shared" si="39"/>
        <v>0</v>
      </c>
      <c r="AS54" s="1">
        <f t="shared" si="39"/>
        <v>0</v>
      </c>
      <c r="AT54" s="1">
        <f t="shared" si="39"/>
        <v>0</v>
      </c>
      <c r="AU54" s="1">
        <f t="shared" si="39"/>
        <v>0</v>
      </c>
      <c r="AV54" s="1">
        <f t="shared" si="39"/>
        <v>0</v>
      </c>
      <c r="AW54" s="1">
        <f t="shared" ref="AW54:BA58" si="42">IF(OR((AND($G54&lt;=AW$11,AND($H54&lt;=AW$12,$H54&gt;=AW$11))),(AND(AND($G54&gt;=AW$11,$G54&lt;=AW$12),$H54&gt;=AW$12)),AND($G54&gt;=AW$11,$H54&lt;=AW$12),AND($G54&lt;=AW$11,$H54&gt;=AW$12)),1,0)</f>
        <v>0</v>
      </c>
      <c r="AX54" s="196">
        <f t="shared" si="42"/>
        <v>0</v>
      </c>
      <c r="AY54" s="1">
        <f t="shared" si="42"/>
        <v>0</v>
      </c>
      <c r="AZ54" s="1">
        <f t="shared" si="42"/>
        <v>0</v>
      </c>
      <c r="BA54" s="1">
        <f t="shared" si="42"/>
        <v>0</v>
      </c>
      <c r="BB54" s="106">
        <f t="shared" si="33"/>
        <v>0</v>
      </c>
    </row>
    <row r="55" spans="1:54" s="91" customFormat="1" ht="12.9" customHeight="1">
      <c r="A55" s="224"/>
      <c r="B55" s="225"/>
      <c r="C55" s="226" t="s">
        <v>112</v>
      </c>
      <c r="D55" s="223" t="s">
        <v>298</v>
      </c>
      <c r="E55" s="222" t="s">
        <v>159</v>
      </c>
      <c r="F55" s="222">
        <f t="shared" si="26"/>
        <v>2</v>
      </c>
      <c r="G55" s="227">
        <f t="shared" si="34"/>
        <v>45523</v>
      </c>
      <c r="H55" s="227">
        <f t="shared" si="35"/>
        <v>45527</v>
      </c>
      <c r="I55" s="228">
        <f t="shared" si="27"/>
        <v>5</v>
      </c>
      <c r="J55" s="228">
        <f t="shared" si="28"/>
        <v>10</v>
      </c>
      <c r="K55" s="229">
        <f t="shared" si="29"/>
        <v>0</v>
      </c>
      <c r="L55" s="227"/>
      <c r="M55" s="227"/>
      <c r="N55" s="228">
        <f t="shared" si="30"/>
        <v>0</v>
      </c>
      <c r="O55" s="95">
        <f t="shared" si="31"/>
        <v>0</v>
      </c>
      <c r="P55" s="202">
        <v>0</v>
      </c>
      <c r="Q55" s="196">
        <f t="shared" si="41"/>
        <v>0</v>
      </c>
      <c r="R55" s="1">
        <f t="shared" si="41"/>
        <v>0</v>
      </c>
      <c r="S55" s="1">
        <f t="shared" si="41"/>
        <v>0</v>
      </c>
      <c r="T55" s="1">
        <f t="shared" si="41"/>
        <v>0</v>
      </c>
      <c r="U55" s="1">
        <f t="shared" si="41"/>
        <v>0</v>
      </c>
      <c r="V55" s="1">
        <f t="shared" si="41"/>
        <v>0</v>
      </c>
      <c r="W55" s="1">
        <f t="shared" si="41"/>
        <v>0</v>
      </c>
      <c r="X55" s="1">
        <f t="shared" si="41"/>
        <v>0</v>
      </c>
      <c r="Y55" s="1">
        <f t="shared" si="41"/>
        <v>0</v>
      </c>
      <c r="Z55" s="1">
        <f t="shared" si="41"/>
        <v>0</v>
      </c>
      <c r="AA55" s="1">
        <f t="shared" si="41"/>
        <v>0</v>
      </c>
      <c r="AB55" s="1">
        <f t="shared" si="41"/>
        <v>0</v>
      </c>
      <c r="AC55" s="1">
        <f t="shared" si="41"/>
        <v>0</v>
      </c>
      <c r="AD55" s="1">
        <f t="shared" si="41"/>
        <v>0</v>
      </c>
      <c r="AE55" s="1">
        <f t="shared" si="41"/>
        <v>0</v>
      </c>
      <c r="AF55" s="1">
        <f t="shared" si="41"/>
        <v>0</v>
      </c>
      <c r="AG55" s="1">
        <f t="shared" si="40"/>
        <v>0</v>
      </c>
      <c r="AH55" s="1">
        <f t="shared" si="40"/>
        <v>0</v>
      </c>
      <c r="AI55" s="1">
        <f t="shared" si="40"/>
        <v>0</v>
      </c>
      <c r="AJ55" s="1">
        <f t="shared" si="40"/>
        <v>1</v>
      </c>
      <c r="AK55" s="1">
        <f t="shared" si="40"/>
        <v>0</v>
      </c>
      <c r="AL55" s="1">
        <f t="shared" si="40"/>
        <v>0</v>
      </c>
      <c r="AM55" s="1">
        <f t="shared" si="40"/>
        <v>0</v>
      </c>
      <c r="AN55" s="1">
        <f t="shared" si="40"/>
        <v>0</v>
      </c>
      <c r="AO55" s="1">
        <f t="shared" si="40"/>
        <v>0</v>
      </c>
      <c r="AP55" s="1">
        <f t="shared" si="40"/>
        <v>0</v>
      </c>
      <c r="AQ55" s="1">
        <f t="shared" si="40"/>
        <v>0</v>
      </c>
      <c r="AR55" s="1">
        <f t="shared" si="40"/>
        <v>0</v>
      </c>
      <c r="AS55" s="1">
        <f t="shared" si="40"/>
        <v>0</v>
      </c>
      <c r="AT55" s="1">
        <f t="shared" si="39"/>
        <v>0</v>
      </c>
      <c r="AU55" s="1">
        <f t="shared" si="39"/>
        <v>0</v>
      </c>
      <c r="AV55" s="1">
        <f t="shared" si="39"/>
        <v>0</v>
      </c>
      <c r="AW55" s="1">
        <f t="shared" si="42"/>
        <v>0</v>
      </c>
      <c r="AX55" s="196">
        <f t="shared" si="42"/>
        <v>0</v>
      </c>
      <c r="AY55" s="1">
        <f t="shared" si="42"/>
        <v>0</v>
      </c>
      <c r="AZ55" s="1">
        <f t="shared" si="42"/>
        <v>0</v>
      </c>
      <c r="BA55" s="1">
        <f t="shared" si="42"/>
        <v>0</v>
      </c>
      <c r="BB55" s="106">
        <f t="shared" si="33"/>
        <v>0</v>
      </c>
    </row>
    <row r="56" spans="1:54" s="91" customFormat="1" ht="12.9" customHeight="1">
      <c r="A56" s="224"/>
      <c r="B56" s="225"/>
      <c r="C56" s="226" t="s">
        <v>115</v>
      </c>
      <c r="D56" s="223" t="s">
        <v>298</v>
      </c>
      <c r="E56" s="222" t="s">
        <v>159</v>
      </c>
      <c r="F56" s="222">
        <f t="shared" si="26"/>
        <v>2</v>
      </c>
      <c r="G56" s="227">
        <f t="shared" si="34"/>
        <v>45530</v>
      </c>
      <c r="H56" s="227">
        <f t="shared" si="35"/>
        <v>45534</v>
      </c>
      <c r="I56" s="228">
        <f t="shared" si="27"/>
        <v>5</v>
      </c>
      <c r="J56" s="228">
        <f t="shared" si="28"/>
        <v>10</v>
      </c>
      <c r="K56" s="229">
        <f t="shared" si="29"/>
        <v>0</v>
      </c>
      <c r="L56" s="227"/>
      <c r="M56" s="227"/>
      <c r="N56" s="228">
        <f t="shared" si="30"/>
        <v>0</v>
      </c>
      <c r="O56" s="95">
        <f t="shared" si="31"/>
        <v>0</v>
      </c>
      <c r="P56" s="202">
        <v>0</v>
      </c>
      <c r="Q56" s="196">
        <f t="shared" si="41"/>
        <v>0</v>
      </c>
      <c r="R56" s="1">
        <f t="shared" si="41"/>
        <v>0</v>
      </c>
      <c r="S56" s="1">
        <f t="shared" si="41"/>
        <v>0</v>
      </c>
      <c r="T56" s="1">
        <f t="shared" si="41"/>
        <v>0</v>
      </c>
      <c r="U56" s="1">
        <f t="shared" si="41"/>
        <v>0</v>
      </c>
      <c r="V56" s="1">
        <f t="shared" si="41"/>
        <v>0</v>
      </c>
      <c r="W56" s="1">
        <f t="shared" si="41"/>
        <v>0</v>
      </c>
      <c r="X56" s="1">
        <f t="shared" si="41"/>
        <v>0</v>
      </c>
      <c r="Y56" s="1">
        <f t="shared" si="41"/>
        <v>0</v>
      </c>
      <c r="Z56" s="1">
        <f t="shared" si="41"/>
        <v>0</v>
      </c>
      <c r="AA56" s="1">
        <f t="shared" si="41"/>
        <v>0</v>
      </c>
      <c r="AB56" s="1">
        <f t="shared" si="41"/>
        <v>0</v>
      </c>
      <c r="AC56" s="1">
        <f t="shared" si="41"/>
        <v>0</v>
      </c>
      <c r="AD56" s="1">
        <f t="shared" si="41"/>
        <v>0</v>
      </c>
      <c r="AE56" s="1">
        <f t="shared" si="41"/>
        <v>0</v>
      </c>
      <c r="AF56" s="1">
        <f t="shared" si="41"/>
        <v>0</v>
      </c>
      <c r="AG56" s="1">
        <f t="shared" si="40"/>
        <v>0</v>
      </c>
      <c r="AH56" s="1">
        <f t="shared" si="40"/>
        <v>0</v>
      </c>
      <c r="AI56" s="1">
        <f t="shared" si="40"/>
        <v>0</v>
      </c>
      <c r="AJ56" s="1">
        <f t="shared" si="40"/>
        <v>0</v>
      </c>
      <c r="AK56" s="1">
        <f t="shared" si="40"/>
        <v>1</v>
      </c>
      <c r="AL56" s="1">
        <f t="shared" si="40"/>
        <v>0</v>
      </c>
      <c r="AM56" s="1">
        <f t="shared" si="40"/>
        <v>0</v>
      </c>
      <c r="AN56" s="1">
        <f t="shared" si="40"/>
        <v>0</v>
      </c>
      <c r="AO56" s="1">
        <f t="shared" si="40"/>
        <v>0</v>
      </c>
      <c r="AP56" s="1">
        <f t="shared" si="40"/>
        <v>0</v>
      </c>
      <c r="AQ56" s="1">
        <f t="shared" si="40"/>
        <v>0</v>
      </c>
      <c r="AR56" s="1">
        <f t="shared" si="40"/>
        <v>0</v>
      </c>
      <c r="AS56" s="1">
        <f t="shared" si="40"/>
        <v>0</v>
      </c>
      <c r="AT56" s="1">
        <f t="shared" si="39"/>
        <v>0</v>
      </c>
      <c r="AU56" s="1">
        <f t="shared" si="39"/>
        <v>0</v>
      </c>
      <c r="AV56" s="1">
        <f t="shared" si="39"/>
        <v>0</v>
      </c>
      <c r="AW56" s="1">
        <f t="shared" si="42"/>
        <v>0</v>
      </c>
      <c r="AX56" s="196">
        <f t="shared" si="42"/>
        <v>0</v>
      </c>
      <c r="AY56" s="1">
        <f t="shared" si="42"/>
        <v>0</v>
      </c>
      <c r="AZ56" s="1">
        <f t="shared" si="42"/>
        <v>0</v>
      </c>
      <c r="BA56" s="1">
        <f t="shared" si="42"/>
        <v>0</v>
      </c>
      <c r="BB56" s="106">
        <f t="shared" si="33"/>
        <v>0</v>
      </c>
    </row>
    <row r="57" spans="1:54" s="91" customFormat="1" ht="12.9" customHeight="1">
      <c r="A57" s="224"/>
      <c r="B57" s="225"/>
      <c r="C57" s="226" t="s">
        <v>132</v>
      </c>
      <c r="D57" s="223" t="s">
        <v>298</v>
      </c>
      <c r="E57" s="222" t="s">
        <v>159</v>
      </c>
      <c r="F57" s="222">
        <f t="shared" si="26"/>
        <v>2</v>
      </c>
      <c r="G57" s="227">
        <f t="shared" si="34"/>
        <v>45537</v>
      </c>
      <c r="H57" s="227">
        <f t="shared" si="35"/>
        <v>45541</v>
      </c>
      <c r="I57" s="228">
        <f t="shared" si="27"/>
        <v>5</v>
      </c>
      <c r="J57" s="228">
        <f t="shared" si="28"/>
        <v>10</v>
      </c>
      <c r="K57" s="229">
        <f t="shared" si="29"/>
        <v>0</v>
      </c>
      <c r="L57" s="227"/>
      <c r="M57" s="227"/>
      <c r="N57" s="228">
        <f t="shared" si="30"/>
        <v>0</v>
      </c>
      <c r="O57" s="95">
        <f t="shared" si="31"/>
        <v>0</v>
      </c>
      <c r="P57" s="202">
        <v>0</v>
      </c>
      <c r="Q57" s="196">
        <f t="shared" si="41"/>
        <v>0</v>
      </c>
      <c r="R57" s="1">
        <f t="shared" si="41"/>
        <v>0</v>
      </c>
      <c r="S57" s="1">
        <f t="shared" si="41"/>
        <v>0</v>
      </c>
      <c r="T57" s="1">
        <f t="shared" si="41"/>
        <v>0</v>
      </c>
      <c r="U57" s="1">
        <f t="shared" si="41"/>
        <v>0</v>
      </c>
      <c r="V57" s="1">
        <f t="shared" si="41"/>
        <v>0</v>
      </c>
      <c r="W57" s="1">
        <f t="shared" si="41"/>
        <v>0</v>
      </c>
      <c r="X57" s="1">
        <f t="shared" si="41"/>
        <v>0</v>
      </c>
      <c r="Y57" s="1">
        <f t="shared" si="41"/>
        <v>0</v>
      </c>
      <c r="Z57" s="1">
        <f t="shared" si="41"/>
        <v>0</v>
      </c>
      <c r="AA57" s="1">
        <f t="shared" si="41"/>
        <v>0</v>
      </c>
      <c r="AB57" s="1">
        <f t="shared" si="41"/>
        <v>0</v>
      </c>
      <c r="AC57" s="1">
        <f t="shared" si="41"/>
        <v>0</v>
      </c>
      <c r="AD57" s="1">
        <f t="shared" si="41"/>
        <v>0</v>
      </c>
      <c r="AE57" s="1">
        <f t="shared" si="41"/>
        <v>0</v>
      </c>
      <c r="AF57" s="1">
        <f t="shared" si="41"/>
        <v>0</v>
      </c>
      <c r="AG57" s="1">
        <f t="shared" si="40"/>
        <v>0</v>
      </c>
      <c r="AH57" s="1">
        <f t="shared" si="40"/>
        <v>0</v>
      </c>
      <c r="AI57" s="1">
        <f t="shared" si="40"/>
        <v>0</v>
      </c>
      <c r="AJ57" s="1">
        <f t="shared" si="40"/>
        <v>0</v>
      </c>
      <c r="AK57" s="1">
        <f t="shared" si="40"/>
        <v>0</v>
      </c>
      <c r="AL57" s="1">
        <f t="shared" si="40"/>
        <v>1</v>
      </c>
      <c r="AM57" s="1">
        <f t="shared" si="40"/>
        <v>0</v>
      </c>
      <c r="AN57" s="1">
        <f t="shared" si="40"/>
        <v>0</v>
      </c>
      <c r="AO57" s="1">
        <f t="shared" si="40"/>
        <v>0</v>
      </c>
      <c r="AP57" s="1">
        <f t="shared" si="40"/>
        <v>0</v>
      </c>
      <c r="AQ57" s="1">
        <f t="shared" si="40"/>
        <v>0</v>
      </c>
      <c r="AR57" s="1">
        <f t="shared" si="40"/>
        <v>0</v>
      </c>
      <c r="AS57" s="1">
        <f t="shared" si="40"/>
        <v>0</v>
      </c>
      <c r="AT57" s="1">
        <f t="shared" si="39"/>
        <v>0</v>
      </c>
      <c r="AU57" s="1">
        <f t="shared" si="39"/>
        <v>0</v>
      </c>
      <c r="AV57" s="1">
        <f t="shared" si="39"/>
        <v>0</v>
      </c>
      <c r="AW57" s="1">
        <f t="shared" si="42"/>
        <v>0</v>
      </c>
      <c r="AX57" s="196">
        <f t="shared" si="42"/>
        <v>0</v>
      </c>
      <c r="AY57" s="1">
        <f t="shared" si="42"/>
        <v>0</v>
      </c>
      <c r="AZ57" s="1">
        <f t="shared" si="42"/>
        <v>0</v>
      </c>
      <c r="BA57" s="1">
        <f t="shared" si="42"/>
        <v>0</v>
      </c>
      <c r="BB57" s="106">
        <f t="shared" si="33"/>
        <v>0</v>
      </c>
    </row>
    <row r="58" spans="1:54" s="91" customFormat="1" ht="12.9" customHeight="1">
      <c r="A58" s="224"/>
      <c r="B58" s="225"/>
      <c r="C58" s="226" t="s">
        <v>127</v>
      </c>
      <c r="D58" s="223" t="s">
        <v>298</v>
      </c>
      <c r="E58" s="222" t="s">
        <v>159</v>
      </c>
      <c r="F58" s="222">
        <f t="shared" si="26"/>
        <v>2</v>
      </c>
      <c r="G58" s="227">
        <f t="shared" si="34"/>
        <v>45544</v>
      </c>
      <c r="H58" s="227">
        <f t="shared" si="35"/>
        <v>45548</v>
      </c>
      <c r="I58" s="228">
        <f t="shared" si="27"/>
        <v>5</v>
      </c>
      <c r="J58" s="228">
        <f t="shared" si="28"/>
        <v>10</v>
      </c>
      <c r="K58" s="229">
        <f t="shared" si="29"/>
        <v>0</v>
      </c>
      <c r="L58" s="227"/>
      <c r="M58" s="227"/>
      <c r="N58" s="228">
        <f t="shared" si="30"/>
        <v>0</v>
      </c>
      <c r="O58" s="95">
        <f t="shared" si="31"/>
        <v>0</v>
      </c>
      <c r="P58" s="202">
        <v>0</v>
      </c>
      <c r="Q58" s="196">
        <f t="shared" si="41"/>
        <v>0</v>
      </c>
      <c r="R58" s="1">
        <f t="shared" si="41"/>
        <v>0</v>
      </c>
      <c r="S58" s="1">
        <f t="shared" si="41"/>
        <v>0</v>
      </c>
      <c r="T58" s="1">
        <f t="shared" si="41"/>
        <v>0</v>
      </c>
      <c r="U58" s="1">
        <f t="shared" si="41"/>
        <v>0</v>
      </c>
      <c r="V58" s="1">
        <f t="shared" si="41"/>
        <v>0</v>
      </c>
      <c r="W58" s="1">
        <f t="shared" si="41"/>
        <v>0</v>
      </c>
      <c r="X58" s="1">
        <f t="shared" si="41"/>
        <v>0</v>
      </c>
      <c r="Y58" s="1">
        <f t="shared" si="41"/>
        <v>0</v>
      </c>
      <c r="Z58" s="1">
        <f t="shared" si="41"/>
        <v>0</v>
      </c>
      <c r="AA58" s="1">
        <f t="shared" si="41"/>
        <v>0</v>
      </c>
      <c r="AB58" s="1">
        <f t="shared" si="41"/>
        <v>0</v>
      </c>
      <c r="AC58" s="1">
        <f t="shared" si="41"/>
        <v>0</v>
      </c>
      <c r="AD58" s="1">
        <f t="shared" si="41"/>
        <v>0</v>
      </c>
      <c r="AE58" s="1">
        <f t="shared" si="41"/>
        <v>0</v>
      </c>
      <c r="AF58" s="1">
        <f t="shared" si="41"/>
        <v>0</v>
      </c>
      <c r="AG58" s="1">
        <f t="shared" si="40"/>
        <v>0</v>
      </c>
      <c r="AH58" s="1">
        <f t="shared" si="40"/>
        <v>0</v>
      </c>
      <c r="AI58" s="1">
        <f t="shared" si="40"/>
        <v>0</v>
      </c>
      <c r="AJ58" s="1">
        <f t="shared" si="40"/>
        <v>0</v>
      </c>
      <c r="AK58" s="1">
        <f t="shared" si="40"/>
        <v>0</v>
      </c>
      <c r="AL58" s="1">
        <f t="shared" si="40"/>
        <v>0</v>
      </c>
      <c r="AM58" s="1">
        <f t="shared" si="40"/>
        <v>1</v>
      </c>
      <c r="AN58" s="1">
        <f t="shared" si="40"/>
        <v>0</v>
      </c>
      <c r="AO58" s="1">
        <f t="shared" si="40"/>
        <v>0</v>
      </c>
      <c r="AP58" s="1">
        <f t="shared" si="40"/>
        <v>0</v>
      </c>
      <c r="AQ58" s="1">
        <f t="shared" si="40"/>
        <v>0</v>
      </c>
      <c r="AR58" s="1">
        <f t="shared" si="40"/>
        <v>0</v>
      </c>
      <c r="AS58" s="1">
        <f t="shared" si="40"/>
        <v>0</v>
      </c>
      <c r="AT58" s="1">
        <f t="shared" si="39"/>
        <v>0</v>
      </c>
      <c r="AU58" s="1">
        <f t="shared" si="39"/>
        <v>0</v>
      </c>
      <c r="AV58" s="1">
        <f t="shared" si="39"/>
        <v>0</v>
      </c>
      <c r="AW58" s="1">
        <f t="shared" si="42"/>
        <v>0</v>
      </c>
      <c r="AX58" s="196">
        <f t="shared" si="42"/>
        <v>0</v>
      </c>
      <c r="AY58" s="1">
        <f t="shared" si="42"/>
        <v>0</v>
      </c>
      <c r="AZ58" s="1">
        <f t="shared" si="42"/>
        <v>0</v>
      </c>
      <c r="BA58" s="1">
        <f t="shared" si="42"/>
        <v>0</v>
      </c>
      <c r="BB58" s="106">
        <f t="shared" si="33"/>
        <v>0</v>
      </c>
    </row>
    <row r="59" spans="1:54" s="91" customFormat="1" ht="12.9" customHeight="1">
      <c r="A59" s="224"/>
      <c r="B59" s="225"/>
      <c r="C59" s="226" t="s">
        <v>102</v>
      </c>
      <c r="D59" s="223" t="s">
        <v>298</v>
      </c>
      <c r="E59" s="222" t="s">
        <v>159</v>
      </c>
      <c r="F59" s="222">
        <f t="shared" si="26"/>
        <v>2</v>
      </c>
      <c r="G59" s="227">
        <f t="shared" si="34"/>
        <v>45551</v>
      </c>
      <c r="H59" s="227">
        <f t="shared" si="35"/>
        <v>45555</v>
      </c>
      <c r="I59" s="228">
        <f t="shared" si="27"/>
        <v>5</v>
      </c>
      <c r="J59" s="228">
        <f t="shared" si="28"/>
        <v>10</v>
      </c>
      <c r="K59" s="229">
        <f t="shared" si="29"/>
        <v>0</v>
      </c>
      <c r="L59" s="227"/>
      <c r="M59" s="227"/>
      <c r="N59" s="228">
        <f t="shared" si="30"/>
        <v>0</v>
      </c>
      <c r="O59" s="95">
        <f t="shared" si="31"/>
        <v>0</v>
      </c>
      <c r="P59" s="202">
        <v>0</v>
      </c>
      <c r="Q59" s="196">
        <f t="shared" si="41"/>
        <v>0</v>
      </c>
      <c r="R59" s="1">
        <f t="shared" si="41"/>
        <v>0</v>
      </c>
      <c r="S59" s="1">
        <f t="shared" si="41"/>
        <v>0</v>
      </c>
      <c r="T59" s="1">
        <f t="shared" si="41"/>
        <v>0</v>
      </c>
      <c r="U59" s="1">
        <f t="shared" si="41"/>
        <v>0</v>
      </c>
      <c r="V59" s="1">
        <f t="shared" si="41"/>
        <v>0</v>
      </c>
      <c r="W59" s="1">
        <f t="shared" si="41"/>
        <v>0</v>
      </c>
      <c r="X59" s="1">
        <f t="shared" si="41"/>
        <v>0</v>
      </c>
      <c r="Y59" s="1">
        <f t="shared" si="41"/>
        <v>0</v>
      </c>
      <c r="Z59" s="1">
        <f t="shared" si="41"/>
        <v>0</v>
      </c>
      <c r="AA59" s="1">
        <f t="shared" si="41"/>
        <v>0</v>
      </c>
      <c r="AB59" s="1">
        <f t="shared" si="41"/>
        <v>0</v>
      </c>
      <c r="AC59" s="1">
        <f t="shared" si="41"/>
        <v>0</v>
      </c>
      <c r="AD59" s="1">
        <f t="shared" si="41"/>
        <v>0</v>
      </c>
      <c r="AE59" s="1">
        <f t="shared" si="41"/>
        <v>0</v>
      </c>
      <c r="AF59" s="1">
        <f t="shared" si="41"/>
        <v>0</v>
      </c>
      <c r="AG59" s="1">
        <f t="shared" si="40"/>
        <v>0</v>
      </c>
      <c r="AH59" s="1">
        <f t="shared" si="40"/>
        <v>0</v>
      </c>
      <c r="AI59" s="1">
        <f t="shared" si="40"/>
        <v>0</v>
      </c>
      <c r="AJ59" s="1">
        <f t="shared" si="40"/>
        <v>0</v>
      </c>
      <c r="AK59" s="1">
        <f t="shared" si="40"/>
        <v>0</v>
      </c>
      <c r="AL59" s="1">
        <f t="shared" si="40"/>
        <v>0</v>
      </c>
      <c r="AM59" s="1">
        <f t="shared" si="40"/>
        <v>0</v>
      </c>
      <c r="AN59" s="1">
        <f t="shared" si="40"/>
        <v>1</v>
      </c>
      <c r="AO59" s="1">
        <f t="shared" si="40"/>
        <v>0</v>
      </c>
      <c r="AP59" s="1">
        <f t="shared" si="40"/>
        <v>0</v>
      </c>
      <c r="AQ59" s="1">
        <f t="shared" si="40"/>
        <v>0</v>
      </c>
      <c r="AR59" s="1">
        <f t="shared" si="40"/>
        <v>0</v>
      </c>
      <c r="AS59" s="1">
        <f t="shared" si="40"/>
        <v>0</v>
      </c>
      <c r="AT59" s="1">
        <f t="shared" si="40"/>
        <v>0</v>
      </c>
      <c r="AU59" s="1">
        <f t="shared" si="40"/>
        <v>0</v>
      </c>
      <c r="AV59" s="1">
        <f t="shared" ref="AR59:BB74" si="43">IF(OR((AND($G59&lt;=AV$11,AND($H59&lt;=AV$12,$H59&gt;=AV$11))),(AND(AND($G59&gt;=AV$11,$G59&lt;=AV$12),$H59&gt;=AV$12)),AND($G59&gt;=AV$11,$H59&lt;=AV$12),AND($G59&lt;=AV$11,$H59&gt;=AV$12)),1,0)</f>
        <v>0</v>
      </c>
      <c r="AW59" s="1">
        <f t="shared" si="43"/>
        <v>0</v>
      </c>
      <c r="AX59" s="196">
        <f t="shared" si="43"/>
        <v>0</v>
      </c>
      <c r="AY59" s="1">
        <f t="shared" si="43"/>
        <v>0</v>
      </c>
      <c r="AZ59" s="1">
        <f t="shared" si="43"/>
        <v>0</v>
      </c>
      <c r="BA59" s="1">
        <f t="shared" si="43"/>
        <v>0</v>
      </c>
      <c r="BB59" s="106">
        <f t="shared" si="33"/>
        <v>0</v>
      </c>
    </row>
    <row r="60" spans="1:54" s="91" customFormat="1" ht="12.9" customHeight="1">
      <c r="A60" s="224"/>
      <c r="B60" s="225"/>
      <c r="C60" s="226" t="s">
        <v>108</v>
      </c>
      <c r="D60" s="223" t="s">
        <v>298</v>
      </c>
      <c r="E60" s="222" t="s">
        <v>159</v>
      </c>
      <c r="F60" s="222">
        <f t="shared" si="26"/>
        <v>2</v>
      </c>
      <c r="G60" s="227">
        <f t="shared" si="34"/>
        <v>45558</v>
      </c>
      <c r="H60" s="227">
        <f t="shared" si="35"/>
        <v>45562</v>
      </c>
      <c r="I60" s="228">
        <f t="shared" si="27"/>
        <v>5</v>
      </c>
      <c r="J60" s="228">
        <f t="shared" si="28"/>
        <v>10</v>
      </c>
      <c r="K60" s="229">
        <f t="shared" si="29"/>
        <v>0</v>
      </c>
      <c r="L60" s="227"/>
      <c r="M60" s="227"/>
      <c r="N60" s="228">
        <f t="shared" si="30"/>
        <v>0</v>
      </c>
      <c r="O60" s="95">
        <f t="shared" si="31"/>
        <v>0</v>
      </c>
      <c r="P60" s="202">
        <v>0</v>
      </c>
      <c r="Q60" s="196">
        <f t="shared" si="41"/>
        <v>0</v>
      </c>
      <c r="R60" s="1">
        <f t="shared" si="41"/>
        <v>0</v>
      </c>
      <c r="S60" s="1">
        <f t="shared" si="41"/>
        <v>0</v>
      </c>
      <c r="T60" s="1">
        <f t="shared" si="41"/>
        <v>0</v>
      </c>
      <c r="U60" s="1">
        <f t="shared" si="41"/>
        <v>0</v>
      </c>
      <c r="V60" s="1">
        <f t="shared" si="41"/>
        <v>0</v>
      </c>
      <c r="W60" s="1">
        <f t="shared" si="41"/>
        <v>0</v>
      </c>
      <c r="X60" s="1">
        <f t="shared" si="41"/>
        <v>0</v>
      </c>
      <c r="Y60" s="1">
        <f t="shared" si="41"/>
        <v>0</v>
      </c>
      <c r="Z60" s="1">
        <f t="shared" si="41"/>
        <v>0</v>
      </c>
      <c r="AA60" s="1">
        <f t="shared" si="41"/>
        <v>0</v>
      </c>
      <c r="AB60" s="1">
        <f t="shared" si="41"/>
        <v>0</v>
      </c>
      <c r="AC60" s="1">
        <f t="shared" si="41"/>
        <v>0</v>
      </c>
      <c r="AD60" s="1">
        <f t="shared" si="41"/>
        <v>0</v>
      </c>
      <c r="AE60" s="1">
        <f t="shared" si="41"/>
        <v>0</v>
      </c>
      <c r="AF60" s="1">
        <f t="shared" si="41"/>
        <v>0</v>
      </c>
      <c r="AG60" s="1">
        <f t="shared" si="40"/>
        <v>0</v>
      </c>
      <c r="AH60" s="1">
        <f t="shared" si="40"/>
        <v>0</v>
      </c>
      <c r="AI60" s="1">
        <f t="shared" si="40"/>
        <v>0</v>
      </c>
      <c r="AJ60" s="1">
        <f t="shared" si="40"/>
        <v>0</v>
      </c>
      <c r="AK60" s="1">
        <f t="shared" si="40"/>
        <v>0</v>
      </c>
      <c r="AL60" s="1">
        <f t="shared" si="40"/>
        <v>0</v>
      </c>
      <c r="AM60" s="1">
        <f t="shared" si="40"/>
        <v>0</v>
      </c>
      <c r="AN60" s="1">
        <f t="shared" si="40"/>
        <v>0</v>
      </c>
      <c r="AO60" s="1">
        <f t="shared" si="40"/>
        <v>1</v>
      </c>
      <c r="AP60" s="1">
        <f t="shared" si="40"/>
        <v>0</v>
      </c>
      <c r="AQ60" s="1">
        <f t="shared" si="40"/>
        <v>0</v>
      </c>
      <c r="AR60" s="1">
        <f t="shared" si="40"/>
        <v>0</v>
      </c>
      <c r="AS60" s="1">
        <f t="shared" si="40"/>
        <v>0</v>
      </c>
      <c r="AT60" s="1">
        <f t="shared" si="43"/>
        <v>0</v>
      </c>
      <c r="AU60" s="1">
        <f t="shared" si="43"/>
        <v>0</v>
      </c>
      <c r="AV60" s="1">
        <f t="shared" si="43"/>
        <v>0</v>
      </c>
      <c r="AW60" s="1">
        <f t="shared" si="43"/>
        <v>0</v>
      </c>
      <c r="AX60" s="196">
        <f t="shared" si="43"/>
        <v>0</v>
      </c>
      <c r="AY60" s="1">
        <f t="shared" si="43"/>
        <v>0</v>
      </c>
      <c r="AZ60" s="1">
        <f t="shared" si="43"/>
        <v>0</v>
      </c>
      <c r="BA60" s="1">
        <f t="shared" si="43"/>
        <v>0</v>
      </c>
      <c r="BB60" s="106">
        <f t="shared" si="33"/>
        <v>0</v>
      </c>
    </row>
    <row r="61" spans="1:54" s="91" customFormat="1" ht="12.9" customHeight="1">
      <c r="A61" s="224"/>
      <c r="B61" s="225"/>
      <c r="C61" s="226" t="s">
        <v>118</v>
      </c>
      <c r="D61" s="223" t="s">
        <v>298</v>
      </c>
      <c r="E61" s="222" t="s">
        <v>159</v>
      </c>
      <c r="F61" s="222">
        <f t="shared" si="26"/>
        <v>2</v>
      </c>
      <c r="G61" s="227">
        <f t="shared" si="34"/>
        <v>45565</v>
      </c>
      <c r="H61" s="227">
        <f t="shared" si="35"/>
        <v>45569</v>
      </c>
      <c r="I61" s="228">
        <f t="shared" si="27"/>
        <v>5</v>
      </c>
      <c r="J61" s="228">
        <f t="shared" si="28"/>
        <v>10</v>
      </c>
      <c r="K61" s="229">
        <f t="shared" si="29"/>
        <v>0</v>
      </c>
      <c r="L61" s="227"/>
      <c r="M61" s="227"/>
      <c r="N61" s="228">
        <f t="shared" si="30"/>
        <v>0</v>
      </c>
      <c r="O61" s="95">
        <f t="shared" si="31"/>
        <v>0</v>
      </c>
      <c r="P61" s="202">
        <v>0</v>
      </c>
      <c r="Q61" s="196">
        <f t="shared" si="41"/>
        <v>0</v>
      </c>
      <c r="R61" s="1">
        <f t="shared" si="41"/>
        <v>0</v>
      </c>
      <c r="S61" s="1">
        <f t="shared" si="41"/>
        <v>0</v>
      </c>
      <c r="T61" s="1">
        <f t="shared" si="41"/>
        <v>0</v>
      </c>
      <c r="U61" s="1">
        <f t="shared" si="41"/>
        <v>0</v>
      </c>
      <c r="V61" s="1">
        <f t="shared" si="41"/>
        <v>0</v>
      </c>
      <c r="W61" s="1">
        <f t="shared" si="41"/>
        <v>0</v>
      </c>
      <c r="X61" s="1">
        <f t="shared" si="41"/>
        <v>0</v>
      </c>
      <c r="Y61" s="1">
        <f t="shared" si="41"/>
        <v>0</v>
      </c>
      <c r="Z61" s="1">
        <f t="shared" si="41"/>
        <v>0</v>
      </c>
      <c r="AA61" s="1">
        <f t="shared" si="41"/>
        <v>0</v>
      </c>
      <c r="AB61" s="1">
        <f t="shared" si="41"/>
        <v>0</v>
      </c>
      <c r="AC61" s="1">
        <f t="shared" si="41"/>
        <v>0</v>
      </c>
      <c r="AD61" s="1">
        <f t="shared" si="41"/>
        <v>0</v>
      </c>
      <c r="AE61" s="1">
        <f t="shared" si="41"/>
        <v>0</v>
      </c>
      <c r="AF61" s="1">
        <f t="shared" si="41"/>
        <v>0</v>
      </c>
      <c r="AG61" s="1">
        <f t="shared" si="40"/>
        <v>0</v>
      </c>
      <c r="AH61" s="1">
        <f t="shared" si="40"/>
        <v>0</v>
      </c>
      <c r="AI61" s="1">
        <f t="shared" si="40"/>
        <v>0</v>
      </c>
      <c r="AJ61" s="1">
        <f t="shared" si="40"/>
        <v>0</v>
      </c>
      <c r="AK61" s="1">
        <f t="shared" si="40"/>
        <v>0</v>
      </c>
      <c r="AL61" s="1">
        <f t="shared" si="40"/>
        <v>0</v>
      </c>
      <c r="AM61" s="1">
        <f t="shared" si="40"/>
        <v>0</v>
      </c>
      <c r="AN61" s="1">
        <f t="shared" si="40"/>
        <v>0</v>
      </c>
      <c r="AO61" s="1">
        <f t="shared" si="40"/>
        <v>0</v>
      </c>
      <c r="AP61" s="1">
        <f t="shared" si="40"/>
        <v>1</v>
      </c>
      <c r="AQ61" s="1">
        <f t="shared" si="40"/>
        <v>0</v>
      </c>
      <c r="AR61" s="1">
        <f t="shared" si="40"/>
        <v>0</v>
      </c>
      <c r="AS61" s="1">
        <f t="shared" si="40"/>
        <v>0</v>
      </c>
      <c r="AT61" s="1">
        <f t="shared" si="43"/>
        <v>0</v>
      </c>
      <c r="AU61" s="1">
        <f t="shared" si="43"/>
        <v>0</v>
      </c>
      <c r="AV61" s="1">
        <f t="shared" si="43"/>
        <v>0</v>
      </c>
      <c r="AW61" s="1">
        <f t="shared" si="43"/>
        <v>0</v>
      </c>
      <c r="AX61" s="196">
        <f t="shared" si="43"/>
        <v>0</v>
      </c>
      <c r="AY61" s="1">
        <f t="shared" si="43"/>
        <v>0</v>
      </c>
      <c r="AZ61" s="1">
        <f t="shared" si="43"/>
        <v>0</v>
      </c>
      <c r="BA61" s="1">
        <f t="shared" si="43"/>
        <v>0</v>
      </c>
      <c r="BB61" s="106">
        <f t="shared" si="33"/>
        <v>0</v>
      </c>
    </row>
    <row r="62" spans="1:54" s="91" customFormat="1" ht="12.9" customHeight="1">
      <c r="A62" s="224"/>
      <c r="B62" s="225"/>
      <c r="C62" s="226" t="s">
        <v>122</v>
      </c>
      <c r="D62" s="223" t="s">
        <v>298</v>
      </c>
      <c r="E62" s="222" t="s">
        <v>159</v>
      </c>
      <c r="F62" s="222">
        <f t="shared" si="26"/>
        <v>2</v>
      </c>
      <c r="G62" s="227">
        <f t="shared" si="34"/>
        <v>45572</v>
      </c>
      <c r="H62" s="227">
        <f t="shared" si="35"/>
        <v>45576</v>
      </c>
      <c r="I62" s="228">
        <f t="shared" si="27"/>
        <v>5</v>
      </c>
      <c r="J62" s="228">
        <f t="shared" si="28"/>
        <v>10</v>
      </c>
      <c r="K62" s="229">
        <f t="shared" si="29"/>
        <v>0</v>
      </c>
      <c r="L62" s="227"/>
      <c r="M62" s="227"/>
      <c r="N62" s="228">
        <f t="shared" si="30"/>
        <v>0</v>
      </c>
      <c r="O62" s="95">
        <f t="shared" si="31"/>
        <v>0</v>
      </c>
      <c r="P62" s="202">
        <v>0</v>
      </c>
      <c r="Q62" s="196">
        <f t="shared" si="41"/>
        <v>0</v>
      </c>
      <c r="R62" s="1">
        <f t="shared" si="41"/>
        <v>0</v>
      </c>
      <c r="S62" s="1">
        <f t="shared" si="41"/>
        <v>0</v>
      </c>
      <c r="T62" s="1">
        <f t="shared" si="41"/>
        <v>0</v>
      </c>
      <c r="U62" s="1">
        <f t="shared" si="41"/>
        <v>0</v>
      </c>
      <c r="V62" s="1">
        <f t="shared" si="41"/>
        <v>0</v>
      </c>
      <c r="W62" s="1">
        <f t="shared" si="41"/>
        <v>0</v>
      </c>
      <c r="X62" s="1">
        <f t="shared" si="41"/>
        <v>0</v>
      </c>
      <c r="Y62" s="1">
        <f t="shared" si="41"/>
        <v>0</v>
      </c>
      <c r="Z62" s="1">
        <f t="shared" si="41"/>
        <v>0</v>
      </c>
      <c r="AA62" s="1">
        <f t="shared" si="41"/>
        <v>0</v>
      </c>
      <c r="AB62" s="1">
        <f t="shared" si="41"/>
        <v>0</v>
      </c>
      <c r="AC62" s="1">
        <f t="shared" si="41"/>
        <v>0</v>
      </c>
      <c r="AD62" s="1">
        <f t="shared" si="41"/>
        <v>0</v>
      </c>
      <c r="AE62" s="1">
        <f t="shared" si="41"/>
        <v>0</v>
      </c>
      <c r="AF62" s="1">
        <f t="shared" si="41"/>
        <v>0</v>
      </c>
      <c r="AG62" s="1">
        <f t="shared" si="40"/>
        <v>0</v>
      </c>
      <c r="AH62" s="1">
        <f t="shared" si="40"/>
        <v>0</v>
      </c>
      <c r="AI62" s="1">
        <f t="shared" si="40"/>
        <v>0</v>
      </c>
      <c r="AJ62" s="1">
        <f t="shared" si="40"/>
        <v>0</v>
      </c>
      <c r="AK62" s="1">
        <f t="shared" si="40"/>
        <v>0</v>
      </c>
      <c r="AL62" s="1">
        <f t="shared" si="40"/>
        <v>0</v>
      </c>
      <c r="AM62" s="1">
        <f t="shared" si="40"/>
        <v>0</v>
      </c>
      <c r="AN62" s="1">
        <f t="shared" si="40"/>
        <v>0</v>
      </c>
      <c r="AO62" s="1">
        <f t="shared" si="40"/>
        <v>0</v>
      </c>
      <c r="AP62" s="1">
        <f t="shared" si="40"/>
        <v>0</v>
      </c>
      <c r="AQ62" s="1">
        <f t="shared" si="40"/>
        <v>1</v>
      </c>
      <c r="AR62" s="1">
        <f t="shared" si="40"/>
        <v>0</v>
      </c>
      <c r="AS62" s="1">
        <f t="shared" si="40"/>
        <v>0</v>
      </c>
      <c r="AT62" s="1">
        <f t="shared" si="43"/>
        <v>0</v>
      </c>
      <c r="AU62" s="1">
        <f t="shared" si="43"/>
        <v>0</v>
      </c>
      <c r="AV62" s="1">
        <f t="shared" si="43"/>
        <v>0</v>
      </c>
      <c r="AW62" s="1">
        <f t="shared" si="43"/>
        <v>0</v>
      </c>
      <c r="AX62" s="196">
        <f t="shared" si="43"/>
        <v>0</v>
      </c>
      <c r="AY62" s="1">
        <f t="shared" si="43"/>
        <v>0</v>
      </c>
      <c r="AZ62" s="1">
        <f t="shared" si="43"/>
        <v>0</v>
      </c>
      <c r="BA62" s="1">
        <f t="shared" si="43"/>
        <v>0</v>
      </c>
      <c r="BB62" s="106">
        <f t="shared" si="33"/>
        <v>0</v>
      </c>
    </row>
    <row r="63" spans="1:54" s="91" customFormat="1" ht="12.9" customHeight="1">
      <c r="A63" s="224"/>
      <c r="B63" s="225"/>
      <c r="C63" s="226" t="s">
        <v>119</v>
      </c>
      <c r="D63" s="223" t="s">
        <v>298</v>
      </c>
      <c r="E63" s="222" t="s">
        <v>159</v>
      </c>
      <c r="F63" s="222">
        <f t="shared" si="26"/>
        <v>2</v>
      </c>
      <c r="G63" s="227">
        <f t="shared" si="34"/>
        <v>45579</v>
      </c>
      <c r="H63" s="227">
        <f t="shared" si="35"/>
        <v>45583</v>
      </c>
      <c r="I63" s="228">
        <f t="shared" si="27"/>
        <v>5</v>
      </c>
      <c r="J63" s="228">
        <f t="shared" si="28"/>
        <v>10</v>
      </c>
      <c r="K63" s="229">
        <f t="shared" si="29"/>
        <v>0</v>
      </c>
      <c r="L63" s="227"/>
      <c r="M63" s="227"/>
      <c r="N63" s="228">
        <f t="shared" si="30"/>
        <v>0</v>
      </c>
      <c r="O63" s="95">
        <f t="shared" si="31"/>
        <v>0</v>
      </c>
      <c r="P63" s="202">
        <v>0</v>
      </c>
      <c r="Q63" s="196">
        <f t="shared" si="41"/>
        <v>0</v>
      </c>
      <c r="R63" s="1">
        <f t="shared" si="41"/>
        <v>0</v>
      </c>
      <c r="S63" s="1">
        <f t="shared" si="41"/>
        <v>0</v>
      </c>
      <c r="T63" s="1">
        <f t="shared" si="41"/>
        <v>0</v>
      </c>
      <c r="U63" s="1">
        <f t="shared" si="41"/>
        <v>0</v>
      </c>
      <c r="V63" s="1">
        <f t="shared" si="41"/>
        <v>0</v>
      </c>
      <c r="W63" s="1">
        <f t="shared" si="41"/>
        <v>0</v>
      </c>
      <c r="X63" s="1">
        <f t="shared" si="41"/>
        <v>0</v>
      </c>
      <c r="Y63" s="1">
        <f t="shared" si="41"/>
        <v>0</v>
      </c>
      <c r="Z63" s="1">
        <f t="shared" si="41"/>
        <v>0</v>
      </c>
      <c r="AA63" s="1">
        <f t="shared" si="41"/>
        <v>0</v>
      </c>
      <c r="AB63" s="1">
        <f t="shared" si="41"/>
        <v>0</v>
      </c>
      <c r="AC63" s="1">
        <f t="shared" si="41"/>
        <v>0</v>
      </c>
      <c r="AD63" s="1">
        <f t="shared" si="41"/>
        <v>0</v>
      </c>
      <c r="AE63" s="1">
        <f t="shared" si="41"/>
        <v>0</v>
      </c>
      <c r="AF63" s="1">
        <f t="shared" si="41"/>
        <v>0</v>
      </c>
      <c r="AG63" s="1">
        <f t="shared" si="40"/>
        <v>0</v>
      </c>
      <c r="AH63" s="1">
        <f t="shared" si="40"/>
        <v>0</v>
      </c>
      <c r="AI63" s="1">
        <f t="shared" si="40"/>
        <v>0</v>
      </c>
      <c r="AJ63" s="1">
        <f t="shared" si="40"/>
        <v>0</v>
      </c>
      <c r="AK63" s="1">
        <f t="shared" si="40"/>
        <v>0</v>
      </c>
      <c r="AL63" s="1">
        <f t="shared" si="40"/>
        <v>0</v>
      </c>
      <c r="AM63" s="1">
        <f t="shared" si="40"/>
        <v>0</v>
      </c>
      <c r="AN63" s="1">
        <f t="shared" si="40"/>
        <v>0</v>
      </c>
      <c r="AO63" s="1">
        <f t="shared" si="40"/>
        <v>0</v>
      </c>
      <c r="AP63" s="1">
        <f t="shared" si="40"/>
        <v>0</v>
      </c>
      <c r="AQ63" s="1">
        <f t="shared" si="40"/>
        <v>0</v>
      </c>
      <c r="AR63" s="1">
        <f t="shared" si="40"/>
        <v>1</v>
      </c>
      <c r="AS63" s="1">
        <f t="shared" si="40"/>
        <v>0</v>
      </c>
      <c r="AT63" s="1">
        <f t="shared" si="43"/>
        <v>0</v>
      </c>
      <c r="AU63" s="1">
        <f t="shared" si="43"/>
        <v>0</v>
      </c>
      <c r="AV63" s="1">
        <f t="shared" si="43"/>
        <v>0</v>
      </c>
      <c r="AW63" s="1">
        <f t="shared" si="43"/>
        <v>0</v>
      </c>
      <c r="AX63" s="196">
        <f t="shared" si="43"/>
        <v>0</v>
      </c>
      <c r="AY63" s="1">
        <f t="shared" si="43"/>
        <v>0</v>
      </c>
      <c r="AZ63" s="1">
        <f t="shared" si="43"/>
        <v>0</v>
      </c>
      <c r="BA63" s="1">
        <f t="shared" si="43"/>
        <v>0</v>
      </c>
      <c r="BB63" s="106">
        <f t="shared" si="33"/>
        <v>0</v>
      </c>
    </row>
    <row r="64" spans="1:54" s="91" customFormat="1" ht="12.9" customHeight="1">
      <c r="A64" s="224"/>
      <c r="B64" s="225"/>
      <c r="C64" s="226" t="s">
        <v>138</v>
      </c>
      <c r="D64" s="223" t="s">
        <v>298</v>
      </c>
      <c r="E64" s="222" t="s">
        <v>159</v>
      </c>
      <c r="F64" s="222">
        <f t="shared" si="26"/>
        <v>2</v>
      </c>
      <c r="G64" s="227">
        <f t="shared" si="34"/>
        <v>45586</v>
      </c>
      <c r="H64" s="227">
        <f t="shared" si="35"/>
        <v>45590</v>
      </c>
      <c r="I64" s="228">
        <f t="shared" si="27"/>
        <v>5</v>
      </c>
      <c r="J64" s="228">
        <f t="shared" si="28"/>
        <v>10</v>
      </c>
      <c r="K64" s="229">
        <f t="shared" si="29"/>
        <v>0</v>
      </c>
      <c r="L64" s="227"/>
      <c r="M64" s="227"/>
      <c r="N64" s="228">
        <f t="shared" si="30"/>
        <v>0</v>
      </c>
      <c r="O64" s="95">
        <f t="shared" si="31"/>
        <v>0</v>
      </c>
      <c r="P64" s="202">
        <v>0</v>
      </c>
      <c r="Q64" s="196">
        <f t="shared" si="41"/>
        <v>0</v>
      </c>
      <c r="R64" s="1">
        <f t="shared" si="41"/>
        <v>0</v>
      </c>
      <c r="S64" s="1">
        <f t="shared" si="41"/>
        <v>0</v>
      </c>
      <c r="T64" s="1">
        <f t="shared" si="41"/>
        <v>0</v>
      </c>
      <c r="U64" s="1">
        <f t="shared" si="41"/>
        <v>0</v>
      </c>
      <c r="V64" s="1">
        <f t="shared" si="41"/>
        <v>0</v>
      </c>
      <c r="W64" s="1">
        <f t="shared" si="41"/>
        <v>0</v>
      </c>
      <c r="X64" s="1">
        <f t="shared" si="41"/>
        <v>0</v>
      </c>
      <c r="Y64" s="1">
        <f t="shared" si="41"/>
        <v>0</v>
      </c>
      <c r="Z64" s="1">
        <f t="shared" si="41"/>
        <v>0</v>
      </c>
      <c r="AA64" s="1">
        <f t="shared" si="41"/>
        <v>0</v>
      </c>
      <c r="AB64" s="1">
        <f t="shared" si="41"/>
        <v>0</v>
      </c>
      <c r="AC64" s="1">
        <f t="shared" si="41"/>
        <v>0</v>
      </c>
      <c r="AD64" s="1">
        <f t="shared" si="41"/>
        <v>0</v>
      </c>
      <c r="AE64" s="1">
        <f t="shared" si="41"/>
        <v>0</v>
      </c>
      <c r="AF64" s="1">
        <f t="shared" si="41"/>
        <v>0</v>
      </c>
      <c r="AG64" s="1">
        <f t="shared" si="40"/>
        <v>0</v>
      </c>
      <c r="AH64" s="1">
        <f t="shared" si="40"/>
        <v>0</v>
      </c>
      <c r="AI64" s="1">
        <f t="shared" si="40"/>
        <v>0</v>
      </c>
      <c r="AJ64" s="1">
        <f t="shared" si="40"/>
        <v>0</v>
      </c>
      <c r="AK64" s="1">
        <f t="shared" si="40"/>
        <v>0</v>
      </c>
      <c r="AL64" s="1">
        <f t="shared" si="40"/>
        <v>0</v>
      </c>
      <c r="AM64" s="1">
        <f t="shared" si="40"/>
        <v>0</v>
      </c>
      <c r="AN64" s="1">
        <f t="shared" si="40"/>
        <v>0</v>
      </c>
      <c r="AO64" s="1">
        <f t="shared" si="40"/>
        <v>0</v>
      </c>
      <c r="AP64" s="1">
        <f t="shared" si="40"/>
        <v>0</v>
      </c>
      <c r="AQ64" s="1">
        <f t="shared" si="40"/>
        <v>0</v>
      </c>
      <c r="AR64" s="1">
        <f t="shared" si="40"/>
        <v>0</v>
      </c>
      <c r="AS64" s="1">
        <f t="shared" si="40"/>
        <v>1</v>
      </c>
      <c r="AT64" s="1">
        <f t="shared" si="43"/>
        <v>0</v>
      </c>
      <c r="AU64" s="1">
        <f t="shared" si="43"/>
        <v>0</v>
      </c>
      <c r="AV64" s="1">
        <f t="shared" si="43"/>
        <v>0</v>
      </c>
      <c r="AW64" s="1">
        <f t="shared" si="43"/>
        <v>0</v>
      </c>
      <c r="AX64" s="196">
        <f t="shared" si="43"/>
        <v>0</v>
      </c>
      <c r="AY64" s="1">
        <f t="shared" si="43"/>
        <v>0</v>
      </c>
      <c r="AZ64" s="1">
        <f t="shared" si="43"/>
        <v>0</v>
      </c>
      <c r="BA64" s="1">
        <f t="shared" si="43"/>
        <v>0</v>
      </c>
      <c r="BB64" s="106">
        <f t="shared" si="33"/>
        <v>0</v>
      </c>
    </row>
    <row r="65" spans="1:54" s="91" customFormat="1" ht="12.9" customHeight="1">
      <c r="A65" s="224"/>
      <c r="B65" s="225"/>
      <c r="C65" s="226" t="s">
        <v>137</v>
      </c>
      <c r="D65" s="223" t="s">
        <v>298</v>
      </c>
      <c r="E65" s="222" t="s">
        <v>159</v>
      </c>
      <c r="F65" s="222">
        <f t="shared" si="26"/>
        <v>2</v>
      </c>
      <c r="G65" s="227">
        <f t="shared" si="34"/>
        <v>45593</v>
      </c>
      <c r="H65" s="227">
        <f t="shared" si="35"/>
        <v>45597</v>
      </c>
      <c r="I65" s="228">
        <f t="shared" si="27"/>
        <v>5</v>
      </c>
      <c r="J65" s="228">
        <f t="shared" si="28"/>
        <v>10</v>
      </c>
      <c r="K65" s="229">
        <f t="shared" si="29"/>
        <v>0</v>
      </c>
      <c r="L65" s="227"/>
      <c r="M65" s="227"/>
      <c r="N65" s="228">
        <f t="shared" si="30"/>
        <v>0</v>
      </c>
      <c r="O65" s="95">
        <f t="shared" si="31"/>
        <v>0</v>
      </c>
      <c r="P65" s="202">
        <v>0</v>
      </c>
      <c r="Q65" s="196">
        <f t="shared" si="41"/>
        <v>0</v>
      </c>
      <c r="R65" s="1">
        <f t="shared" si="41"/>
        <v>0</v>
      </c>
      <c r="S65" s="1">
        <f t="shared" si="41"/>
        <v>0</v>
      </c>
      <c r="T65" s="1">
        <f t="shared" si="41"/>
        <v>0</v>
      </c>
      <c r="U65" s="1">
        <f t="shared" si="41"/>
        <v>0</v>
      </c>
      <c r="V65" s="1">
        <f t="shared" si="41"/>
        <v>0</v>
      </c>
      <c r="W65" s="1">
        <f t="shared" si="41"/>
        <v>0</v>
      </c>
      <c r="X65" s="1">
        <f t="shared" si="41"/>
        <v>0</v>
      </c>
      <c r="Y65" s="1">
        <f t="shared" si="41"/>
        <v>0</v>
      </c>
      <c r="Z65" s="1">
        <f t="shared" si="41"/>
        <v>0</v>
      </c>
      <c r="AA65" s="1">
        <f t="shared" si="41"/>
        <v>0</v>
      </c>
      <c r="AB65" s="1">
        <f t="shared" si="41"/>
        <v>0</v>
      </c>
      <c r="AC65" s="1">
        <f t="shared" si="41"/>
        <v>0</v>
      </c>
      <c r="AD65" s="1">
        <f t="shared" si="41"/>
        <v>0</v>
      </c>
      <c r="AE65" s="1">
        <f t="shared" si="41"/>
        <v>0</v>
      </c>
      <c r="AF65" s="1">
        <f t="shared" si="41"/>
        <v>0</v>
      </c>
      <c r="AG65" s="1">
        <f t="shared" si="40"/>
        <v>0</v>
      </c>
      <c r="AH65" s="1">
        <f t="shared" si="40"/>
        <v>0</v>
      </c>
      <c r="AI65" s="1">
        <f t="shared" si="40"/>
        <v>0</v>
      </c>
      <c r="AJ65" s="1">
        <f t="shared" si="40"/>
        <v>0</v>
      </c>
      <c r="AK65" s="1">
        <f t="shared" si="40"/>
        <v>0</v>
      </c>
      <c r="AL65" s="1">
        <f t="shared" si="40"/>
        <v>0</v>
      </c>
      <c r="AM65" s="1">
        <f t="shared" si="40"/>
        <v>0</v>
      </c>
      <c r="AN65" s="1">
        <f t="shared" si="40"/>
        <v>0</v>
      </c>
      <c r="AO65" s="1">
        <f t="shared" si="40"/>
        <v>0</v>
      </c>
      <c r="AP65" s="1">
        <f t="shared" si="40"/>
        <v>0</v>
      </c>
      <c r="AQ65" s="1">
        <f t="shared" si="40"/>
        <v>0</v>
      </c>
      <c r="AR65" s="1">
        <f t="shared" si="40"/>
        <v>0</v>
      </c>
      <c r="AS65" s="1">
        <f t="shared" si="40"/>
        <v>0</v>
      </c>
      <c r="AT65" s="1">
        <f t="shared" si="40"/>
        <v>1</v>
      </c>
      <c r="AU65" s="1">
        <f t="shared" si="40"/>
        <v>0</v>
      </c>
      <c r="AV65" s="1">
        <f t="shared" si="43"/>
        <v>0</v>
      </c>
      <c r="AW65" s="1">
        <f t="shared" si="43"/>
        <v>0</v>
      </c>
      <c r="AX65" s="196">
        <f t="shared" si="43"/>
        <v>0</v>
      </c>
      <c r="AY65" s="1">
        <f t="shared" si="43"/>
        <v>0</v>
      </c>
      <c r="AZ65" s="1">
        <f t="shared" si="43"/>
        <v>0</v>
      </c>
      <c r="BA65" s="1">
        <f t="shared" si="43"/>
        <v>0</v>
      </c>
      <c r="BB65" s="106">
        <f t="shared" si="33"/>
        <v>0</v>
      </c>
    </row>
    <row r="66" spans="1:54" s="91" customFormat="1" ht="12.9" customHeight="1">
      <c r="A66" s="224"/>
      <c r="B66" s="225"/>
      <c r="C66" s="226" t="s">
        <v>133</v>
      </c>
      <c r="D66" s="223" t="s">
        <v>298</v>
      </c>
      <c r="E66" s="222" t="s">
        <v>159</v>
      </c>
      <c r="F66" s="222">
        <f t="shared" si="26"/>
        <v>2</v>
      </c>
      <c r="G66" s="227">
        <f t="shared" si="34"/>
        <v>45600</v>
      </c>
      <c r="H66" s="227">
        <f t="shared" si="35"/>
        <v>45604</v>
      </c>
      <c r="I66" s="228">
        <f t="shared" si="27"/>
        <v>5</v>
      </c>
      <c r="J66" s="228">
        <f t="shared" si="28"/>
        <v>10</v>
      </c>
      <c r="K66" s="229">
        <f t="shared" si="29"/>
        <v>0</v>
      </c>
      <c r="L66" s="227"/>
      <c r="M66" s="227"/>
      <c r="N66" s="228">
        <f t="shared" si="30"/>
        <v>0</v>
      </c>
      <c r="O66" s="95">
        <f t="shared" si="31"/>
        <v>0</v>
      </c>
      <c r="P66" s="202">
        <v>0</v>
      </c>
      <c r="Q66" s="196">
        <f t="shared" si="41"/>
        <v>0</v>
      </c>
      <c r="R66" s="1">
        <f t="shared" si="41"/>
        <v>0</v>
      </c>
      <c r="S66" s="1">
        <f t="shared" si="41"/>
        <v>0</v>
      </c>
      <c r="T66" s="1">
        <f t="shared" si="41"/>
        <v>0</v>
      </c>
      <c r="U66" s="1">
        <f t="shared" si="41"/>
        <v>0</v>
      </c>
      <c r="V66" s="1">
        <f t="shared" si="41"/>
        <v>0</v>
      </c>
      <c r="W66" s="1">
        <f t="shared" si="41"/>
        <v>0</v>
      </c>
      <c r="X66" s="1">
        <f t="shared" si="41"/>
        <v>0</v>
      </c>
      <c r="Y66" s="1">
        <f t="shared" si="41"/>
        <v>0</v>
      </c>
      <c r="Z66" s="1">
        <f t="shared" si="41"/>
        <v>0</v>
      </c>
      <c r="AA66" s="1">
        <f t="shared" si="41"/>
        <v>0</v>
      </c>
      <c r="AB66" s="1">
        <f t="shared" si="41"/>
        <v>0</v>
      </c>
      <c r="AC66" s="1">
        <f t="shared" si="41"/>
        <v>0</v>
      </c>
      <c r="AD66" s="1">
        <f t="shared" si="41"/>
        <v>0</v>
      </c>
      <c r="AE66" s="1">
        <f t="shared" si="41"/>
        <v>0</v>
      </c>
      <c r="AF66" s="1">
        <f t="shared" si="41"/>
        <v>0</v>
      </c>
      <c r="AG66" s="1">
        <f t="shared" si="40"/>
        <v>0</v>
      </c>
      <c r="AH66" s="1">
        <f t="shared" si="40"/>
        <v>0</v>
      </c>
      <c r="AI66" s="1">
        <f t="shared" si="40"/>
        <v>0</v>
      </c>
      <c r="AJ66" s="1">
        <f t="shared" si="40"/>
        <v>0</v>
      </c>
      <c r="AK66" s="1">
        <f t="shared" si="40"/>
        <v>0</v>
      </c>
      <c r="AL66" s="1">
        <f t="shared" si="40"/>
        <v>0</v>
      </c>
      <c r="AM66" s="1">
        <f t="shared" si="40"/>
        <v>0</v>
      </c>
      <c r="AN66" s="1">
        <f t="shared" si="40"/>
        <v>0</v>
      </c>
      <c r="AO66" s="1">
        <f t="shared" si="40"/>
        <v>0</v>
      </c>
      <c r="AP66" s="1">
        <f t="shared" si="40"/>
        <v>0</v>
      </c>
      <c r="AQ66" s="1">
        <f t="shared" si="40"/>
        <v>0</v>
      </c>
      <c r="AR66" s="1">
        <f t="shared" si="43"/>
        <v>0</v>
      </c>
      <c r="AS66" s="1">
        <f t="shared" si="43"/>
        <v>0</v>
      </c>
      <c r="AT66" s="1">
        <f t="shared" si="43"/>
        <v>0</v>
      </c>
      <c r="AU66" s="1">
        <f t="shared" si="43"/>
        <v>1</v>
      </c>
      <c r="AV66" s="1">
        <f t="shared" si="43"/>
        <v>0</v>
      </c>
      <c r="AW66" s="1">
        <f t="shared" si="43"/>
        <v>0</v>
      </c>
      <c r="AX66" s="196">
        <f t="shared" si="43"/>
        <v>0</v>
      </c>
      <c r="AY66" s="1">
        <f t="shared" si="43"/>
        <v>0</v>
      </c>
      <c r="AZ66" s="1">
        <f t="shared" si="43"/>
        <v>0</v>
      </c>
      <c r="BA66" s="1">
        <f t="shared" si="43"/>
        <v>0</v>
      </c>
      <c r="BB66" s="106">
        <f t="shared" si="33"/>
        <v>0</v>
      </c>
    </row>
    <row r="67" spans="1:54" s="91" customFormat="1" ht="12.9" customHeight="1">
      <c r="A67" s="224"/>
      <c r="B67" s="225"/>
      <c r="C67" s="226" t="s">
        <v>100</v>
      </c>
      <c r="D67" s="223" t="s">
        <v>298</v>
      </c>
      <c r="E67" s="222" t="s">
        <v>159</v>
      </c>
      <c r="F67" s="222">
        <f t="shared" si="26"/>
        <v>2</v>
      </c>
      <c r="G67" s="227">
        <f t="shared" si="34"/>
        <v>45607</v>
      </c>
      <c r="H67" s="227">
        <f t="shared" si="35"/>
        <v>45611</v>
      </c>
      <c r="I67" s="228">
        <f t="shared" si="27"/>
        <v>5</v>
      </c>
      <c r="J67" s="228">
        <f t="shared" si="28"/>
        <v>10</v>
      </c>
      <c r="K67" s="229">
        <f t="shared" si="29"/>
        <v>0</v>
      </c>
      <c r="L67" s="227"/>
      <c r="M67" s="227"/>
      <c r="N67" s="228">
        <f t="shared" si="30"/>
        <v>0</v>
      </c>
      <c r="O67" s="95">
        <f t="shared" si="31"/>
        <v>0</v>
      </c>
      <c r="P67" s="202">
        <v>0</v>
      </c>
      <c r="Q67" s="196">
        <f t="shared" si="41"/>
        <v>0</v>
      </c>
      <c r="R67" s="1">
        <f t="shared" si="41"/>
        <v>0</v>
      </c>
      <c r="S67" s="1">
        <f t="shared" si="41"/>
        <v>0</v>
      </c>
      <c r="T67" s="1">
        <f t="shared" si="41"/>
        <v>0</v>
      </c>
      <c r="U67" s="1">
        <f t="shared" si="41"/>
        <v>0</v>
      </c>
      <c r="V67" s="1">
        <f t="shared" si="41"/>
        <v>0</v>
      </c>
      <c r="W67" s="1">
        <f t="shared" si="41"/>
        <v>0</v>
      </c>
      <c r="X67" s="1">
        <f t="shared" si="41"/>
        <v>0</v>
      </c>
      <c r="Y67" s="1">
        <f t="shared" si="41"/>
        <v>0</v>
      </c>
      <c r="Z67" s="1">
        <f t="shared" si="41"/>
        <v>0</v>
      </c>
      <c r="AA67" s="1">
        <f t="shared" si="41"/>
        <v>0</v>
      </c>
      <c r="AB67" s="1">
        <f t="shared" si="41"/>
        <v>0</v>
      </c>
      <c r="AC67" s="1">
        <f t="shared" si="41"/>
        <v>0</v>
      </c>
      <c r="AD67" s="1">
        <f t="shared" si="41"/>
        <v>0</v>
      </c>
      <c r="AE67" s="1">
        <f t="shared" si="41"/>
        <v>0</v>
      </c>
      <c r="AF67" s="1">
        <f t="shared" si="41"/>
        <v>0</v>
      </c>
      <c r="AG67" s="1">
        <f t="shared" si="40"/>
        <v>0</v>
      </c>
      <c r="AH67" s="1">
        <f t="shared" si="40"/>
        <v>0</v>
      </c>
      <c r="AI67" s="1">
        <f t="shared" si="40"/>
        <v>0</v>
      </c>
      <c r="AJ67" s="1">
        <f t="shared" si="40"/>
        <v>0</v>
      </c>
      <c r="AK67" s="1">
        <f t="shared" si="40"/>
        <v>0</v>
      </c>
      <c r="AL67" s="1">
        <f t="shared" si="40"/>
        <v>0</v>
      </c>
      <c r="AM67" s="1">
        <f t="shared" si="40"/>
        <v>0</v>
      </c>
      <c r="AN67" s="1">
        <f t="shared" si="40"/>
        <v>0</v>
      </c>
      <c r="AO67" s="1">
        <f t="shared" si="40"/>
        <v>0</v>
      </c>
      <c r="AP67" s="1">
        <f t="shared" si="40"/>
        <v>0</v>
      </c>
      <c r="AQ67" s="1">
        <f t="shared" si="40"/>
        <v>0</v>
      </c>
      <c r="AR67" s="1">
        <f t="shared" si="43"/>
        <v>0</v>
      </c>
      <c r="AS67" s="1">
        <f t="shared" si="43"/>
        <v>0</v>
      </c>
      <c r="AT67" s="1">
        <f t="shared" si="43"/>
        <v>0</v>
      </c>
      <c r="AU67" s="1">
        <f t="shared" si="43"/>
        <v>0</v>
      </c>
      <c r="AV67" s="1">
        <f t="shared" si="43"/>
        <v>1</v>
      </c>
      <c r="AW67" s="1">
        <f t="shared" si="43"/>
        <v>0</v>
      </c>
      <c r="AX67" s="196">
        <f t="shared" si="43"/>
        <v>0</v>
      </c>
      <c r="AY67" s="1">
        <f t="shared" si="43"/>
        <v>0</v>
      </c>
      <c r="AZ67" s="1">
        <f t="shared" si="43"/>
        <v>0</v>
      </c>
      <c r="BA67" s="1">
        <f t="shared" si="43"/>
        <v>0</v>
      </c>
      <c r="BB67" s="106">
        <f t="shared" si="33"/>
        <v>0</v>
      </c>
    </row>
    <row r="68" spans="1:54" s="91" customFormat="1" ht="12.9" customHeight="1">
      <c r="A68" s="224"/>
      <c r="B68" s="225"/>
      <c r="C68" s="226" t="s">
        <v>121</v>
      </c>
      <c r="D68" s="223" t="s">
        <v>298</v>
      </c>
      <c r="E68" s="222" t="s">
        <v>159</v>
      </c>
      <c r="F68" s="222">
        <f t="shared" si="26"/>
        <v>2</v>
      </c>
      <c r="G68" s="227">
        <f t="shared" si="34"/>
        <v>45614</v>
      </c>
      <c r="H68" s="227">
        <f t="shared" si="35"/>
        <v>45618</v>
      </c>
      <c r="I68" s="228">
        <f t="shared" si="27"/>
        <v>5</v>
      </c>
      <c r="J68" s="228">
        <f t="shared" si="28"/>
        <v>10</v>
      </c>
      <c r="K68" s="229">
        <f t="shared" si="29"/>
        <v>0</v>
      </c>
      <c r="L68" s="227"/>
      <c r="M68" s="227"/>
      <c r="N68" s="228">
        <f t="shared" si="30"/>
        <v>0</v>
      </c>
      <c r="O68" s="95">
        <f t="shared" si="31"/>
        <v>0</v>
      </c>
      <c r="P68" s="202">
        <v>0</v>
      </c>
      <c r="Q68" s="196">
        <f t="shared" si="41"/>
        <v>0</v>
      </c>
      <c r="R68" s="1">
        <f t="shared" si="41"/>
        <v>0</v>
      </c>
      <c r="S68" s="1">
        <f t="shared" si="41"/>
        <v>0</v>
      </c>
      <c r="T68" s="1">
        <f t="shared" si="41"/>
        <v>0</v>
      </c>
      <c r="U68" s="1">
        <f t="shared" si="41"/>
        <v>0</v>
      </c>
      <c r="V68" s="1">
        <f t="shared" si="41"/>
        <v>0</v>
      </c>
      <c r="W68" s="1">
        <f t="shared" si="41"/>
        <v>0</v>
      </c>
      <c r="X68" s="1">
        <f t="shared" si="41"/>
        <v>0</v>
      </c>
      <c r="Y68" s="1">
        <f t="shared" si="41"/>
        <v>0</v>
      </c>
      <c r="Z68" s="1">
        <f t="shared" si="41"/>
        <v>0</v>
      </c>
      <c r="AA68" s="1">
        <f t="shared" si="41"/>
        <v>0</v>
      </c>
      <c r="AB68" s="1">
        <f t="shared" si="41"/>
        <v>0</v>
      </c>
      <c r="AC68" s="1">
        <f t="shared" si="41"/>
        <v>0</v>
      </c>
      <c r="AD68" s="1">
        <f t="shared" si="41"/>
        <v>0</v>
      </c>
      <c r="AE68" s="1">
        <f t="shared" si="41"/>
        <v>0</v>
      </c>
      <c r="AF68" s="1">
        <f t="shared" si="41"/>
        <v>0</v>
      </c>
      <c r="AG68" s="1">
        <f t="shared" si="40"/>
        <v>0</v>
      </c>
      <c r="AH68" s="1">
        <f t="shared" si="40"/>
        <v>0</v>
      </c>
      <c r="AI68" s="1">
        <f t="shared" si="40"/>
        <v>0</v>
      </c>
      <c r="AJ68" s="1">
        <f t="shared" si="40"/>
        <v>0</v>
      </c>
      <c r="AK68" s="1">
        <f t="shared" si="40"/>
        <v>0</v>
      </c>
      <c r="AL68" s="1">
        <f t="shared" si="40"/>
        <v>0</v>
      </c>
      <c r="AM68" s="1">
        <f t="shared" si="40"/>
        <v>0</v>
      </c>
      <c r="AN68" s="1">
        <f t="shared" si="40"/>
        <v>0</v>
      </c>
      <c r="AO68" s="1">
        <f t="shared" si="40"/>
        <v>0</v>
      </c>
      <c r="AP68" s="1">
        <f t="shared" si="40"/>
        <v>0</v>
      </c>
      <c r="AQ68" s="1">
        <f t="shared" si="40"/>
        <v>0</v>
      </c>
      <c r="AR68" s="1">
        <f t="shared" si="43"/>
        <v>0</v>
      </c>
      <c r="AS68" s="1">
        <f t="shared" si="43"/>
        <v>0</v>
      </c>
      <c r="AT68" s="1">
        <f t="shared" si="43"/>
        <v>0</v>
      </c>
      <c r="AU68" s="1">
        <f t="shared" si="43"/>
        <v>0</v>
      </c>
      <c r="AV68" s="1">
        <f t="shared" si="43"/>
        <v>0</v>
      </c>
      <c r="AW68" s="1">
        <f t="shared" si="43"/>
        <v>1</v>
      </c>
      <c r="AX68" s="196">
        <f t="shared" si="43"/>
        <v>0</v>
      </c>
      <c r="AY68" s="1">
        <f t="shared" si="43"/>
        <v>0</v>
      </c>
      <c r="AZ68" s="1">
        <f t="shared" si="43"/>
        <v>0</v>
      </c>
      <c r="BA68" s="1">
        <f t="shared" si="43"/>
        <v>0</v>
      </c>
      <c r="BB68" s="106">
        <f t="shared" si="33"/>
        <v>0</v>
      </c>
    </row>
    <row r="69" spans="1:54" s="91" customFormat="1" ht="12.9" customHeight="1">
      <c r="A69" s="224"/>
      <c r="B69" s="225"/>
      <c r="C69" s="226" t="s">
        <v>134</v>
      </c>
      <c r="D69" s="223" t="s">
        <v>298</v>
      </c>
      <c r="E69" s="222" t="s">
        <v>159</v>
      </c>
      <c r="F69" s="222">
        <f t="shared" si="26"/>
        <v>2</v>
      </c>
      <c r="G69" s="227">
        <f t="shared" si="34"/>
        <v>45621</v>
      </c>
      <c r="H69" s="227">
        <f t="shared" si="35"/>
        <v>45625</v>
      </c>
      <c r="I69" s="228">
        <f t="shared" si="27"/>
        <v>5</v>
      </c>
      <c r="J69" s="228">
        <f t="shared" si="28"/>
        <v>10</v>
      </c>
      <c r="K69" s="229">
        <f t="shared" si="29"/>
        <v>0</v>
      </c>
      <c r="L69" s="227"/>
      <c r="M69" s="227"/>
      <c r="N69" s="228">
        <f t="shared" si="30"/>
        <v>0</v>
      </c>
      <c r="O69" s="95">
        <f t="shared" si="31"/>
        <v>0</v>
      </c>
      <c r="P69" s="202">
        <v>0</v>
      </c>
      <c r="Q69" s="196">
        <f t="shared" si="41"/>
        <v>0</v>
      </c>
      <c r="R69" s="1">
        <f t="shared" si="41"/>
        <v>0</v>
      </c>
      <c r="S69" s="1">
        <f t="shared" si="41"/>
        <v>0</v>
      </c>
      <c r="T69" s="1">
        <f t="shared" si="41"/>
        <v>0</v>
      </c>
      <c r="U69" s="1">
        <f t="shared" si="41"/>
        <v>0</v>
      </c>
      <c r="V69" s="1">
        <f t="shared" si="41"/>
        <v>0</v>
      </c>
      <c r="W69" s="1">
        <f t="shared" si="41"/>
        <v>0</v>
      </c>
      <c r="X69" s="1">
        <f t="shared" si="41"/>
        <v>0</v>
      </c>
      <c r="Y69" s="1">
        <f t="shared" si="41"/>
        <v>0</v>
      </c>
      <c r="Z69" s="1">
        <f t="shared" si="41"/>
        <v>0</v>
      </c>
      <c r="AA69" s="1">
        <f t="shared" si="41"/>
        <v>0</v>
      </c>
      <c r="AB69" s="1">
        <f t="shared" si="41"/>
        <v>0</v>
      </c>
      <c r="AC69" s="1">
        <f t="shared" si="41"/>
        <v>0</v>
      </c>
      <c r="AD69" s="1">
        <f t="shared" si="41"/>
        <v>0</v>
      </c>
      <c r="AE69" s="1">
        <f t="shared" si="41"/>
        <v>0</v>
      </c>
      <c r="AF69" s="1">
        <f t="shared" ref="AF69:AU83" si="44">IF(OR((AND($G69&lt;=AF$11,AND($H69&lt;=AF$12,$H69&gt;=AF$11))),(AND(AND($G69&gt;=AF$11,$G69&lt;=AF$12),$H69&gt;=AF$12)),AND($G69&gt;=AF$11,$H69&lt;=AF$12),AND($G69&lt;=AF$11,$H69&gt;=AF$12)),1,0)</f>
        <v>0</v>
      </c>
      <c r="AG69" s="1">
        <f t="shared" si="44"/>
        <v>0</v>
      </c>
      <c r="AH69" s="1">
        <f t="shared" si="44"/>
        <v>0</v>
      </c>
      <c r="AI69" s="1">
        <f t="shared" si="44"/>
        <v>0</v>
      </c>
      <c r="AJ69" s="1">
        <f t="shared" si="44"/>
        <v>0</v>
      </c>
      <c r="AK69" s="1">
        <f t="shared" si="44"/>
        <v>0</v>
      </c>
      <c r="AL69" s="1">
        <f t="shared" si="44"/>
        <v>0</v>
      </c>
      <c r="AM69" s="1">
        <f t="shared" si="44"/>
        <v>0</v>
      </c>
      <c r="AN69" s="1">
        <f t="shared" si="44"/>
        <v>0</v>
      </c>
      <c r="AO69" s="1">
        <f t="shared" si="44"/>
        <v>0</v>
      </c>
      <c r="AP69" s="1">
        <f t="shared" si="44"/>
        <v>0</v>
      </c>
      <c r="AQ69" s="1">
        <f t="shared" si="40"/>
        <v>0</v>
      </c>
      <c r="AR69" s="1">
        <f t="shared" si="40"/>
        <v>0</v>
      </c>
      <c r="AS69" s="1">
        <f t="shared" si="40"/>
        <v>0</v>
      </c>
      <c r="AT69" s="1">
        <f t="shared" si="40"/>
        <v>0</v>
      </c>
      <c r="AU69" s="1">
        <f t="shared" si="40"/>
        <v>0</v>
      </c>
      <c r="AV69" s="1">
        <f t="shared" si="43"/>
        <v>0</v>
      </c>
      <c r="AW69" s="1">
        <f t="shared" si="43"/>
        <v>0</v>
      </c>
      <c r="AX69" s="196">
        <f t="shared" si="43"/>
        <v>1</v>
      </c>
      <c r="AY69" s="1">
        <f t="shared" si="43"/>
        <v>0</v>
      </c>
      <c r="AZ69" s="1">
        <f t="shared" si="43"/>
        <v>0</v>
      </c>
      <c r="BA69" s="1">
        <f t="shared" si="43"/>
        <v>0</v>
      </c>
      <c r="BB69" s="106">
        <f t="shared" si="33"/>
        <v>0</v>
      </c>
    </row>
    <row r="70" spans="1:54" s="91" customFormat="1" ht="12.9" customHeight="1">
      <c r="A70" s="224"/>
      <c r="B70" s="225"/>
      <c r="C70" s="226" t="s">
        <v>135</v>
      </c>
      <c r="D70" s="223" t="s">
        <v>298</v>
      </c>
      <c r="E70" s="222" t="s">
        <v>159</v>
      </c>
      <c r="F70" s="222">
        <f t="shared" si="26"/>
        <v>2</v>
      </c>
      <c r="G70" s="227">
        <f t="shared" si="34"/>
        <v>45628</v>
      </c>
      <c r="H70" s="227">
        <f t="shared" si="35"/>
        <v>45632</v>
      </c>
      <c r="I70" s="228">
        <f t="shared" si="27"/>
        <v>5</v>
      </c>
      <c r="J70" s="228">
        <f t="shared" si="28"/>
        <v>10</v>
      </c>
      <c r="K70" s="229">
        <f t="shared" si="29"/>
        <v>0</v>
      </c>
      <c r="L70" s="227"/>
      <c r="M70" s="227"/>
      <c r="N70" s="228">
        <f t="shared" si="30"/>
        <v>0</v>
      </c>
      <c r="O70" s="95">
        <f t="shared" si="31"/>
        <v>0</v>
      </c>
      <c r="P70" s="202">
        <v>0</v>
      </c>
      <c r="Q70" s="196">
        <f t="shared" ref="Q70:AF83" si="45">IF(OR((AND($G70&lt;=Q$11,AND($H70&lt;=Q$12,$H70&gt;=Q$11))),(AND(AND($G70&gt;=Q$11,$G70&lt;=Q$12),$H70&gt;=Q$12)),AND($G70&gt;=Q$11,$H70&lt;=Q$12),AND($G70&lt;=Q$11,$H70&gt;=Q$12)),1,0)</f>
        <v>0</v>
      </c>
      <c r="R70" s="1">
        <f t="shared" si="45"/>
        <v>0</v>
      </c>
      <c r="S70" s="1">
        <f t="shared" si="45"/>
        <v>0</v>
      </c>
      <c r="T70" s="1">
        <f t="shared" si="45"/>
        <v>0</v>
      </c>
      <c r="U70" s="1">
        <f t="shared" si="45"/>
        <v>0</v>
      </c>
      <c r="V70" s="1">
        <f t="shared" si="45"/>
        <v>0</v>
      </c>
      <c r="W70" s="1">
        <f t="shared" si="45"/>
        <v>0</v>
      </c>
      <c r="X70" s="1">
        <f t="shared" si="45"/>
        <v>0</v>
      </c>
      <c r="Y70" s="1">
        <f t="shared" si="45"/>
        <v>0</v>
      </c>
      <c r="Z70" s="1">
        <f t="shared" si="45"/>
        <v>0</v>
      </c>
      <c r="AA70" s="1">
        <f t="shared" si="45"/>
        <v>0</v>
      </c>
      <c r="AB70" s="1">
        <f t="shared" si="45"/>
        <v>0</v>
      </c>
      <c r="AC70" s="1">
        <f t="shared" si="45"/>
        <v>0</v>
      </c>
      <c r="AD70" s="1">
        <f t="shared" si="45"/>
        <v>0</v>
      </c>
      <c r="AE70" s="1">
        <f t="shared" si="45"/>
        <v>0</v>
      </c>
      <c r="AF70" s="1">
        <f t="shared" si="45"/>
        <v>0</v>
      </c>
      <c r="AG70" s="1">
        <f t="shared" si="44"/>
        <v>0</v>
      </c>
      <c r="AH70" s="1">
        <f t="shared" si="44"/>
        <v>0</v>
      </c>
      <c r="AI70" s="1">
        <f t="shared" si="44"/>
        <v>0</v>
      </c>
      <c r="AJ70" s="1">
        <f t="shared" si="44"/>
        <v>0</v>
      </c>
      <c r="AK70" s="1">
        <f t="shared" si="44"/>
        <v>0</v>
      </c>
      <c r="AL70" s="1">
        <f t="shared" si="44"/>
        <v>0</v>
      </c>
      <c r="AM70" s="1">
        <f t="shared" si="44"/>
        <v>0</v>
      </c>
      <c r="AN70" s="1">
        <f t="shared" si="44"/>
        <v>0</v>
      </c>
      <c r="AO70" s="1">
        <f t="shared" si="44"/>
        <v>0</v>
      </c>
      <c r="AP70" s="1">
        <f t="shared" si="44"/>
        <v>0</v>
      </c>
      <c r="AQ70" s="1">
        <f t="shared" si="44"/>
        <v>0</v>
      </c>
      <c r="AR70" s="1">
        <f t="shared" si="44"/>
        <v>0</v>
      </c>
      <c r="AS70" s="1">
        <f t="shared" si="44"/>
        <v>0</v>
      </c>
      <c r="AT70" s="1">
        <f t="shared" si="44"/>
        <v>0</v>
      </c>
      <c r="AU70" s="1">
        <f t="shared" si="44"/>
        <v>0</v>
      </c>
      <c r="AV70" s="1">
        <f t="shared" si="43"/>
        <v>0</v>
      </c>
      <c r="AW70" s="1">
        <f t="shared" si="43"/>
        <v>0</v>
      </c>
      <c r="AX70" s="196">
        <f t="shared" si="43"/>
        <v>0</v>
      </c>
      <c r="AY70" s="1">
        <f t="shared" si="43"/>
        <v>1</v>
      </c>
      <c r="AZ70" s="1">
        <f t="shared" si="43"/>
        <v>0</v>
      </c>
      <c r="BA70" s="1">
        <f t="shared" si="43"/>
        <v>0</v>
      </c>
      <c r="BB70" s="106">
        <f t="shared" si="33"/>
        <v>0</v>
      </c>
    </row>
    <row r="71" spans="1:54" s="91" customFormat="1" ht="12.9" customHeight="1">
      <c r="A71" s="224"/>
      <c r="B71" s="225"/>
      <c r="C71" s="226" t="s">
        <v>141</v>
      </c>
      <c r="D71" s="223" t="s">
        <v>298</v>
      </c>
      <c r="E71" s="222" t="s">
        <v>159</v>
      </c>
      <c r="F71" s="222">
        <f t="shared" si="26"/>
        <v>2</v>
      </c>
      <c r="G71" s="227">
        <f t="shared" si="34"/>
        <v>45635</v>
      </c>
      <c r="H71" s="227">
        <f t="shared" si="35"/>
        <v>45639</v>
      </c>
      <c r="I71" s="228">
        <f t="shared" si="27"/>
        <v>5</v>
      </c>
      <c r="J71" s="228">
        <f t="shared" si="28"/>
        <v>10</v>
      </c>
      <c r="K71" s="229">
        <f t="shared" si="29"/>
        <v>0</v>
      </c>
      <c r="L71" s="227"/>
      <c r="M71" s="227"/>
      <c r="N71" s="228">
        <f t="shared" si="30"/>
        <v>0</v>
      </c>
      <c r="O71" s="95">
        <f t="shared" si="31"/>
        <v>0</v>
      </c>
      <c r="P71" s="202">
        <v>0</v>
      </c>
      <c r="Q71" s="196">
        <f t="shared" si="45"/>
        <v>0</v>
      </c>
      <c r="R71" s="1">
        <f t="shared" si="45"/>
        <v>0</v>
      </c>
      <c r="S71" s="1">
        <f t="shared" si="45"/>
        <v>0</v>
      </c>
      <c r="T71" s="1">
        <f t="shared" si="45"/>
        <v>0</v>
      </c>
      <c r="U71" s="1">
        <f t="shared" si="45"/>
        <v>0</v>
      </c>
      <c r="V71" s="1">
        <f t="shared" si="45"/>
        <v>0</v>
      </c>
      <c r="W71" s="1">
        <f t="shared" si="45"/>
        <v>0</v>
      </c>
      <c r="X71" s="1">
        <f t="shared" si="45"/>
        <v>0</v>
      </c>
      <c r="Y71" s="1">
        <f t="shared" si="45"/>
        <v>0</v>
      </c>
      <c r="Z71" s="1">
        <f t="shared" si="45"/>
        <v>0</v>
      </c>
      <c r="AA71" s="1">
        <f t="shared" si="45"/>
        <v>0</v>
      </c>
      <c r="AB71" s="1">
        <f t="shared" si="45"/>
        <v>0</v>
      </c>
      <c r="AC71" s="1">
        <f t="shared" si="45"/>
        <v>0</v>
      </c>
      <c r="AD71" s="1">
        <f t="shared" si="45"/>
        <v>0</v>
      </c>
      <c r="AE71" s="1">
        <f t="shared" si="45"/>
        <v>0</v>
      </c>
      <c r="AF71" s="1">
        <f t="shared" si="45"/>
        <v>0</v>
      </c>
      <c r="AG71" s="1">
        <f t="shared" si="44"/>
        <v>0</v>
      </c>
      <c r="AH71" s="1">
        <f t="shared" si="44"/>
        <v>0</v>
      </c>
      <c r="AI71" s="1">
        <f t="shared" si="44"/>
        <v>0</v>
      </c>
      <c r="AJ71" s="1">
        <f t="shared" si="44"/>
        <v>0</v>
      </c>
      <c r="AK71" s="1">
        <f t="shared" si="44"/>
        <v>0</v>
      </c>
      <c r="AL71" s="1">
        <f t="shared" si="44"/>
        <v>0</v>
      </c>
      <c r="AM71" s="1">
        <f t="shared" si="44"/>
        <v>0</v>
      </c>
      <c r="AN71" s="1">
        <f t="shared" si="44"/>
        <v>0</v>
      </c>
      <c r="AO71" s="1">
        <f t="shared" si="44"/>
        <v>0</v>
      </c>
      <c r="AP71" s="1">
        <f t="shared" si="44"/>
        <v>0</v>
      </c>
      <c r="AQ71" s="1">
        <f t="shared" si="44"/>
        <v>0</v>
      </c>
      <c r="AR71" s="1">
        <f t="shared" si="44"/>
        <v>0</v>
      </c>
      <c r="AS71" s="1">
        <f t="shared" si="44"/>
        <v>0</v>
      </c>
      <c r="AT71" s="1">
        <f t="shared" si="44"/>
        <v>0</v>
      </c>
      <c r="AU71" s="1">
        <f t="shared" si="44"/>
        <v>0</v>
      </c>
      <c r="AV71" s="1">
        <f t="shared" si="43"/>
        <v>0</v>
      </c>
      <c r="AW71" s="1">
        <f t="shared" si="43"/>
        <v>0</v>
      </c>
      <c r="AX71" s="196">
        <f t="shared" si="43"/>
        <v>0</v>
      </c>
      <c r="AY71" s="1">
        <f t="shared" si="43"/>
        <v>0</v>
      </c>
      <c r="AZ71" s="1">
        <f t="shared" si="43"/>
        <v>1</v>
      </c>
      <c r="BA71" s="1">
        <f t="shared" si="43"/>
        <v>0</v>
      </c>
      <c r="BB71" s="106">
        <f t="shared" si="33"/>
        <v>0</v>
      </c>
    </row>
    <row r="72" spans="1:54" s="91" customFormat="1" ht="12.9" customHeight="1">
      <c r="A72" s="224"/>
      <c r="B72" s="225"/>
      <c r="C72" s="226" t="s">
        <v>101</v>
      </c>
      <c r="D72" s="223" t="s">
        <v>298</v>
      </c>
      <c r="E72" s="222" t="s">
        <v>159</v>
      </c>
      <c r="F72" s="222">
        <f t="shared" si="26"/>
        <v>2</v>
      </c>
      <c r="G72" s="227">
        <f t="shared" si="34"/>
        <v>45642</v>
      </c>
      <c r="H72" s="227">
        <f t="shared" si="35"/>
        <v>45646</v>
      </c>
      <c r="I72" s="228">
        <f t="shared" si="27"/>
        <v>5</v>
      </c>
      <c r="J72" s="228">
        <f t="shared" si="28"/>
        <v>10</v>
      </c>
      <c r="K72" s="229">
        <f t="shared" si="29"/>
        <v>0</v>
      </c>
      <c r="L72" s="227"/>
      <c r="M72" s="227"/>
      <c r="N72" s="228">
        <f t="shared" si="30"/>
        <v>0</v>
      </c>
      <c r="O72" s="95">
        <f t="shared" si="31"/>
        <v>0</v>
      </c>
      <c r="P72" s="202">
        <v>0</v>
      </c>
      <c r="Q72" s="196">
        <f t="shared" si="45"/>
        <v>0</v>
      </c>
      <c r="R72" s="1">
        <f t="shared" si="45"/>
        <v>0</v>
      </c>
      <c r="S72" s="1">
        <f t="shared" si="45"/>
        <v>0</v>
      </c>
      <c r="T72" s="1">
        <f t="shared" si="45"/>
        <v>0</v>
      </c>
      <c r="U72" s="1">
        <f t="shared" si="45"/>
        <v>0</v>
      </c>
      <c r="V72" s="1">
        <f t="shared" si="45"/>
        <v>0</v>
      </c>
      <c r="W72" s="1">
        <f t="shared" si="45"/>
        <v>0</v>
      </c>
      <c r="X72" s="1">
        <f t="shared" si="45"/>
        <v>0</v>
      </c>
      <c r="Y72" s="1">
        <f t="shared" si="45"/>
        <v>0</v>
      </c>
      <c r="Z72" s="1">
        <f t="shared" si="45"/>
        <v>0</v>
      </c>
      <c r="AA72" s="1">
        <f t="shared" si="45"/>
        <v>0</v>
      </c>
      <c r="AB72" s="1">
        <f t="shared" si="45"/>
        <v>0</v>
      </c>
      <c r="AC72" s="1">
        <f t="shared" si="45"/>
        <v>0</v>
      </c>
      <c r="AD72" s="1">
        <f t="shared" si="45"/>
        <v>0</v>
      </c>
      <c r="AE72" s="1">
        <f t="shared" si="45"/>
        <v>0</v>
      </c>
      <c r="AF72" s="1">
        <f t="shared" si="45"/>
        <v>0</v>
      </c>
      <c r="AG72" s="1">
        <f t="shared" si="44"/>
        <v>0</v>
      </c>
      <c r="AH72" s="1">
        <f t="shared" si="44"/>
        <v>0</v>
      </c>
      <c r="AI72" s="1">
        <f t="shared" si="44"/>
        <v>0</v>
      </c>
      <c r="AJ72" s="1">
        <f t="shared" si="44"/>
        <v>0</v>
      </c>
      <c r="AK72" s="1">
        <f t="shared" si="44"/>
        <v>0</v>
      </c>
      <c r="AL72" s="1">
        <f t="shared" si="44"/>
        <v>0</v>
      </c>
      <c r="AM72" s="1">
        <f t="shared" si="44"/>
        <v>0</v>
      </c>
      <c r="AN72" s="1">
        <f t="shared" si="44"/>
        <v>0</v>
      </c>
      <c r="AO72" s="1">
        <f t="shared" si="44"/>
        <v>0</v>
      </c>
      <c r="AP72" s="1">
        <f t="shared" si="44"/>
        <v>0</v>
      </c>
      <c r="AQ72" s="1">
        <f t="shared" si="44"/>
        <v>0</v>
      </c>
      <c r="AR72" s="1">
        <f t="shared" si="44"/>
        <v>0</v>
      </c>
      <c r="AS72" s="1">
        <f t="shared" si="44"/>
        <v>0</v>
      </c>
      <c r="AT72" s="1">
        <f t="shared" si="44"/>
        <v>0</v>
      </c>
      <c r="AU72" s="1">
        <f t="shared" si="44"/>
        <v>0</v>
      </c>
      <c r="AV72" s="1">
        <f t="shared" si="43"/>
        <v>0</v>
      </c>
      <c r="AW72" s="1">
        <f t="shared" si="43"/>
        <v>0</v>
      </c>
      <c r="AX72" s="196">
        <f t="shared" si="43"/>
        <v>0</v>
      </c>
      <c r="AY72" s="1">
        <f t="shared" si="43"/>
        <v>0</v>
      </c>
      <c r="AZ72" s="1">
        <f t="shared" si="43"/>
        <v>0</v>
      </c>
      <c r="BA72" s="1">
        <f t="shared" si="43"/>
        <v>1</v>
      </c>
      <c r="BB72" s="106">
        <f t="shared" si="33"/>
        <v>0</v>
      </c>
    </row>
    <row r="73" spans="1:54" s="91" customFormat="1" ht="12.9" customHeight="1">
      <c r="A73" s="224"/>
      <c r="B73" s="225"/>
      <c r="C73" s="226" t="s">
        <v>103</v>
      </c>
      <c r="D73" s="223" t="s">
        <v>298</v>
      </c>
      <c r="E73" s="222" t="s">
        <v>159</v>
      </c>
      <c r="F73" s="222">
        <f t="shared" si="26"/>
        <v>2</v>
      </c>
      <c r="G73" s="227">
        <f t="shared" si="34"/>
        <v>45649</v>
      </c>
      <c r="H73" s="227">
        <v>45657</v>
      </c>
      <c r="I73" s="228">
        <f t="shared" si="27"/>
        <v>7</v>
      </c>
      <c r="J73" s="228">
        <f t="shared" si="28"/>
        <v>14</v>
      </c>
      <c r="K73" s="229">
        <f t="shared" si="29"/>
        <v>0</v>
      </c>
      <c r="L73" s="227"/>
      <c r="M73" s="227"/>
      <c r="N73" s="228">
        <f t="shared" si="30"/>
        <v>0</v>
      </c>
      <c r="O73" s="95">
        <f t="shared" si="31"/>
        <v>0</v>
      </c>
      <c r="P73" s="202">
        <v>0</v>
      </c>
      <c r="Q73" s="196">
        <f t="shared" si="45"/>
        <v>0</v>
      </c>
      <c r="R73" s="1">
        <f t="shared" si="45"/>
        <v>0</v>
      </c>
      <c r="S73" s="1">
        <f t="shared" si="45"/>
        <v>0</v>
      </c>
      <c r="T73" s="1">
        <f t="shared" si="45"/>
        <v>0</v>
      </c>
      <c r="U73" s="1">
        <f t="shared" si="45"/>
        <v>0</v>
      </c>
      <c r="V73" s="1">
        <f t="shared" si="45"/>
        <v>0</v>
      </c>
      <c r="W73" s="1">
        <f t="shared" si="45"/>
        <v>0</v>
      </c>
      <c r="X73" s="1">
        <f t="shared" si="45"/>
        <v>0</v>
      </c>
      <c r="Y73" s="1">
        <f t="shared" si="45"/>
        <v>0</v>
      </c>
      <c r="Z73" s="1">
        <f t="shared" si="45"/>
        <v>0</v>
      </c>
      <c r="AA73" s="1">
        <f t="shared" si="45"/>
        <v>0</v>
      </c>
      <c r="AB73" s="1">
        <f t="shared" si="45"/>
        <v>0</v>
      </c>
      <c r="AC73" s="1">
        <f t="shared" si="45"/>
        <v>0</v>
      </c>
      <c r="AD73" s="1">
        <f t="shared" si="45"/>
        <v>0</v>
      </c>
      <c r="AE73" s="1">
        <f t="shared" si="45"/>
        <v>0</v>
      </c>
      <c r="AF73" s="1">
        <f t="shared" si="45"/>
        <v>0</v>
      </c>
      <c r="AG73" s="1">
        <f t="shared" si="44"/>
        <v>0</v>
      </c>
      <c r="AH73" s="1">
        <f t="shared" si="44"/>
        <v>0</v>
      </c>
      <c r="AI73" s="1">
        <f t="shared" si="44"/>
        <v>0</v>
      </c>
      <c r="AJ73" s="1">
        <f t="shared" si="44"/>
        <v>0</v>
      </c>
      <c r="AK73" s="1">
        <f t="shared" si="44"/>
        <v>0</v>
      </c>
      <c r="AL73" s="1">
        <f t="shared" si="44"/>
        <v>0</v>
      </c>
      <c r="AM73" s="1">
        <f t="shared" si="44"/>
        <v>0</v>
      </c>
      <c r="AN73" s="1">
        <f t="shared" si="44"/>
        <v>0</v>
      </c>
      <c r="AO73" s="1">
        <f t="shared" si="44"/>
        <v>0</v>
      </c>
      <c r="AP73" s="1">
        <f t="shared" si="44"/>
        <v>0</v>
      </c>
      <c r="AQ73" s="1">
        <f t="shared" si="44"/>
        <v>0</v>
      </c>
      <c r="AR73" s="1">
        <f t="shared" si="44"/>
        <v>0</v>
      </c>
      <c r="AS73" s="1">
        <f t="shared" si="44"/>
        <v>0</v>
      </c>
      <c r="AT73" s="1">
        <f t="shared" si="44"/>
        <v>0</v>
      </c>
      <c r="AU73" s="1">
        <f t="shared" si="44"/>
        <v>0</v>
      </c>
      <c r="AV73" s="1">
        <f t="shared" si="43"/>
        <v>0</v>
      </c>
      <c r="AW73" s="1">
        <f t="shared" si="43"/>
        <v>0</v>
      </c>
      <c r="AX73" s="196">
        <f t="shared" si="43"/>
        <v>0</v>
      </c>
      <c r="AY73" s="1">
        <f t="shared" si="43"/>
        <v>0</v>
      </c>
      <c r="AZ73" s="1">
        <f t="shared" si="43"/>
        <v>0</v>
      </c>
      <c r="BA73" s="1">
        <f t="shared" si="43"/>
        <v>0</v>
      </c>
      <c r="BB73" s="106">
        <f t="shared" si="33"/>
        <v>1</v>
      </c>
    </row>
    <row r="74" spans="1:54" s="91" customFormat="1" ht="12.9" customHeight="1">
      <c r="A74" s="86"/>
      <c r="B74" s="176" t="s">
        <v>369</v>
      </c>
      <c r="C74" s="19"/>
      <c r="D74" s="20"/>
      <c r="E74" s="20"/>
      <c r="F74" s="20"/>
      <c r="G74" s="179">
        <f>MIN(G76:G83)</f>
        <v>45481</v>
      </c>
      <c r="H74" s="179">
        <f>MAX(H76:H83)</f>
        <v>45646</v>
      </c>
      <c r="I74" s="45"/>
      <c r="J74" s="45"/>
      <c r="K74" s="40">
        <f>AVERAGE(K75)</f>
        <v>0</v>
      </c>
      <c r="L74" s="179">
        <f>MIN(L76:L79)</f>
        <v>0</v>
      </c>
      <c r="M74" s="179">
        <f>MAX(M76:M79)</f>
        <v>0</v>
      </c>
      <c r="N74" s="45"/>
      <c r="O74" s="60"/>
      <c r="P74" s="42">
        <f>AVERAGE(P75)</f>
        <v>0</v>
      </c>
      <c r="Q74" s="196">
        <f t="shared" si="45"/>
        <v>0</v>
      </c>
      <c r="R74" s="1">
        <f t="shared" si="45"/>
        <v>0</v>
      </c>
      <c r="S74" s="1">
        <f t="shared" si="45"/>
        <v>0</v>
      </c>
      <c r="T74" s="1">
        <f t="shared" si="45"/>
        <v>0</v>
      </c>
      <c r="U74" s="1">
        <f t="shared" si="45"/>
        <v>0</v>
      </c>
      <c r="V74" s="1">
        <f t="shared" si="45"/>
        <v>0</v>
      </c>
      <c r="W74" s="1">
        <f t="shared" si="45"/>
        <v>0</v>
      </c>
      <c r="X74" s="1">
        <f t="shared" si="45"/>
        <v>0</v>
      </c>
      <c r="Y74" s="1">
        <f t="shared" si="45"/>
        <v>0</v>
      </c>
      <c r="Z74" s="1">
        <f t="shared" si="45"/>
        <v>0</v>
      </c>
      <c r="AA74" s="1">
        <f t="shared" si="45"/>
        <v>0</v>
      </c>
      <c r="AB74" s="1">
        <f t="shared" si="45"/>
        <v>0</v>
      </c>
      <c r="AC74" s="1">
        <f t="shared" si="45"/>
        <v>0</v>
      </c>
      <c r="AD74" s="1">
        <f t="shared" si="45"/>
        <v>1</v>
      </c>
      <c r="AE74" s="1">
        <f t="shared" si="45"/>
        <v>1</v>
      </c>
      <c r="AF74" s="1">
        <f t="shared" si="45"/>
        <v>1</v>
      </c>
      <c r="AG74" s="1">
        <f t="shared" si="44"/>
        <v>1</v>
      </c>
      <c r="AH74" s="1">
        <f t="shared" si="44"/>
        <v>1</v>
      </c>
      <c r="AI74" s="1">
        <f t="shared" si="44"/>
        <v>1</v>
      </c>
      <c r="AJ74" s="1">
        <f t="shared" si="44"/>
        <v>1</v>
      </c>
      <c r="AK74" s="1">
        <f t="shared" si="44"/>
        <v>1</v>
      </c>
      <c r="AL74" s="1">
        <f t="shared" si="44"/>
        <v>1</v>
      </c>
      <c r="AM74" s="1">
        <f t="shared" si="44"/>
        <v>1</v>
      </c>
      <c r="AN74" s="1">
        <f t="shared" si="44"/>
        <v>1</v>
      </c>
      <c r="AO74" s="1">
        <f t="shared" si="44"/>
        <v>1</v>
      </c>
      <c r="AP74" s="1">
        <f t="shared" si="44"/>
        <v>1</v>
      </c>
      <c r="AQ74" s="1">
        <f t="shared" si="44"/>
        <v>1</v>
      </c>
      <c r="AR74" s="1">
        <f t="shared" si="44"/>
        <v>1</v>
      </c>
      <c r="AS74" s="1">
        <f t="shared" si="44"/>
        <v>1</v>
      </c>
      <c r="AT74" s="1">
        <f t="shared" si="44"/>
        <v>1</v>
      </c>
      <c r="AU74" s="1">
        <f t="shared" si="44"/>
        <v>1</v>
      </c>
      <c r="AV74" s="1">
        <f t="shared" si="43"/>
        <v>1</v>
      </c>
      <c r="AW74" s="1">
        <f t="shared" si="43"/>
        <v>1</v>
      </c>
      <c r="AX74" s="196">
        <f t="shared" si="43"/>
        <v>1</v>
      </c>
      <c r="AY74" s="1">
        <f t="shared" si="43"/>
        <v>1</v>
      </c>
      <c r="AZ74" s="1">
        <f t="shared" si="43"/>
        <v>1</v>
      </c>
      <c r="BA74" s="1">
        <f t="shared" si="43"/>
        <v>1</v>
      </c>
      <c r="BB74" s="106">
        <f t="shared" si="43"/>
        <v>0</v>
      </c>
    </row>
    <row r="75" spans="1:54" ht="12.9" customHeight="1">
      <c r="A75" s="86"/>
      <c r="B75" s="68">
        <v>0.3</v>
      </c>
      <c r="C75" s="21" t="s">
        <v>183</v>
      </c>
      <c r="D75" s="22"/>
      <c r="E75" s="23"/>
      <c r="F75" s="23"/>
      <c r="G75" s="180">
        <f>MIN(G76:G79)</f>
        <v>45481</v>
      </c>
      <c r="H75" s="180">
        <f>MAX(H76:H79)</f>
        <v>45646</v>
      </c>
      <c r="I75" s="46"/>
      <c r="J75" s="46"/>
      <c r="K75" s="39">
        <f>AVERAGE(K76:K79)</f>
        <v>0</v>
      </c>
      <c r="L75" s="180">
        <f>MIN(L76:L79)</f>
        <v>0</v>
      </c>
      <c r="M75" s="180">
        <f>MAX(M76:M79)</f>
        <v>0</v>
      </c>
      <c r="N75" s="46"/>
      <c r="O75" s="59"/>
      <c r="P75" s="41">
        <f>AVERAGE(P76:P79)</f>
        <v>0</v>
      </c>
      <c r="Q75" s="196">
        <f t="shared" si="45"/>
        <v>0</v>
      </c>
      <c r="R75" s="1">
        <f t="shared" si="45"/>
        <v>0</v>
      </c>
      <c r="S75" s="1">
        <f t="shared" si="45"/>
        <v>0</v>
      </c>
      <c r="T75" s="1">
        <f t="shared" si="45"/>
        <v>0</v>
      </c>
      <c r="U75" s="1">
        <f t="shared" si="45"/>
        <v>0</v>
      </c>
      <c r="V75" s="1">
        <f t="shared" si="45"/>
        <v>0</v>
      </c>
      <c r="W75" s="1">
        <f t="shared" si="45"/>
        <v>0</v>
      </c>
      <c r="X75" s="1">
        <f t="shared" si="45"/>
        <v>0</v>
      </c>
      <c r="Y75" s="1">
        <f t="shared" si="45"/>
        <v>0</v>
      </c>
      <c r="Z75" s="1">
        <f t="shared" si="45"/>
        <v>0</v>
      </c>
      <c r="AA75" s="1">
        <f t="shared" si="45"/>
        <v>0</v>
      </c>
      <c r="AB75" s="1">
        <f t="shared" si="45"/>
        <v>0</v>
      </c>
      <c r="AC75" s="1">
        <f t="shared" si="45"/>
        <v>0</v>
      </c>
      <c r="AD75" s="1">
        <f t="shared" si="45"/>
        <v>1</v>
      </c>
      <c r="AE75" s="1">
        <f t="shared" si="45"/>
        <v>1</v>
      </c>
      <c r="AF75" s="1">
        <f t="shared" si="45"/>
        <v>1</v>
      </c>
      <c r="AG75" s="1">
        <f t="shared" si="44"/>
        <v>1</v>
      </c>
      <c r="AH75" s="1">
        <f t="shared" si="44"/>
        <v>1</v>
      </c>
      <c r="AI75" s="1">
        <f t="shared" si="44"/>
        <v>1</v>
      </c>
      <c r="AJ75" s="1">
        <f t="shared" si="44"/>
        <v>1</v>
      </c>
      <c r="AK75" s="1">
        <f t="shared" si="44"/>
        <v>1</v>
      </c>
      <c r="AL75" s="1">
        <f t="shared" si="44"/>
        <v>1</v>
      </c>
      <c r="AM75" s="1">
        <f t="shared" si="44"/>
        <v>1</v>
      </c>
      <c r="AN75" s="1">
        <f t="shared" si="44"/>
        <v>1</v>
      </c>
      <c r="AO75" s="1">
        <f t="shared" si="44"/>
        <v>1</v>
      </c>
      <c r="AP75" s="1">
        <f t="shared" si="44"/>
        <v>1</v>
      </c>
      <c r="AQ75" s="1">
        <f t="shared" si="44"/>
        <v>1</v>
      </c>
      <c r="AR75" s="1">
        <f t="shared" si="44"/>
        <v>1</v>
      </c>
      <c r="AS75" s="1">
        <f t="shared" si="44"/>
        <v>1</v>
      </c>
      <c r="AT75" s="1">
        <f t="shared" si="44"/>
        <v>1</v>
      </c>
      <c r="AU75" s="1">
        <f t="shared" si="44"/>
        <v>1</v>
      </c>
      <c r="AV75" s="1">
        <f t="shared" ref="AV75:BB83" si="46">IF(OR((AND($G75&lt;=AV$11,AND($H75&lt;=AV$12,$H75&gt;=AV$11))),(AND(AND($G75&gt;=AV$11,$G75&lt;=AV$12),$H75&gt;=AV$12)),AND($G75&gt;=AV$11,$H75&lt;=AV$12),AND($G75&lt;=AV$11,$H75&gt;=AV$12)),1,0)</f>
        <v>1</v>
      </c>
      <c r="AW75" s="1">
        <f t="shared" si="46"/>
        <v>1</v>
      </c>
      <c r="AX75" s="196">
        <f t="shared" si="46"/>
        <v>1</v>
      </c>
      <c r="AY75" s="1">
        <f t="shared" si="46"/>
        <v>1</v>
      </c>
      <c r="AZ75" s="1">
        <f t="shared" si="46"/>
        <v>1</v>
      </c>
      <c r="BA75" s="1">
        <f t="shared" si="46"/>
        <v>1</v>
      </c>
      <c r="BB75" s="106">
        <f t="shared" si="46"/>
        <v>0</v>
      </c>
    </row>
    <row r="76" spans="1:54" s="91" customFormat="1" ht="12.9" customHeight="1">
      <c r="A76" s="63"/>
      <c r="B76" s="64"/>
      <c r="C76" s="65" t="s">
        <v>378</v>
      </c>
      <c r="D76" s="66" t="s">
        <v>371</v>
      </c>
      <c r="E76" s="26" t="s">
        <v>260</v>
      </c>
      <c r="F76" s="90">
        <f t="shared" ref="F76:F77" si="47">SUMPRODUCT(LEN(E76))-SUMPRODUCT(LEN(SUBSTITUTE(E76,",","")))+1</f>
        <v>1</v>
      </c>
      <c r="G76" s="268">
        <v>45481</v>
      </c>
      <c r="H76" s="268">
        <v>45485</v>
      </c>
      <c r="I76" s="93">
        <f>NETWORKDAYS(G76,H76)</f>
        <v>5</v>
      </c>
      <c r="J76" s="93">
        <f>F76*I76</f>
        <v>5</v>
      </c>
      <c r="K76" s="92">
        <f>IF($C$5=G76,1/(H76-I76),IF($C$5&gt;G76,IF($C$5&lt;H76,($C$5-G76)/(H76-G76),1),0))</f>
        <v>0</v>
      </c>
      <c r="L76" s="181"/>
      <c r="M76" s="181"/>
      <c r="N76" s="93">
        <f t="shared" ref="N76:N77" si="48">NETWORKDAYS(L76,M76)</f>
        <v>0</v>
      </c>
      <c r="O76" s="95">
        <f>F76*N76</f>
        <v>0</v>
      </c>
      <c r="P76" s="202">
        <v>0</v>
      </c>
      <c r="Q76" s="196">
        <f t="shared" si="45"/>
        <v>0</v>
      </c>
      <c r="R76" s="1">
        <f t="shared" si="45"/>
        <v>0</v>
      </c>
      <c r="S76" s="1">
        <f t="shared" si="45"/>
        <v>0</v>
      </c>
      <c r="T76" s="1">
        <f t="shared" si="45"/>
        <v>0</v>
      </c>
      <c r="U76" s="1">
        <f t="shared" si="45"/>
        <v>0</v>
      </c>
      <c r="V76" s="1">
        <f t="shared" si="45"/>
        <v>0</v>
      </c>
      <c r="W76" s="1">
        <f t="shared" si="45"/>
        <v>0</v>
      </c>
      <c r="X76" s="1">
        <f t="shared" si="45"/>
        <v>0</v>
      </c>
      <c r="Y76" s="1">
        <f t="shared" si="45"/>
        <v>0</v>
      </c>
      <c r="Z76" s="1">
        <f t="shared" si="45"/>
        <v>0</v>
      </c>
      <c r="AA76" s="1">
        <f t="shared" si="45"/>
        <v>0</v>
      </c>
      <c r="AB76" s="1">
        <f t="shared" si="45"/>
        <v>0</v>
      </c>
      <c r="AC76" s="1">
        <f t="shared" si="45"/>
        <v>0</v>
      </c>
      <c r="AD76" s="1">
        <f t="shared" si="45"/>
        <v>1</v>
      </c>
      <c r="AE76" s="1">
        <f t="shared" si="45"/>
        <v>0</v>
      </c>
      <c r="AF76" s="1">
        <f t="shared" si="45"/>
        <v>0</v>
      </c>
      <c r="AG76" s="1">
        <f t="shared" si="44"/>
        <v>0</v>
      </c>
      <c r="AH76" s="1">
        <f t="shared" si="44"/>
        <v>0</v>
      </c>
      <c r="AI76" s="1">
        <f t="shared" si="44"/>
        <v>0</v>
      </c>
      <c r="AJ76" s="1">
        <f t="shared" si="44"/>
        <v>0</v>
      </c>
      <c r="AK76" s="1">
        <f t="shared" si="44"/>
        <v>0</v>
      </c>
      <c r="AL76" s="1">
        <f t="shared" si="44"/>
        <v>0</v>
      </c>
      <c r="AM76" s="1">
        <f t="shared" si="44"/>
        <v>0</v>
      </c>
      <c r="AN76" s="1">
        <f t="shared" si="44"/>
        <v>0</v>
      </c>
      <c r="AO76" s="1">
        <f t="shared" si="44"/>
        <v>0</v>
      </c>
      <c r="AP76" s="1">
        <f t="shared" si="44"/>
        <v>0</v>
      </c>
      <c r="AQ76" s="1">
        <f t="shared" si="44"/>
        <v>0</v>
      </c>
      <c r="AR76" s="1">
        <f t="shared" si="44"/>
        <v>0</v>
      </c>
      <c r="AS76" s="1">
        <f t="shared" si="44"/>
        <v>0</v>
      </c>
      <c r="AT76" s="1">
        <f t="shared" si="44"/>
        <v>0</v>
      </c>
      <c r="AU76" s="1">
        <f t="shared" si="44"/>
        <v>0</v>
      </c>
      <c r="AV76" s="1">
        <f t="shared" si="46"/>
        <v>0</v>
      </c>
      <c r="AW76" s="1">
        <f t="shared" si="46"/>
        <v>0</v>
      </c>
      <c r="AX76" s="196">
        <f t="shared" si="46"/>
        <v>0</v>
      </c>
      <c r="AY76" s="1">
        <f t="shared" si="46"/>
        <v>0</v>
      </c>
      <c r="AZ76" s="1">
        <f t="shared" si="46"/>
        <v>0</v>
      </c>
      <c r="BA76" s="1">
        <f t="shared" si="46"/>
        <v>0</v>
      </c>
      <c r="BB76" s="106">
        <f t="shared" si="46"/>
        <v>0</v>
      </c>
    </row>
    <row r="77" spans="1:54" s="91" customFormat="1" ht="12.9" customHeight="1">
      <c r="A77" s="63"/>
      <c r="B77" s="64"/>
      <c r="C77" s="65" t="s">
        <v>186</v>
      </c>
      <c r="D77" s="66" t="s">
        <v>187</v>
      </c>
      <c r="E77" s="26" t="s">
        <v>260</v>
      </c>
      <c r="F77" s="90">
        <f t="shared" si="47"/>
        <v>1</v>
      </c>
      <c r="G77" s="268">
        <v>45488</v>
      </c>
      <c r="H77" s="268">
        <v>45492</v>
      </c>
      <c r="I77" s="93">
        <f>NETWORKDAYS(G77,H77)</f>
        <v>5</v>
      </c>
      <c r="J77" s="93">
        <f>F77*I77</f>
        <v>5</v>
      </c>
      <c r="K77" s="92">
        <f>IF($C$5=G77,1/(H77-I77),IF($C$5&gt;G77,IF($C$5&lt;H77,($C$5-G77)/(H77-G77),1),0))</f>
        <v>0</v>
      </c>
      <c r="L77" s="181"/>
      <c r="M77" s="181"/>
      <c r="N77" s="93">
        <f t="shared" si="48"/>
        <v>0</v>
      </c>
      <c r="O77" s="95">
        <f>F77*N77</f>
        <v>0</v>
      </c>
      <c r="P77" s="202">
        <v>0</v>
      </c>
      <c r="Q77" s="196">
        <f t="shared" si="45"/>
        <v>0</v>
      </c>
      <c r="R77" s="1">
        <f t="shared" si="45"/>
        <v>0</v>
      </c>
      <c r="S77" s="1">
        <f t="shared" si="45"/>
        <v>0</v>
      </c>
      <c r="T77" s="1">
        <f t="shared" si="45"/>
        <v>0</v>
      </c>
      <c r="U77" s="1">
        <f t="shared" si="45"/>
        <v>0</v>
      </c>
      <c r="V77" s="1">
        <f t="shared" si="45"/>
        <v>0</v>
      </c>
      <c r="W77" s="1">
        <f t="shared" si="45"/>
        <v>0</v>
      </c>
      <c r="X77" s="1">
        <f t="shared" si="45"/>
        <v>0</v>
      </c>
      <c r="Y77" s="1">
        <f t="shared" si="45"/>
        <v>0</v>
      </c>
      <c r="Z77" s="1">
        <f t="shared" si="45"/>
        <v>0</v>
      </c>
      <c r="AA77" s="1">
        <f t="shared" si="45"/>
        <v>0</v>
      </c>
      <c r="AB77" s="1">
        <f t="shared" si="45"/>
        <v>0</v>
      </c>
      <c r="AC77" s="1">
        <f t="shared" si="45"/>
        <v>0</v>
      </c>
      <c r="AD77" s="1">
        <f t="shared" si="45"/>
        <v>0</v>
      </c>
      <c r="AE77" s="1">
        <f t="shared" si="45"/>
        <v>1</v>
      </c>
      <c r="AF77" s="1">
        <f t="shared" si="45"/>
        <v>0</v>
      </c>
      <c r="AG77" s="1">
        <f t="shared" si="44"/>
        <v>0</v>
      </c>
      <c r="AH77" s="1">
        <f t="shared" si="44"/>
        <v>0</v>
      </c>
      <c r="AI77" s="1">
        <f t="shared" si="44"/>
        <v>0</v>
      </c>
      <c r="AJ77" s="1">
        <f t="shared" si="44"/>
        <v>0</v>
      </c>
      <c r="AK77" s="1">
        <f t="shared" si="44"/>
        <v>0</v>
      </c>
      <c r="AL77" s="1">
        <f t="shared" si="44"/>
        <v>0</v>
      </c>
      <c r="AM77" s="1">
        <f t="shared" si="44"/>
        <v>0</v>
      </c>
      <c r="AN77" s="1">
        <f t="shared" si="44"/>
        <v>0</v>
      </c>
      <c r="AO77" s="1">
        <f t="shared" si="44"/>
        <v>0</v>
      </c>
      <c r="AP77" s="1">
        <f t="shared" si="44"/>
        <v>0</v>
      </c>
      <c r="AQ77" s="1">
        <f t="shared" si="44"/>
        <v>0</v>
      </c>
      <c r="AR77" s="1">
        <f t="shared" si="44"/>
        <v>0</v>
      </c>
      <c r="AS77" s="1">
        <f t="shared" si="44"/>
        <v>0</v>
      </c>
      <c r="AT77" s="1">
        <f t="shared" si="44"/>
        <v>0</v>
      </c>
      <c r="AU77" s="1">
        <f t="shared" si="44"/>
        <v>0</v>
      </c>
      <c r="AV77" s="1">
        <f t="shared" si="46"/>
        <v>0</v>
      </c>
      <c r="AW77" s="1">
        <f t="shared" si="46"/>
        <v>0</v>
      </c>
      <c r="AX77" s="196">
        <f t="shared" si="46"/>
        <v>0</v>
      </c>
      <c r="AY77" s="1">
        <f t="shared" si="46"/>
        <v>0</v>
      </c>
      <c r="AZ77" s="1">
        <f t="shared" si="46"/>
        <v>0</v>
      </c>
      <c r="BA77" s="1">
        <f t="shared" si="46"/>
        <v>0</v>
      </c>
      <c r="BB77" s="106">
        <f t="shared" si="46"/>
        <v>0</v>
      </c>
    </row>
    <row r="78" spans="1:54" s="91" customFormat="1" ht="12.9" customHeight="1">
      <c r="A78" s="63"/>
      <c r="B78" s="64"/>
      <c r="C78" s="65" t="s">
        <v>339</v>
      </c>
      <c r="D78" s="66" t="s">
        <v>321</v>
      </c>
      <c r="E78" s="26" t="s">
        <v>260</v>
      </c>
      <c r="F78" s="90">
        <f t="shared" ref="F78:F79" si="49">SUMPRODUCT(LEN(E78))-SUMPRODUCT(LEN(SUBSTITUTE(E78,",","")))+1</f>
        <v>1</v>
      </c>
      <c r="G78" s="250">
        <v>45635</v>
      </c>
      <c r="H78" s="250">
        <v>45639</v>
      </c>
      <c r="I78" s="93">
        <f>NETWORKDAYS(G78,H78)</f>
        <v>5</v>
      </c>
      <c r="J78" s="93">
        <f>F78*I78</f>
        <v>5</v>
      </c>
      <c r="K78" s="92">
        <f>IF($C$5=G78,1/(H78-I78),IF($C$5&gt;G78,IF($C$5&lt;H78,($C$5-G78)/(H78-G78),1),0))</f>
        <v>0</v>
      </c>
      <c r="L78" s="181"/>
      <c r="M78" s="181"/>
      <c r="N78" s="93">
        <f t="shared" ref="N78:N79" si="50">NETWORKDAYS(L78,M78)</f>
        <v>0</v>
      </c>
      <c r="O78" s="95">
        <f>F78*N78</f>
        <v>0</v>
      </c>
      <c r="P78" s="202">
        <v>0</v>
      </c>
      <c r="Q78" s="196">
        <f t="shared" si="45"/>
        <v>0</v>
      </c>
      <c r="R78" s="1">
        <f t="shared" si="45"/>
        <v>0</v>
      </c>
      <c r="S78" s="1">
        <f t="shared" si="45"/>
        <v>0</v>
      </c>
      <c r="T78" s="1">
        <f t="shared" si="45"/>
        <v>0</v>
      </c>
      <c r="U78" s="1">
        <f t="shared" si="45"/>
        <v>0</v>
      </c>
      <c r="V78" s="1">
        <f t="shared" si="45"/>
        <v>0</v>
      </c>
      <c r="W78" s="1">
        <f t="shared" si="45"/>
        <v>0</v>
      </c>
      <c r="X78" s="1">
        <f t="shared" si="45"/>
        <v>0</v>
      </c>
      <c r="Y78" s="1">
        <f t="shared" si="45"/>
        <v>0</v>
      </c>
      <c r="Z78" s="1">
        <f t="shared" si="45"/>
        <v>0</v>
      </c>
      <c r="AA78" s="1">
        <f t="shared" si="45"/>
        <v>0</v>
      </c>
      <c r="AB78" s="1">
        <f t="shared" si="45"/>
        <v>0</v>
      </c>
      <c r="AC78" s="1">
        <f t="shared" si="45"/>
        <v>0</v>
      </c>
      <c r="AD78" s="1">
        <f t="shared" si="45"/>
        <v>0</v>
      </c>
      <c r="AE78" s="1">
        <f t="shared" si="45"/>
        <v>0</v>
      </c>
      <c r="AF78" s="1">
        <f t="shared" si="45"/>
        <v>0</v>
      </c>
      <c r="AG78" s="1">
        <f t="shared" si="44"/>
        <v>0</v>
      </c>
      <c r="AH78" s="1">
        <f t="shared" si="44"/>
        <v>0</v>
      </c>
      <c r="AI78" s="1">
        <f t="shared" si="44"/>
        <v>0</v>
      </c>
      <c r="AJ78" s="1">
        <f t="shared" si="44"/>
        <v>0</v>
      </c>
      <c r="AK78" s="1">
        <f t="shared" si="44"/>
        <v>0</v>
      </c>
      <c r="AL78" s="1">
        <f t="shared" si="44"/>
        <v>0</v>
      </c>
      <c r="AM78" s="1">
        <f t="shared" si="44"/>
        <v>0</v>
      </c>
      <c r="AN78" s="1">
        <f t="shared" si="44"/>
        <v>0</v>
      </c>
      <c r="AO78" s="1">
        <f t="shared" si="44"/>
        <v>0</v>
      </c>
      <c r="AP78" s="1">
        <f t="shared" si="44"/>
        <v>0</v>
      </c>
      <c r="AQ78" s="1">
        <f t="shared" si="44"/>
        <v>0</v>
      </c>
      <c r="AR78" s="1">
        <f t="shared" si="44"/>
        <v>0</v>
      </c>
      <c r="AS78" s="1">
        <f t="shared" si="44"/>
        <v>0</v>
      </c>
      <c r="AT78" s="1">
        <f t="shared" si="44"/>
        <v>0</v>
      </c>
      <c r="AU78" s="1">
        <f t="shared" si="44"/>
        <v>0</v>
      </c>
      <c r="AV78" s="1">
        <f t="shared" si="46"/>
        <v>0</v>
      </c>
      <c r="AW78" s="1">
        <f t="shared" si="46"/>
        <v>0</v>
      </c>
      <c r="AX78" s="196">
        <f t="shared" si="46"/>
        <v>0</v>
      </c>
      <c r="AY78" s="1">
        <f t="shared" si="46"/>
        <v>0</v>
      </c>
      <c r="AZ78" s="1">
        <f t="shared" si="46"/>
        <v>1</v>
      </c>
      <c r="BA78" s="1">
        <f t="shared" si="46"/>
        <v>0</v>
      </c>
      <c r="BB78" s="106">
        <f t="shared" si="46"/>
        <v>0</v>
      </c>
    </row>
    <row r="79" spans="1:54" s="91" customFormat="1" ht="12.9" customHeight="1">
      <c r="A79" s="63"/>
      <c r="B79" s="64"/>
      <c r="C79" s="65" t="s">
        <v>153</v>
      </c>
      <c r="D79" s="66" t="s">
        <v>187</v>
      </c>
      <c r="E79" s="26" t="s">
        <v>260</v>
      </c>
      <c r="F79" s="90">
        <f t="shared" si="49"/>
        <v>1</v>
      </c>
      <c r="G79" s="250">
        <v>45642</v>
      </c>
      <c r="H79" s="250">
        <v>45646</v>
      </c>
      <c r="I79" s="93">
        <f>NETWORKDAYS(G79,H79)</f>
        <v>5</v>
      </c>
      <c r="J79" s="93">
        <f>F79*I79</f>
        <v>5</v>
      </c>
      <c r="K79" s="92">
        <f>IF($C$5=G79,1/(H79-I79),IF($C$5&gt;G79,IF($C$5&lt;H79,($C$5-G79)/(H79-G79),1),0))</f>
        <v>0</v>
      </c>
      <c r="L79" s="181"/>
      <c r="M79" s="181"/>
      <c r="N79" s="93">
        <f t="shared" si="50"/>
        <v>0</v>
      </c>
      <c r="O79" s="95">
        <f>F79*N79</f>
        <v>0</v>
      </c>
      <c r="P79" s="202">
        <v>0</v>
      </c>
      <c r="Q79" s="196">
        <f t="shared" si="45"/>
        <v>0</v>
      </c>
      <c r="R79" s="1">
        <f t="shared" si="45"/>
        <v>0</v>
      </c>
      <c r="S79" s="1">
        <f t="shared" si="45"/>
        <v>0</v>
      </c>
      <c r="T79" s="1">
        <f t="shared" si="45"/>
        <v>0</v>
      </c>
      <c r="U79" s="1">
        <f t="shared" si="45"/>
        <v>0</v>
      </c>
      <c r="V79" s="1">
        <f t="shared" si="45"/>
        <v>0</v>
      </c>
      <c r="W79" s="1">
        <f t="shared" si="45"/>
        <v>0</v>
      </c>
      <c r="X79" s="1">
        <f t="shared" si="45"/>
        <v>0</v>
      </c>
      <c r="Y79" s="1">
        <f t="shared" si="45"/>
        <v>0</v>
      </c>
      <c r="Z79" s="1">
        <f t="shared" si="45"/>
        <v>0</v>
      </c>
      <c r="AA79" s="1">
        <f t="shared" si="45"/>
        <v>0</v>
      </c>
      <c r="AB79" s="1">
        <f t="shared" si="45"/>
        <v>0</v>
      </c>
      <c r="AC79" s="1">
        <f t="shared" si="45"/>
        <v>0</v>
      </c>
      <c r="AD79" s="1">
        <f t="shared" si="45"/>
        <v>0</v>
      </c>
      <c r="AE79" s="1">
        <f t="shared" si="45"/>
        <v>0</v>
      </c>
      <c r="AF79" s="1">
        <f t="shared" si="45"/>
        <v>0</v>
      </c>
      <c r="AG79" s="1">
        <f t="shared" si="44"/>
        <v>0</v>
      </c>
      <c r="AH79" s="1">
        <f t="shared" si="44"/>
        <v>0</v>
      </c>
      <c r="AI79" s="1">
        <f t="shared" si="44"/>
        <v>0</v>
      </c>
      <c r="AJ79" s="1">
        <f t="shared" si="44"/>
        <v>0</v>
      </c>
      <c r="AK79" s="1">
        <f t="shared" si="44"/>
        <v>0</v>
      </c>
      <c r="AL79" s="1">
        <f t="shared" si="44"/>
        <v>0</v>
      </c>
      <c r="AM79" s="1">
        <f t="shared" si="44"/>
        <v>0</v>
      </c>
      <c r="AN79" s="1">
        <f t="shared" si="44"/>
        <v>0</v>
      </c>
      <c r="AO79" s="1">
        <f t="shared" si="44"/>
        <v>0</v>
      </c>
      <c r="AP79" s="1">
        <f t="shared" si="44"/>
        <v>0</v>
      </c>
      <c r="AQ79" s="1">
        <f t="shared" si="44"/>
        <v>0</v>
      </c>
      <c r="AR79" s="1">
        <f t="shared" si="44"/>
        <v>0</v>
      </c>
      <c r="AS79" s="1">
        <f t="shared" si="44"/>
        <v>0</v>
      </c>
      <c r="AT79" s="1">
        <f t="shared" si="44"/>
        <v>0</v>
      </c>
      <c r="AU79" s="1">
        <f t="shared" si="44"/>
        <v>0</v>
      </c>
      <c r="AV79" s="1">
        <f t="shared" si="46"/>
        <v>0</v>
      </c>
      <c r="AW79" s="1">
        <f t="shared" si="46"/>
        <v>0</v>
      </c>
      <c r="AX79" s="196">
        <f t="shared" si="46"/>
        <v>0</v>
      </c>
      <c r="AY79" s="1">
        <f t="shared" si="46"/>
        <v>0</v>
      </c>
      <c r="AZ79" s="1">
        <f t="shared" si="46"/>
        <v>0</v>
      </c>
      <c r="BA79" s="1">
        <f t="shared" si="46"/>
        <v>1</v>
      </c>
      <c r="BB79" s="106">
        <f t="shared" si="46"/>
        <v>0</v>
      </c>
    </row>
    <row r="80" spans="1:54" s="31" customFormat="1" ht="12.9" customHeight="1">
      <c r="A80" s="236"/>
      <c r="B80" s="68"/>
      <c r="C80" s="235" t="s">
        <v>440</v>
      </c>
      <c r="D80" s="108"/>
      <c r="E80" s="109"/>
      <c r="F80" s="109"/>
      <c r="G80" s="188">
        <f>MIN(G81:G83)</f>
        <v>45635</v>
      </c>
      <c r="H80" s="188">
        <f>MAX(H81:H83)</f>
        <v>45639</v>
      </c>
      <c r="I80" s="98"/>
      <c r="J80" s="98"/>
      <c r="K80" s="39">
        <f>AVERAGE(K82:K83)</f>
        <v>0</v>
      </c>
      <c r="L80" s="188">
        <f>MIN(L82:L83)</f>
        <v>0</v>
      </c>
      <c r="M80" s="188">
        <f>MAX(M82:M83)</f>
        <v>0</v>
      </c>
      <c r="N80" s="98"/>
      <c r="O80" s="59"/>
      <c r="P80" s="41">
        <f>AVERAGE(P82:P83)</f>
        <v>0</v>
      </c>
      <c r="Q80" s="196">
        <f t="shared" si="45"/>
        <v>0</v>
      </c>
      <c r="R80" s="1">
        <f t="shared" si="45"/>
        <v>0</v>
      </c>
      <c r="S80" s="1">
        <f t="shared" si="45"/>
        <v>0</v>
      </c>
      <c r="T80" s="1">
        <f t="shared" si="45"/>
        <v>0</v>
      </c>
      <c r="U80" s="1">
        <f t="shared" si="45"/>
        <v>0</v>
      </c>
      <c r="V80" s="1">
        <f t="shared" si="45"/>
        <v>0</v>
      </c>
      <c r="W80" s="1">
        <f t="shared" si="45"/>
        <v>0</v>
      </c>
      <c r="X80" s="1">
        <f t="shared" si="45"/>
        <v>0</v>
      </c>
      <c r="Y80" s="1">
        <f t="shared" si="45"/>
        <v>0</v>
      </c>
      <c r="Z80" s="1">
        <f t="shared" si="45"/>
        <v>0</v>
      </c>
      <c r="AA80" s="1">
        <f t="shared" si="45"/>
        <v>0</v>
      </c>
      <c r="AB80" s="1">
        <f t="shared" si="45"/>
        <v>0</v>
      </c>
      <c r="AC80" s="1">
        <f t="shared" si="45"/>
        <v>0</v>
      </c>
      <c r="AD80" s="1">
        <f t="shared" si="45"/>
        <v>0</v>
      </c>
      <c r="AE80" s="1">
        <f t="shared" si="45"/>
        <v>0</v>
      </c>
      <c r="AF80" s="1">
        <f t="shared" si="45"/>
        <v>0</v>
      </c>
      <c r="AG80" s="1">
        <f t="shared" si="44"/>
        <v>0</v>
      </c>
      <c r="AH80" s="1">
        <f t="shared" si="44"/>
        <v>0</v>
      </c>
      <c r="AI80" s="1">
        <f t="shared" si="44"/>
        <v>0</v>
      </c>
      <c r="AJ80" s="1">
        <f t="shared" si="44"/>
        <v>0</v>
      </c>
      <c r="AK80" s="1">
        <f t="shared" si="44"/>
        <v>0</v>
      </c>
      <c r="AL80" s="1">
        <f t="shared" si="44"/>
        <v>0</v>
      </c>
      <c r="AM80" s="1">
        <f t="shared" si="44"/>
        <v>0</v>
      </c>
      <c r="AN80" s="1">
        <f t="shared" si="44"/>
        <v>0</v>
      </c>
      <c r="AO80" s="1">
        <f t="shared" si="44"/>
        <v>0</v>
      </c>
      <c r="AP80" s="1">
        <f t="shared" si="44"/>
        <v>0</v>
      </c>
      <c r="AQ80" s="1">
        <f t="shared" si="44"/>
        <v>0</v>
      </c>
      <c r="AR80" s="1">
        <f t="shared" si="44"/>
        <v>0</v>
      </c>
      <c r="AS80" s="1">
        <f t="shared" si="44"/>
        <v>0</v>
      </c>
      <c r="AT80" s="1">
        <f t="shared" si="44"/>
        <v>0</v>
      </c>
      <c r="AU80" s="1">
        <f t="shared" si="44"/>
        <v>0</v>
      </c>
      <c r="AV80" s="1">
        <f t="shared" si="46"/>
        <v>0</v>
      </c>
      <c r="AW80" s="1">
        <f t="shared" si="46"/>
        <v>0</v>
      </c>
      <c r="AX80" s="196">
        <f t="shared" si="46"/>
        <v>0</v>
      </c>
      <c r="AY80" s="1">
        <f t="shared" si="46"/>
        <v>0</v>
      </c>
      <c r="AZ80" s="1">
        <f t="shared" si="46"/>
        <v>1</v>
      </c>
      <c r="BA80" s="1">
        <f t="shared" si="46"/>
        <v>0</v>
      </c>
      <c r="BB80" s="106">
        <f t="shared" si="46"/>
        <v>0</v>
      </c>
    </row>
    <row r="81" spans="1:54" s="91" customFormat="1" ht="12.9" customHeight="1">
      <c r="A81" s="224"/>
      <c r="B81" s="225"/>
      <c r="C81" s="290" t="s">
        <v>441</v>
      </c>
      <c r="D81" s="263" t="s">
        <v>447</v>
      </c>
      <c r="E81" s="291" t="s">
        <v>444</v>
      </c>
      <c r="F81" s="264">
        <f>SUMPRODUCT(LEN(E81))-SUMPRODUCT(LEN(SUBSTITUTE(E81,",","")))+1</f>
        <v>1</v>
      </c>
      <c r="G81" s="250">
        <v>45635</v>
      </c>
      <c r="H81" s="250">
        <v>45639</v>
      </c>
      <c r="I81" s="228">
        <f>NETWORKDAYS(G81,H81)</f>
        <v>5</v>
      </c>
      <c r="J81" s="228">
        <f>F81*I81</f>
        <v>5</v>
      </c>
      <c r="K81" s="229">
        <f>IF($C$5=G81,1/(H81-I81),IF($C$5&gt;G81,IF($C$5&lt;H81,($C$5-G81)/(H81-G81),1),0))</f>
        <v>0</v>
      </c>
      <c r="L81" s="227"/>
      <c r="M81" s="227"/>
      <c r="N81" s="228">
        <f>NETWORKDAYS(L81,M81)</f>
        <v>0</v>
      </c>
      <c r="O81" s="95">
        <f>F81*N81</f>
        <v>0</v>
      </c>
      <c r="P81" s="202">
        <v>0</v>
      </c>
      <c r="Q81" s="196">
        <f t="shared" si="45"/>
        <v>0</v>
      </c>
      <c r="R81" s="1">
        <f t="shared" si="45"/>
        <v>0</v>
      </c>
      <c r="S81" s="1">
        <f t="shared" si="45"/>
        <v>0</v>
      </c>
      <c r="T81" s="1">
        <f t="shared" si="45"/>
        <v>0</v>
      </c>
      <c r="U81" s="1">
        <f t="shared" si="45"/>
        <v>0</v>
      </c>
      <c r="V81" s="1">
        <f t="shared" si="45"/>
        <v>0</v>
      </c>
      <c r="W81" s="1">
        <f t="shared" si="45"/>
        <v>0</v>
      </c>
      <c r="X81" s="1">
        <f t="shared" si="45"/>
        <v>0</v>
      </c>
      <c r="Y81" s="1">
        <f t="shared" si="45"/>
        <v>0</v>
      </c>
      <c r="Z81" s="1">
        <f t="shared" si="45"/>
        <v>0</v>
      </c>
      <c r="AA81" s="1">
        <f t="shared" si="45"/>
        <v>0</v>
      </c>
      <c r="AB81" s="1">
        <f t="shared" si="45"/>
        <v>0</v>
      </c>
      <c r="AC81" s="1">
        <f t="shared" si="45"/>
        <v>0</v>
      </c>
      <c r="AD81" s="1">
        <f t="shared" si="45"/>
        <v>0</v>
      </c>
      <c r="AE81" s="1">
        <f t="shared" si="45"/>
        <v>0</v>
      </c>
      <c r="AF81" s="1">
        <f t="shared" si="45"/>
        <v>0</v>
      </c>
      <c r="AG81" s="1">
        <f t="shared" si="44"/>
        <v>0</v>
      </c>
      <c r="AH81" s="1">
        <f t="shared" si="44"/>
        <v>0</v>
      </c>
      <c r="AI81" s="1">
        <f t="shared" si="44"/>
        <v>0</v>
      </c>
      <c r="AJ81" s="1">
        <f t="shared" si="44"/>
        <v>0</v>
      </c>
      <c r="AK81" s="1">
        <f t="shared" si="44"/>
        <v>0</v>
      </c>
      <c r="AL81" s="1">
        <f t="shared" si="44"/>
        <v>0</v>
      </c>
      <c r="AM81" s="1">
        <f t="shared" si="44"/>
        <v>0</v>
      </c>
      <c r="AN81" s="1">
        <f t="shared" si="44"/>
        <v>0</v>
      </c>
      <c r="AO81" s="1">
        <f t="shared" si="44"/>
        <v>0</v>
      </c>
      <c r="AP81" s="1">
        <f t="shared" si="44"/>
        <v>0</v>
      </c>
      <c r="AQ81" s="1">
        <f t="shared" si="44"/>
        <v>0</v>
      </c>
      <c r="AR81" s="1">
        <f t="shared" si="44"/>
        <v>0</v>
      </c>
      <c r="AS81" s="1">
        <f t="shared" si="44"/>
        <v>0</v>
      </c>
      <c r="AT81" s="1">
        <f t="shared" si="44"/>
        <v>0</v>
      </c>
      <c r="AU81" s="1">
        <f t="shared" si="44"/>
        <v>0</v>
      </c>
      <c r="AV81" s="1">
        <f t="shared" si="46"/>
        <v>0</v>
      </c>
      <c r="AW81" s="1">
        <f t="shared" si="46"/>
        <v>0</v>
      </c>
      <c r="AX81" s="196">
        <f t="shared" si="46"/>
        <v>0</v>
      </c>
      <c r="AY81" s="1">
        <f t="shared" si="46"/>
        <v>0</v>
      </c>
      <c r="AZ81" s="1">
        <f t="shared" si="46"/>
        <v>1</v>
      </c>
      <c r="BA81" s="1">
        <f t="shared" si="46"/>
        <v>0</v>
      </c>
      <c r="BB81" s="106">
        <f t="shared" si="46"/>
        <v>0</v>
      </c>
    </row>
    <row r="82" spans="1:54" s="91" customFormat="1" ht="12.9" customHeight="1">
      <c r="A82" s="224"/>
      <c r="B82" s="225"/>
      <c r="C82" s="290" t="s">
        <v>442</v>
      </c>
      <c r="D82" s="263" t="s">
        <v>448</v>
      </c>
      <c r="E82" s="291" t="s">
        <v>445</v>
      </c>
      <c r="F82" s="264">
        <f>SUMPRODUCT(LEN(E82))-SUMPRODUCT(LEN(SUBSTITUTE(E82,",","")))+1</f>
        <v>1</v>
      </c>
      <c r="G82" s="250">
        <v>45635</v>
      </c>
      <c r="H82" s="250">
        <v>45639</v>
      </c>
      <c r="I82" s="228">
        <f>NETWORKDAYS(G82,H82)</f>
        <v>5</v>
      </c>
      <c r="J82" s="228">
        <f>F82*I82</f>
        <v>5</v>
      </c>
      <c r="K82" s="229">
        <f>IF($C$5=G82,1/(H82-I82),IF($C$5&gt;G82,IF($C$5&lt;H82,($C$5-G82)/(H82-G82),1),0))</f>
        <v>0</v>
      </c>
      <c r="L82" s="227"/>
      <c r="M82" s="227"/>
      <c r="N82" s="228">
        <f>NETWORKDAYS(L82,M82)</f>
        <v>0</v>
      </c>
      <c r="O82" s="95">
        <f>F82*N82</f>
        <v>0</v>
      </c>
      <c r="P82" s="202">
        <v>0</v>
      </c>
      <c r="Q82" s="196">
        <f t="shared" si="45"/>
        <v>0</v>
      </c>
      <c r="R82" s="1">
        <f t="shared" si="45"/>
        <v>0</v>
      </c>
      <c r="S82" s="1">
        <f t="shared" si="45"/>
        <v>0</v>
      </c>
      <c r="T82" s="1">
        <f t="shared" si="45"/>
        <v>0</v>
      </c>
      <c r="U82" s="1">
        <f t="shared" si="45"/>
        <v>0</v>
      </c>
      <c r="V82" s="1">
        <f t="shared" si="45"/>
        <v>0</v>
      </c>
      <c r="W82" s="1">
        <f t="shared" si="45"/>
        <v>0</v>
      </c>
      <c r="X82" s="1">
        <f t="shared" si="45"/>
        <v>0</v>
      </c>
      <c r="Y82" s="1">
        <f t="shared" si="45"/>
        <v>0</v>
      </c>
      <c r="Z82" s="1">
        <f t="shared" si="45"/>
        <v>0</v>
      </c>
      <c r="AA82" s="1">
        <f t="shared" si="45"/>
        <v>0</v>
      </c>
      <c r="AB82" s="1">
        <f t="shared" si="45"/>
        <v>0</v>
      </c>
      <c r="AC82" s="1">
        <f t="shared" si="45"/>
        <v>0</v>
      </c>
      <c r="AD82" s="1">
        <f t="shared" si="45"/>
        <v>0</v>
      </c>
      <c r="AE82" s="1">
        <f t="shared" si="45"/>
        <v>0</v>
      </c>
      <c r="AF82" s="1">
        <f t="shared" si="45"/>
        <v>0</v>
      </c>
      <c r="AG82" s="1">
        <f t="shared" si="44"/>
        <v>0</v>
      </c>
      <c r="AH82" s="1">
        <f t="shared" si="44"/>
        <v>0</v>
      </c>
      <c r="AI82" s="1">
        <f t="shared" si="44"/>
        <v>0</v>
      </c>
      <c r="AJ82" s="1">
        <f t="shared" si="44"/>
        <v>0</v>
      </c>
      <c r="AK82" s="1">
        <f t="shared" si="44"/>
        <v>0</v>
      </c>
      <c r="AL82" s="1">
        <f t="shared" si="44"/>
        <v>0</v>
      </c>
      <c r="AM82" s="1">
        <f t="shared" si="44"/>
        <v>0</v>
      </c>
      <c r="AN82" s="1">
        <f t="shared" si="44"/>
        <v>0</v>
      </c>
      <c r="AO82" s="1">
        <f t="shared" si="44"/>
        <v>0</v>
      </c>
      <c r="AP82" s="1">
        <f t="shared" si="44"/>
        <v>0</v>
      </c>
      <c r="AQ82" s="1">
        <f t="shared" si="44"/>
        <v>0</v>
      </c>
      <c r="AR82" s="1">
        <f t="shared" si="44"/>
        <v>0</v>
      </c>
      <c r="AS82" s="1">
        <f t="shared" si="44"/>
        <v>0</v>
      </c>
      <c r="AT82" s="1">
        <f t="shared" si="44"/>
        <v>0</v>
      </c>
      <c r="AU82" s="1">
        <f t="shared" si="44"/>
        <v>0</v>
      </c>
      <c r="AV82" s="1">
        <f t="shared" si="46"/>
        <v>0</v>
      </c>
      <c r="AW82" s="1">
        <f t="shared" si="46"/>
        <v>0</v>
      </c>
      <c r="AX82" s="196">
        <f t="shared" si="46"/>
        <v>0</v>
      </c>
      <c r="AY82" s="1">
        <f t="shared" si="46"/>
        <v>0</v>
      </c>
      <c r="AZ82" s="1">
        <f t="shared" si="46"/>
        <v>1</v>
      </c>
      <c r="BA82" s="1">
        <f t="shared" si="46"/>
        <v>0</v>
      </c>
      <c r="BB82" s="106">
        <f t="shared" si="46"/>
        <v>0</v>
      </c>
    </row>
    <row r="83" spans="1:54" s="91" customFormat="1" ht="12.9" customHeight="1">
      <c r="A83" s="224"/>
      <c r="B83" s="225"/>
      <c r="C83" s="290" t="s">
        <v>443</v>
      </c>
      <c r="D83" s="263" t="s">
        <v>449</v>
      </c>
      <c r="E83" s="291" t="s">
        <v>446</v>
      </c>
      <c r="F83" s="264">
        <f>SUMPRODUCT(LEN(E83))-SUMPRODUCT(LEN(SUBSTITUTE(E83,",","")))+1</f>
        <v>2</v>
      </c>
      <c r="G83" s="250">
        <v>45635</v>
      </c>
      <c r="H83" s="250">
        <v>45639</v>
      </c>
      <c r="I83" s="228">
        <f>NETWORKDAYS(G83,H83)</f>
        <v>5</v>
      </c>
      <c r="J83" s="228">
        <f>F83*I83</f>
        <v>10</v>
      </c>
      <c r="K83" s="229">
        <f>IF($C$5=G83,1/(H83-I83),IF($C$5&gt;G83,IF($C$5&lt;H83,($C$5-G83)/(H83-G83),1),0))</f>
        <v>0</v>
      </c>
      <c r="L83" s="227"/>
      <c r="M83" s="227"/>
      <c r="N83" s="228">
        <f>NETWORKDAYS(L83,M83)</f>
        <v>0</v>
      </c>
      <c r="O83" s="95">
        <f>F83*N83</f>
        <v>0</v>
      </c>
      <c r="P83" s="202">
        <v>0</v>
      </c>
      <c r="Q83" s="196">
        <f t="shared" si="45"/>
        <v>0</v>
      </c>
      <c r="R83" s="1">
        <f t="shared" si="45"/>
        <v>0</v>
      </c>
      <c r="S83" s="1">
        <f t="shared" si="45"/>
        <v>0</v>
      </c>
      <c r="T83" s="1">
        <f t="shared" si="45"/>
        <v>0</v>
      </c>
      <c r="U83" s="1">
        <f t="shared" si="45"/>
        <v>0</v>
      </c>
      <c r="V83" s="1">
        <f t="shared" si="45"/>
        <v>0</v>
      </c>
      <c r="W83" s="1">
        <f t="shared" si="45"/>
        <v>0</v>
      </c>
      <c r="X83" s="1">
        <f t="shared" si="45"/>
        <v>0</v>
      </c>
      <c r="Y83" s="1">
        <f t="shared" si="45"/>
        <v>0</v>
      </c>
      <c r="Z83" s="1">
        <f t="shared" si="45"/>
        <v>0</v>
      </c>
      <c r="AA83" s="1">
        <f t="shared" si="45"/>
        <v>0</v>
      </c>
      <c r="AB83" s="1">
        <f t="shared" si="45"/>
        <v>0</v>
      </c>
      <c r="AC83" s="1">
        <f t="shared" si="45"/>
        <v>0</v>
      </c>
      <c r="AD83" s="1">
        <f t="shared" si="45"/>
        <v>0</v>
      </c>
      <c r="AE83" s="1">
        <f t="shared" si="45"/>
        <v>0</v>
      </c>
      <c r="AF83" s="1">
        <f t="shared" si="45"/>
        <v>0</v>
      </c>
      <c r="AG83" s="1">
        <f t="shared" si="44"/>
        <v>0</v>
      </c>
      <c r="AH83" s="1">
        <f t="shared" si="44"/>
        <v>0</v>
      </c>
      <c r="AI83" s="1">
        <f t="shared" si="44"/>
        <v>0</v>
      </c>
      <c r="AJ83" s="1">
        <f t="shared" si="44"/>
        <v>0</v>
      </c>
      <c r="AK83" s="1">
        <f t="shared" si="44"/>
        <v>0</v>
      </c>
      <c r="AL83" s="1">
        <f t="shared" si="44"/>
        <v>0</v>
      </c>
      <c r="AM83" s="1">
        <f t="shared" si="44"/>
        <v>0</v>
      </c>
      <c r="AN83" s="1">
        <f t="shared" si="44"/>
        <v>0</v>
      </c>
      <c r="AO83" s="1">
        <f t="shared" si="44"/>
        <v>0</v>
      </c>
      <c r="AP83" s="1">
        <f t="shared" si="44"/>
        <v>0</v>
      </c>
      <c r="AQ83" s="1">
        <f t="shared" si="44"/>
        <v>0</v>
      </c>
      <c r="AR83" s="1">
        <f t="shared" si="44"/>
        <v>0</v>
      </c>
      <c r="AS83" s="1">
        <f t="shared" si="44"/>
        <v>0</v>
      </c>
      <c r="AT83" s="1">
        <f t="shared" si="44"/>
        <v>0</v>
      </c>
      <c r="AU83" s="1">
        <f t="shared" si="44"/>
        <v>0</v>
      </c>
      <c r="AV83" s="1">
        <f t="shared" si="46"/>
        <v>0</v>
      </c>
      <c r="AW83" s="1">
        <f t="shared" si="46"/>
        <v>0</v>
      </c>
      <c r="AX83" s="196">
        <f t="shared" si="46"/>
        <v>0</v>
      </c>
      <c r="AY83" s="1">
        <f t="shared" si="46"/>
        <v>0</v>
      </c>
      <c r="AZ83" s="1">
        <f t="shared" si="46"/>
        <v>1</v>
      </c>
      <c r="BA83" s="1">
        <f t="shared" si="46"/>
        <v>0</v>
      </c>
      <c r="BB83" s="106">
        <f t="shared" si="46"/>
        <v>0</v>
      </c>
    </row>
    <row r="84" spans="1:54" s="91" customFormat="1" ht="12.9" customHeight="1">
      <c r="A84" s="86"/>
      <c r="B84" s="176" t="s">
        <v>243</v>
      </c>
      <c r="C84" s="19"/>
      <c r="D84" s="20"/>
      <c r="E84" s="20"/>
      <c r="F84" s="20"/>
      <c r="G84" s="179">
        <f>MIN(G86:G87)</f>
        <v>45600</v>
      </c>
      <c r="H84" s="179">
        <f>MAX(H86:H87)</f>
        <v>45611</v>
      </c>
      <c r="I84" s="45"/>
      <c r="J84" s="45"/>
      <c r="K84" s="40">
        <f>AVERAGE(K85)</f>
        <v>0</v>
      </c>
      <c r="L84" s="179">
        <f>MIN(L86:L87)</f>
        <v>0</v>
      </c>
      <c r="M84" s="179">
        <f>MAX(M86:M87)</f>
        <v>0</v>
      </c>
      <c r="N84" s="45"/>
      <c r="O84" s="60"/>
      <c r="P84" s="42">
        <f>AVERAGE(P85)</f>
        <v>0</v>
      </c>
      <c r="Q84" s="196">
        <f t="shared" ref="Q84:AA86" si="51">IF(OR((AND($G84&lt;=Q$11,AND($H84&lt;=Q$12,$H84&gt;=Q$11))),(AND(AND($G84&gt;=Q$11,$G84&lt;=Q$12),$H84&gt;=Q$12)),AND($G84&gt;=Q$11,$H84&lt;=Q$12),AND($G84&lt;=Q$11,$H84&gt;=Q$12)),1,0)</f>
        <v>0</v>
      </c>
      <c r="R84" s="1">
        <f t="shared" si="51"/>
        <v>0</v>
      </c>
      <c r="S84" s="1">
        <f t="shared" si="51"/>
        <v>0</v>
      </c>
      <c r="T84" s="1">
        <f t="shared" si="51"/>
        <v>0</v>
      </c>
      <c r="U84" s="1">
        <f t="shared" si="51"/>
        <v>0</v>
      </c>
      <c r="V84" s="1">
        <f t="shared" si="51"/>
        <v>0</v>
      </c>
      <c r="W84" s="1">
        <f t="shared" si="51"/>
        <v>0</v>
      </c>
      <c r="X84" s="1">
        <f t="shared" si="51"/>
        <v>0</v>
      </c>
      <c r="Y84" s="1">
        <f t="shared" si="51"/>
        <v>0</v>
      </c>
      <c r="Z84" s="1">
        <f t="shared" si="51"/>
        <v>0</v>
      </c>
      <c r="AA84" s="1">
        <f t="shared" si="51"/>
        <v>0</v>
      </c>
      <c r="AB84" s="1">
        <f t="shared" ref="AB84:AK86" si="52">IF(OR((AND($G84&lt;=AB$11,AND($H84&lt;=AB$12,$H84&gt;=AB$11))),(AND(AND($G84&gt;=AB$11,$G84&lt;=AB$12),$H84&gt;=AB$12)),AND($G84&gt;=AB$11,$H84&lt;=AB$12),AND($G84&lt;=AB$11,$H84&gt;=AB$12)),1,0)</f>
        <v>0</v>
      </c>
      <c r="AC84" s="1">
        <f t="shared" si="52"/>
        <v>0</v>
      </c>
      <c r="AD84" s="1">
        <f t="shared" si="52"/>
        <v>0</v>
      </c>
      <c r="AE84" s="1">
        <f t="shared" si="52"/>
        <v>0</v>
      </c>
      <c r="AF84" s="1">
        <f t="shared" si="52"/>
        <v>0</v>
      </c>
      <c r="AG84" s="1">
        <f t="shared" si="52"/>
        <v>0</v>
      </c>
      <c r="AH84" s="1">
        <f t="shared" si="52"/>
        <v>0</v>
      </c>
      <c r="AI84" s="1">
        <f t="shared" si="52"/>
        <v>0</v>
      </c>
      <c r="AJ84" s="1">
        <f t="shared" si="52"/>
        <v>0</v>
      </c>
      <c r="AK84" s="1">
        <f t="shared" si="52"/>
        <v>0</v>
      </c>
      <c r="AL84" s="1">
        <f t="shared" ref="AL84:BB86" si="53">IF(OR((AND($G84&lt;=AL$11,AND($H84&lt;=AL$12,$H84&gt;=AL$11))),(AND(AND($G84&gt;=AL$11,$G84&lt;=AL$12),$H84&gt;=AL$12)),AND($G84&gt;=AL$11,$H84&lt;=AL$12),AND($G84&lt;=AL$11,$H84&gt;=AL$12)),1,0)</f>
        <v>0</v>
      </c>
      <c r="AM84" s="1">
        <f t="shared" si="53"/>
        <v>0</v>
      </c>
      <c r="AN84" s="1">
        <f t="shared" si="53"/>
        <v>0</v>
      </c>
      <c r="AO84" s="1">
        <f t="shared" si="53"/>
        <v>0</v>
      </c>
      <c r="AP84" s="1">
        <f t="shared" si="53"/>
        <v>0</v>
      </c>
      <c r="AQ84" s="1">
        <f t="shared" si="53"/>
        <v>0</v>
      </c>
      <c r="AR84" s="1">
        <f t="shared" si="53"/>
        <v>0</v>
      </c>
      <c r="AS84" s="1">
        <f t="shared" si="53"/>
        <v>0</v>
      </c>
      <c r="AT84" s="1">
        <f t="shared" si="53"/>
        <v>0</v>
      </c>
      <c r="AU84" s="1">
        <f t="shared" si="53"/>
        <v>1</v>
      </c>
      <c r="AV84" s="1">
        <f t="shared" si="53"/>
        <v>1</v>
      </c>
      <c r="AW84" s="1">
        <f t="shared" si="53"/>
        <v>0</v>
      </c>
      <c r="AX84" s="196">
        <f t="shared" si="53"/>
        <v>0</v>
      </c>
      <c r="AY84" s="1">
        <f t="shared" si="53"/>
        <v>0</v>
      </c>
      <c r="AZ84" s="1">
        <f t="shared" si="53"/>
        <v>0</v>
      </c>
      <c r="BA84" s="1">
        <f t="shared" si="53"/>
        <v>0</v>
      </c>
      <c r="BB84" s="106">
        <f t="shared" si="53"/>
        <v>0</v>
      </c>
    </row>
    <row r="85" spans="1:54" ht="12.9" customHeight="1">
      <c r="A85" s="86"/>
      <c r="B85" s="68">
        <v>0.2</v>
      </c>
      <c r="C85" s="21" t="s">
        <v>39</v>
      </c>
      <c r="D85" s="22"/>
      <c r="E85" s="23"/>
      <c r="F85" s="23"/>
      <c r="G85" s="180">
        <f>MIN(G86:G87)</f>
        <v>45600</v>
      </c>
      <c r="H85" s="180">
        <f>MAX(H86:H87)</f>
        <v>45611</v>
      </c>
      <c r="I85" s="46"/>
      <c r="J85" s="46"/>
      <c r="K85" s="39">
        <f>AVERAGE(K86:K87)</f>
        <v>0</v>
      </c>
      <c r="L85" s="180">
        <f>MIN(L86:L87)</f>
        <v>0</v>
      </c>
      <c r="M85" s="180">
        <f>MAX(M86:M87)</f>
        <v>0</v>
      </c>
      <c r="N85" s="46"/>
      <c r="O85" s="59"/>
      <c r="P85" s="41">
        <f>AVERAGE(P86:P87)</f>
        <v>0</v>
      </c>
      <c r="Q85" s="196">
        <f t="shared" si="51"/>
        <v>0</v>
      </c>
      <c r="R85" s="1">
        <f t="shared" si="51"/>
        <v>0</v>
      </c>
      <c r="S85" s="1">
        <f t="shared" si="51"/>
        <v>0</v>
      </c>
      <c r="T85" s="1">
        <f t="shared" si="51"/>
        <v>0</v>
      </c>
      <c r="U85" s="1">
        <f t="shared" si="51"/>
        <v>0</v>
      </c>
      <c r="V85" s="1">
        <f t="shared" si="51"/>
        <v>0</v>
      </c>
      <c r="W85" s="1">
        <f t="shared" si="51"/>
        <v>0</v>
      </c>
      <c r="X85" s="1">
        <f t="shared" si="51"/>
        <v>0</v>
      </c>
      <c r="Y85" s="1">
        <f t="shared" si="51"/>
        <v>0</v>
      </c>
      <c r="Z85" s="1">
        <f t="shared" si="51"/>
        <v>0</v>
      </c>
      <c r="AA85" s="1">
        <f t="shared" si="51"/>
        <v>0</v>
      </c>
      <c r="AB85" s="1">
        <f t="shared" si="52"/>
        <v>0</v>
      </c>
      <c r="AC85" s="1">
        <f t="shared" si="52"/>
        <v>0</v>
      </c>
      <c r="AD85" s="1">
        <f t="shared" si="52"/>
        <v>0</v>
      </c>
      <c r="AE85" s="1">
        <f t="shared" si="52"/>
        <v>0</v>
      </c>
      <c r="AF85" s="1">
        <f t="shared" si="52"/>
        <v>0</v>
      </c>
      <c r="AG85" s="1">
        <f t="shared" si="52"/>
        <v>0</v>
      </c>
      <c r="AH85" s="1">
        <f t="shared" si="52"/>
        <v>0</v>
      </c>
      <c r="AI85" s="1">
        <f t="shared" si="52"/>
        <v>0</v>
      </c>
      <c r="AJ85" s="1">
        <f t="shared" si="52"/>
        <v>0</v>
      </c>
      <c r="AK85" s="1">
        <f t="shared" si="52"/>
        <v>0</v>
      </c>
      <c r="AL85" s="1">
        <f t="shared" si="53"/>
        <v>0</v>
      </c>
      <c r="AM85" s="1">
        <f t="shared" si="53"/>
        <v>0</v>
      </c>
      <c r="AN85" s="1">
        <f t="shared" si="53"/>
        <v>0</v>
      </c>
      <c r="AO85" s="1">
        <f t="shared" si="53"/>
        <v>0</v>
      </c>
      <c r="AP85" s="1">
        <f t="shared" si="53"/>
        <v>0</v>
      </c>
      <c r="AQ85" s="1">
        <f t="shared" si="53"/>
        <v>0</v>
      </c>
      <c r="AR85" s="1">
        <f t="shared" si="53"/>
        <v>0</v>
      </c>
      <c r="AS85" s="1">
        <f t="shared" si="53"/>
        <v>0</v>
      </c>
      <c r="AT85" s="1">
        <f t="shared" si="53"/>
        <v>0</v>
      </c>
      <c r="AU85" s="1">
        <f t="shared" si="53"/>
        <v>1</v>
      </c>
      <c r="AV85" s="1">
        <f t="shared" si="53"/>
        <v>1</v>
      </c>
      <c r="AW85" s="1">
        <f t="shared" si="53"/>
        <v>0</v>
      </c>
      <c r="AX85" s="196">
        <f t="shared" si="53"/>
        <v>0</v>
      </c>
      <c r="AY85" s="1">
        <f t="shared" si="53"/>
        <v>0</v>
      </c>
      <c r="AZ85" s="1">
        <f t="shared" si="53"/>
        <v>0</v>
      </c>
      <c r="BA85" s="1">
        <f t="shared" si="53"/>
        <v>0</v>
      </c>
      <c r="BB85" s="106">
        <f t="shared" ref="BB85:BB106" si="54">IF(OR((AND($G85&lt;=BB$11,AND($H85&lt;=BB$12,$H85&gt;=BB$11))),(AND(AND($G85&gt;=BB$11,$G85&lt;=BB$12),$H85&gt;=BB$12)),AND($G85&gt;=BB$11,$H85&lt;=BB$12),AND($G85&lt;=BB$11,$H85&gt;=BB$12)),1,0)</f>
        <v>0</v>
      </c>
    </row>
    <row r="86" spans="1:54" s="91" customFormat="1" ht="12.9" customHeight="1">
      <c r="A86" s="63"/>
      <c r="B86" s="64"/>
      <c r="C86" s="65" t="s">
        <v>273</v>
      </c>
      <c r="D86" s="66" t="s">
        <v>268</v>
      </c>
      <c r="E86" s="26" t="s">
        <v>337</v>
      </c>
      <c r="F86" s="90">
        <f>SUMPRODUCT(LEN(E86))-SUMPRODUCT(LEN(SUBSTITUTE(E86,",","")))+1</f>
        <v>1</v>
      </c>
      <c r="G86" s="181">
        <v>45600</v>
      </c>
      <c r="H86" s="181">
        <v>45604</v>
      </c>
      <c r="I86" s="93">
        <f>NETWORKDAYS(G86,H86)</f>
        <v>5</v>
      </c>
      <c r="J86" s="93">
        <f>F86*I86</f>
        <v>5</v>
      </c>
      <c r="K86" s="92">
        <f>IF($C$5=G86,1/(H86-I86),IF($C$5&gt;G86,IF($C$5&lt;H86,($C$5-G86)/(H86-G86),1),0))</f>
        <v>0</v>
      </c>
      <c r="L86" s="181"/>
      <c r="M86" s="181"/>
      <c r="N86" s="93">
        <f>NETWORKDAYS(L86,M86)</f>
        <v>0</v>
      </c>
      <c r="O86" s="95">
        <f>F86*N86</f>
        <v>0</v>
      </c>
      <c r="P86" s="202">
        <v>0</v>
      </c>
      <c r="Q86" s="196">
        <f t="shared" si="51"/>
        <v>0</v>
      </c>
      <c r="R86" s="1">
        <f t="shared" si="51"/>
        <v>0</v>
      </c>
      <c r="S86" s="1">
        <f t="shared" si="51"/>
        <v>0</v>
      </c>
      <c r="T86" s="1">
        <f t="shared" si="51"/>
        <v>0</v>
      </c>
      <c r="U86" s="1">
        <f t="shared" si="51"/>
        <v>0</v>
      </c>
      <c r="V86" s="1">
        <f t="shared" si="51"/>
        <v>0</v>
      </c>
      <c r="W86" s="1">
        <f t="shared" si="51"/>
        <v>0</v>
      </c>
      <c r="X86" s="1">
        <f t="shared" si="51"/>
        <v>0</v>
      </c>
      <c r="Y86" s="1">
        <f t="shared" si="51"/>
        <v>0</v>
      </c>
      <c r="Z86" s="1">
        <f t="shared" si="51"/>
        <v>0</v>
      </c>
      <c r="AA86" s="1">
        <f t="shared" si="51"/>
        <v>0</v>
      </c>
      <c r="AB86" s="1">
        <f t="shared" si="52"/>
        <v>0</v>
      </c>
      <c r="AC86" s="1">
        <f t="shared" si="52"/>
        <v>0</v>
      </c>
      <c r="AD86" s="1">
        <f t="shared" si="52"/>
        <v>0</v>
      </c>
      <c r="AE86" s="1">
        <f t="shared" si="52"/>
        <v>0</v>
      </c>
      <c r="AF86" s="1">
        <f t="shared" si="52"/>
        <v>0</v>
      </c>
      <c r="AG86" s="1">
        <f t="shared" si="52"/>
        <v>0</v>
      </c>
      <c r="AH86" s="1">
        <f t="shared" si="52"/>
        <v>0</v>
      </c>
      <c r="AI86" s="1">
        <f t="shared" si="52"/>
        <v>0</v>
      </c>
      <c r="AJ86" s="1">
        <f t="shared" si="52"/>
        <v>0</v>
      </c>
      <c r="AK86" s="1">
        <f t="shared" si="52"/>
        <v>0</v>
      </c>
      <c r="AL86" s="1">
        <f t="shared" si="53"/>
        <v>0</v>
      </c>
      <c r="AM86" s="1">
        <f t="shared" si="53"/>
        <v>0</v>
      </c>
      <c r="AN86" s="1">
        <f t="shared" si="53"/>
        <v>0</v>
      </c>
      <c r="AO86" s="1">
        <f t="shared" si="53"/>
        <v>0</v>
      </c>
      <c r="AP86" s="1">
        <f t="shared" si="53"/>
        <v>0</v>
      </c>
      <c r="AQ86" s="1">
        <f t="shared" si="53"/>
        <v>0</v>
      </c>
      <c r="AR86" s="1">
        <f t="shared" si="53"/>
        <v>0</v>
      </c>
      <c r="AS86" s="1">
        <f t="shared" si="53"/>
        <v>0</v>
      </c>
      <c r="AT86" s="1">
        <f t="shared" si="53"/>
        <v>0</v>
      </c>
      <c r="AU86" s="1">
        <f t="shared" si="53"/>
        <v>1</v>
      </c>
      <c r="AV86" s="1">
        <f t="shared" si="53"/>
        <v>0</v>
      </c>
      <c r="AW86" s="1">
        <f t="shared" si="53"/>
        <v>0</v>
      </c>
      <c r="AX86" s="196">
        <f t="shared" si="53"/>
        <v>0</v>
      </c>
      <c r="AY86" s="1">
        <f t="shared" si="53"/>
        <v>0</v>
      </c>
      <c r="AZ86" s="1">
        <f t="shared" si="53"/>
        <v>0</v>
      </c>
      <c r="BA86" s="1">
        <f t="shared" si="53"/>
        <v>0</v>
      </c>
      <c r="BB86" s="106">
        <f t="shared" si="54"/>
        <v>0</v>
      </c>
    </row>
    <row r="87" spans="1:54" s="91" customFormat="1" ht="12.9" customHeight="1">
      <c r="A87" s="63"/>
      <c r="B87" s="64"/>
      <c r="C87" s="65" t="s">
        <v>313</v>
      </c>
      <c r="D87" s="66" t="s">
        <v>317</v>
      </c>
      <c r="E87" s="26" t="s">
        <v>337</v>
      </c>
      <c r="F87" s="90">
        <f>SUMPRODUCT(LEN(E87))-SUMPRODUCT(LEN(SUBSTITUTE(E87,",","")))+1</f>
        <v>1</v>
      </c>
      <c r="G87" s="181">
        <v>45607</v>
      </c>
      <c r="H87" s="181">
        <v>45611</v>
      </c>
      <c r="I87" s="93">
        <f>NETWORKDAYS(G87,H87)</f>
        <v>5</v>
      </c>
      <c r="J87" s="93">
        <f>F87*I87</f>
        <v>5</v>
      </c>
      <c r="K87" s="92">
        <f>IF($C$5=G87,1/(H87-I87),IF($C$5&gt;G87,IF($C$5&lt;H87,($C$5-G87)/(H87-G87),1),0))</f>
        <v>0</v>
      </c>
      <c r="L87" s="181"/>
      <c r="M87" s="181"/>
      <c r="N87" s="93">
        <f>NETWORKDAYS(L87,M87)</f>
        <v>0</v>
      </c>
      <c r="O87" s="95">
        <f>F87*N87</f>
        <v>0</v>
      </c>
      <c r="P87" s="202">
        <v>0</v>
      </c>
      <c r="Q87" s="196">
        <f t="shared" ref="Q87:AA104" si="55">IF(OR((AND($G87&lt;=Q$11,AND($H87&lt;=Q$12,$H87&gt;=Q$11))),(AND(AND($G87&gt;=Q$11,$G87&lt;=Q$12),$H87&gt;=Q$12)),AND($G87&gt;=Q$11,$H87&lt;=Q$12),AND($G87&lt;=Q$11,$H87&gt;=Q$12)),1,0)</f>
        <v>0</v>
      </c>
      <c r="R87" s="1">
        <f t="shared" si="55"/>
        <v>0</v>
      </c>
      <c r="S87" s="1">
        <f t="shared" si="55"/>
        <v>0</v>
      </c>
      <c r="T87" s="1">
        <f t="shared" si="55"/>
        <v>0</v>
      </c>
      <c r="U87" s="1">
        <f t="shared" si="55"/>
        <v>0</v>
      </c>
      <c r="V87" s="1">
        <f t="shared" si="55"/>
        <v>0</v>
      </c>
      <c r="W87" s="1">
        <f t="shared" si="55"/>
        <v>0</v>
      </c>
      <c r="X87" s="1">
        <f t="shared" si="55"/>
        <v>0</v>
      </c>
      <c r="Y87" s="1">
        <f t="shared" si="55"/>
        <v>0</v>
      </c>
      <c r="Z87" s="1">
        <f t="shared" si="55"/>
        <v>0</v>
      </c>
      <c r="AA87" s="1">
        <f t="shared" si="55"/>
        <v>0</v>
      </c>
      <c r="AB87" s="1">
        <f t="shared" ref="AB87:AQ104" si="56">IF(OR((AND($G87&lt;=AB$11,AND($H87&lt;=AB$12,$H87&gt;=AB$11))),(AND(AND($G87&gt;=AB$11,$G87&lt;=AB$12),$H87&gt;=AB$12)),AND($G87&gt;=AB$11,$H87&lt;=AB$12),AND($G87&lt;=AB$11,$H87&gt;=AB$12)),1,0)</f>
        <v>0</v>
      </c>
      <c r="AC87" s="1">
        <f t="shared" si="56"/>
        <v>0</v>
      </c>
      <c r="AD87" s="1">
        <f t="shared" si="56"/>
        <v>0</v>
      </c>
      <c r="AE87" s="1">
        <f t="shared" si="56"/>
        <v>0</v>
      </c>
      <c r="AF87" s="1">
        <f t="shared" si="56"/>
        <v>0</v>
      </c>
      <c r="AG87" s="1">
        <f t="shared" si="56"/>
        <v>0</v>
      </c>
      <c r="AH87" s="1">
        <f t="shared" si="56"/>
        <v>0</v>
      </c>
      <c r="AI87" s="1">
        <f t="shared" si="56"/>
        <v>0</v>
      </c>
      <c r="AJ87" s="1">
        <f t="shared" si="56"/>
        <v>0</v>
      </c>
      <c r="AK87" s="1">
        <f t="shared" si="56"/>
        <v>0</v>
      </c>
      <c r="AL87" s="1">
        <f t="shared" ref="AL87:BB104" si="57">IF(OR((AND($G87&lt;=AL$11,AND($H87&lt;=AL$12,$H87&gt;=AL$11))),(AND(AND($G87&gt;=AL$11,$G87&lt;=AL$12),$H87&gt;=AL$12)),AND($G87&gt;=AL$11,$H87&lt;=AL$12),AND($G87&lt;=AL$11,$H87&gt;=AL$12)),1,0)</f>
        <v>0</v>
      </c>
      <c r="AM87" s="1">
        <f t="shared" si="57"/>
        <v>0</v>
      </c>
      <c r="AN87" s="1">
        <f t="shared" si="57"/>
        <v>0</v>
      </c>
      <c r="AO87" s="1">
        <f t="shared" si="57"/>
        <v>0</v>
      </c>
      <c r="AP87" s="1">
        <f t="shared" si="57"/>
        <v>0</v>
      </c>
      <c r="AQ87" s="1">
        <f t="shared" si="57"/>
        <v>0</v>
      </c>
      <c r="AR87" s="1">
        <f t="shared" si="57"/>
        <v>0</v>
      </c>
      <c r="AS87" s="1">
        <f t="shared" si="57"/>
        <v>0</v>
      </c>
      <c r="AT87" s="1">
        <f t="shared" si="57"/>
        <v>0</v>
      </c>
      <c r="AU87" s="1">
        <f t="shared" si="57"/>
        <v>0</v>
      </c>
      <c r="AV87" s="1">
        <f t="shared" si="57"/>
        <v>1</v>
      </c>
      <c r="AW87" s="1">
        <f t="shared" si="57"/>
        <v>0</v>
      </c>
      <c r="AX87" s="196">
        <f t="shared" si="57"/>
        <v>0</v>
      </c>
      <c r="AY87" s="1">
        <f t="shared" si="57"/>
        <v>0</v>
      </c>
      <c r="AZ87" s="1">
        <f t="shared" si="57"/>
        <v>0</v>
      </c>
      <c r="BA87" s="1">
        <f t="shared" si="57"/>
        <v>0</v>
      </c>
      <c r="BB87" s="106">
        <f t="shared" si="57"/>
        <v>0</v>
      </c>
    </row>
    <row r="88" spans="1:54" s="91" customFormat="1" ht="12.9" customHeight="1">
      <c r="A88" s="27" t="s">
        <v>234</v>
      </c>
      <c r="B88" s="15"/>
      <c r="C88" s="16"/>
      <c r="D88" s="17"/>
      <c r="E88" s="17"/>
      <c r="F88" s="17"/>
      <c r="G88" s="178">
        <f>MIN(G89:G91)</f>
        <v>45656</v>
      </c>
      <c r="H88" s="178">
        <f>MAX(H89:H91)</f>
        <v>45656</v>
      </c>
      <c r="I88" s="44"/>
      <c r="J88" s="44"/>
      <c r="K88" s="37">
        <f>K89*$B$90</f>
        <v>0</v>
      </c>
      <c r="L88" s="178">
        <f>MIN(L89:L91)</f>
        <v>0</v>
      </c>
      <c r="M88" s="178">
        <f>MAX(M89:M91)</f>
        <v>0</v>
      </c>
      <c r="N88" s="44"/>
      <c r="O88" s="44"/>
      <c r="P88" s="43">
        <f>P89*$B$90</f>
        <v>0</v>
      </c>
      <c r="Q88" s="196">
        <f t="shared" si="55"/>
        <v>0</v>
      </c>
      <c r="R88" s="1">
        <f t="shared" si="55"/>
        <v>0</v>
      </c>
      <c r="S88" s="1">
        <f t="shared" si="55"/>
        <v>0</v>
      </c>
      <c r="T88" s="1">
        <f t="shared" si="55"/>
        <v>0</v>
      </c>
      <c r="U88" s="1">
        <f t="shared" si="55"/>
        <v>0</v>
      </c>
      <c r="V88" s="1">
        <f t="shared" si="55"/>
        <v>0</v>
      </c>
      <c r="W88" s="1">
        <f t="shared" si="55"/>
        <v>0</v>
      </c>
      <c r="X88" s="1">
        <f t="shared" si="55"/>
        <v>0</v>
      </c>
      <c r="Y88" s="1">
        <f t="shared" si="55"/>
        <v>0</v>
      </c>
      <c r="Z88" s="1">
        <f t="shared" si="55"/>
        <v>0</v>
      </c>
      <c r="AA88" s="1">
        <f t="shared" si="55"/>
        <v>0</v>
      </c>
      <c r="AB88" s="1">
        <f t="shared" si="56"/>
        <v>0</v>
      </c>
      <c r="AC88" s="1">
        <f t="shared" si="56"/>
        <v>0</v>
      </c>
      <c r="AD88" s="1">
        <f t="shared" si="56"/>
        <v>0</v>
      </c>
      <c r="AE88" s="1">
        <f t="shared" si="56"/>
        <v>0</v>
      </c>
      <c r="AF88" s="1">
        <f t="shared" si="56"/>
        <v>0</v>
      </c>
      <c r="AG88" s="1">
        <f t="shared" si="56"/>
        <v>0</v>
      </c>
      <c r="AH88" s="1">
        <f t="shared" si="56"/>
        <v>0</v>
      </c>
      <c r="AI88" s="1">
        <f t="shared" si="56"/>
        <v>0</v>
      </c>
      <c r="AJ88" s="1">
        <f t="shared" si="56"/>
        <v>0</v>
      </c>
      <c r="AK88" s="1">
        <f t="shared" si="56"/>
        <v>0</v>
      </c>
      <c r="AL88" s="1">
        <f t="shared" si="57"/>
        <v>0</v>
      </c>
      <c r="AM88" s="1">
        <f t="shared" si="57"/>
        <v>0</v>
      </c>
      <c r="AN88" s="1">
        <f t="shared" si="57"/>
        <v>0</v>
      </c>
      <c r="AO88" s="1">
        <f t="shared" si="57"/>
        <v>0</v>
      </c>
      <c r="AP88" s="1">
        <f t="shared" si="57"/>
        <v>0</v>
      </c>
      <c r="AQ88" s="1">
        <f t="shared" si="57"/>
        <v>0</v>
      </c>
      <c r="AR88" s="1">
        <f t="shared" si="57"/>
        <v>0</v>
      </c>
      <c r="AS88" s="1">
        <f t="shared" si="57"/>
        <v>0</v>
      </c>
      <c r="AT88" s="1">
        <f t="shared" si="57"/>
        <v>0</v>
      </c>
      <c r="AU88" s="1">
        <f t="shared" si="57"/>
        <v>0</v>
      </c>
      <c r="AV88" s="1">
        <f t="shared" si="57"/>
        <v>0</v>
      </c>
      <c r="AW88" s="1">
        <f t="shared" si="57"/>
        <v>0</v>
      </c>
      <c r="AX88" s="196">
        <f t="shared" si="57"/>
        <v>0</v>
      </c>
      <c r="AY88" s="1">
        <f t="shared" si="57"/>
        <v>0</v>
      </c>
      <c r="AZ88" s="1">
        <f t="shared" si="57"/>
        <v>0</v>
      </c>
      <c r="BA88" s="1">
        <f t="shared" si="57"/>
        <v>0</v>
      </c>
      <c r="BB88" s="106">
        <f t="shared" si="54"/>
        <v>1</v>
      </c>
    </row>
    <row r="89" spans="1:54" s="67" customFormat="1" ht="12.9" customHeight="1">
      <c r="A89" s="69">
        <v>0.05</v>
      </c>
      <c r="B89" s="18" t="s">
        <v>285</v>
      </c>
      <c r="C89" s="19"/>
      <c r="D89" s="20"/>
      <c r="E89" s="20"/>
      <c r="F89" s="20"/>
      <c r="G89" s="179">
        <f>MIN(G90:G91)</f>
        <v>45656</v>
      </c>
      <c r="H89" s="179">
        <f>MAX(H90:H91)</f>
        <v>45656</v>
      </c>
      <c r="I89" s="45"/>
      <c r="J89" s="45"/>
      <c r="K89" s="40">
        <f>AVERAGE(K91)</f>
        <v>0</v>
      </c>
      <c r="L89" s="179">
        <f>MIN(L90:L91)</f>
        <v>0</v>
      </c>
      <c r="M89" s="179">
        <f>MAX(M90:M91)</f>
        <v>0</v>
      </c>
      <c r="N89" s="45"/>
      <c r="O89" s="45"/>
      <c r="P89" s="42">
        <f>AVERAGE(P91)</f>
        <v>0</v>
      </c>
      <c r="Q89" s="196">
        <f t="shared" si="55"/>
        <v>0</v>
      </c>
      <c r="R89" s="1">
        <f t="shared" si="55"/>
        <v>0</v>
      </c>
      <c r="S89" s="1">
        <f t="shared" si="55"/>
        <v>0</v>
      </c>
      <c r="T89" s="1">
        <f t="shared" si="55"/>
        <v>0</v>
      </c>
      <c r="U89" s="1">
        <f t="shared" si="55"/>
        <v>0</v>
      </c>
      <c r="V89" s="1">
        <f t="shared" si="55"/>
        <v>0</v>
      </c>
      <c r="W89" s="1">
        <f t="shared" si="55"/>
        <v>0</v>
      </c>
      <c r="X89" s="1">
        <f t="shared" si="55"/>
        <v>0</v>
      </c>
      <c r="Y89" s="1">
        <f t="shared" si="55"/>
        <v>0</v>
      </c>
      <c r="Z89" s="1">
        <f t="shared" si="55"/>
        <v>0</v>
      </c>
      <c r="AA89" s="1">
        <f t="shared" si="55"/>
        <v>0</v>
      </c>
      <c r="AB89" s="1">
        <f t="shared" si="56"/>
        <v>0</v>
      </c>
      <c r="AC89" s="1">
        <f t="shared" si="56"/>
        <v>0</v>
      </c>
      <c r="AD89" s="1">
        <f t="shared" si="56"/>
        <v>0</v>
      </c>
      <c r="AE89" s="1">
        <f t="shared" si="56"/>
        <v>0</v>
      </c>
      <c r="AF89" s="1">
        <f t="shared" si="56"/>
        <v>0</v>
      </c>
      <c r="AG89" s="1">
        <f t="shared" si="56"/>
        <v>0</v>
      </c>
      <c r="AH89" s="1">
        <f t="shared" si="56"/>
        <v>0</v>
      </c>
      <c r="AI89" s="1">
        <f t="shared" si="56"/>
        <v>0</v>
      </c>
      <c r="AJ89" s="1">
        <f t="shared" si="56"/>
        <v>0</v>
      </c>
      <c r="AK89" s="1">
        <f t="shared" si="56"/>
        <v>0</v>
      </c>
      <c r="AL89" s="1">
        <f t="shared" si="57"/>
        <v>0</v>
      </c>
      <c r="AM89" s="1">
        <f t="shared" si="57"/>
        <v>0</v>
      </c>
      <c r="AN89" s="1">
        <f t="shared" si="57"/>
        <v>0</v>
      </c>
      <c r="AO89" s="1">
        <f t="shared" si="57"/>
        <v>0</v>
      </c>
      <c r="AP89" s="1">
        <f t="shared" si="57"/>
        <v>0</v>
      </c>
      <c r="AQ89" s="1">
        <f t="shared" si="57"/>
        <v>0</v>
      </c>
      <c r="AR89" s="1">
        <f t="shared" si="57"/>
        <v>0</v>
      </c>
      <c r="AS89" s="1">
        <f t="shared" si="57"/>
        <v>0</v>
      </c>
      <c r="AT89" s="1">
        <f t="shared" si="57"/>
        <v>0</v>
      </c>
      <c r="AU89" s="1">
        <f t="shared" si="57"/>
        <v>0</v>
      </c>
      <c r="AV89" s="1">
        <f t="shared" si="57"/>
        <v>0</v>
      </c>
      <c r="AW89" s="1">
        <f t="shared" si="57"/>
        <v>0</v>
      </c>
      <c r="AX89" s="196">
        <f t="shared" si="57"/>
        <v>0</v>
      </c>
      <c r="AY89" s="1">
        <f t="shared" si="57"/>
        <v>0</v>
      </c>
      <c r="AZ89" s="1">
        <f t="shared" si="57"/>
        <v>0</v>
      </c>
      <c r="BA89" s="1">
        <f t="shared" si="57"/>
        <v>0</v>
      </c>
      <c r="BB89" s="106">
        <f t="shared" si="54"/>
        <v>1</v>
      </c>
    </row>
    <row r="90" spans="1:54" ht="12.9" customHeight="1">
      <c r="A90" s="86"/>
      <c r="B90" s="68">
        <v>1</v>
      </c>
      <c r="C90" s="21" t="s">
        <v>27</v>
      </c>
      <c r="D90" s="22"/>
      <c r="E90" s="23"/>
      <c r="F90" s="23"/>
      <c r="G90" s="180">
        <f>MIN(G91:G91)</f>
        <v>45656</v>
      </c>
      <c r="H90" s="180">
        <f>MAX(H91:H91)</f>
        <v>45656</v>
      </c>
      <c r="I90" s="46"/>
      <c r="J90" s="46"/>
      <c r="K90" s="39">
        <f>AVERAGE(K91:K91)</f>
        <v>0</v>
      </c>
      <c r="L90" s="180">
        <f>MIN(L91:L91)</f>
        <v>0</v>
      </c>
      <c r="M90" s="180">
        <f>MAX(M91:M91)</f>
        <v>0</v>
      </c>
      <c r="N90" s="46"/>
      <c r="O90" s="46"/>
      <c r="P90" s="41">
        <f>AVERAGE(P91:P91)</f>
        <v>0</v>
      </c>
      <c r="Q90" s="196">
        <f t="shared" si="55"/>
        <v>0</v>
      </c>
      <c r="R90" s="1">
        <f t="shared" si="55"/>
        <v>0</v>
      </c>
      <c r="S90" s="1">
        <f t="shared" si="55"/>
        <v>0</v>
      </c>
      <c r="T90" s="1">
        <f t="shared" si="55"/>
        <v>0</v>
      </c>
      <c r="U90" s="1">
        <f t="shared" si="55"/>
        <v>0</v>
      </c>
      <c r="V90" s="1">
        <f t="shared" si="55"/>
        <v>0</v>
      </c>
      <c r="W90" s="1">
        <f t="shared" si="55"/>
        <v>0</v>
      </c>
      <c r="X90" s="1">
        <f t="shared" si="55"/>
        <v>0</v>
      </c>
      <c r="Y90" s="1">
        <f t="shared" si="55"/>
        <v>0</v>
      </c>
      <c r="Z90" s="1">
        <f t="shared" si="55"/>
        <v>0</v>
      </c>
      <c r="AA90" s="1">
        <f t="shared" si="55"/>
        <v>0</v>
      </c>
      <c r="AB90" s="1">
        <f t="shared" si="56"/>
        <v>0</v>
      </c>
      <c r="AC90" s="1">
        <f t="shared" si="56"/>
        <v>0</v>
      </c>
      <c r="AD90" s="1">
        <f t="shared" si="56"/>
        <v>0</v>
      </c>
      <c r="AE90" s="1">
        <f t="shared" si="56"/>
        <v>0</v>
      </c>
      <c r="AF90" s="1">
        <f t="shared" si="56"/>
        <v>0</v>
      </c>
      <c r="AG90" s="1">
        <f t="shared" si="56"/>
        <v>0</v>
      </c>
      <c r="AH90" s="1">
        <f t="shared" si="56"/>
        <v>0</v>
      </c>
      <c r="AI90" s="1">
        <f t="shared" si="56"/>
        <v>0</v>
      </c>
      <c r="AJ90" s="1">
        <f t="shared" si="56"/>
        <v>0</v>
      </c>
      <c r="AK90" s="1">
        <f t="shared" si="56"/>
        <v>0</v>
      </c>
      <c r="AL90" s="1">
        <f t="shared" si="57"/>
        <v>0</v>
      </c>
      <c r="AM90" s="1">
        <f t="shared" si="57"/>
        <v>0</v>
      </c>
      <c r="AN90" s="1">
        <f t="shared" si="57"/>
        <v>0</v>
      </c>
      <c r="AO90" s="1">
        <f t="shared" si="57"/>
        <v>0</v>
      </c>
      <c r="AP90" s="1">
        <f t="shared" si="57"/>
        <v>0</v>
      </c>
      <c r="AQ90" s="1">
        <f t="shared" si="57"/>
        <v>0</v>
      </c>
      <c r="AR90" s="1">
        <f t="shared" si="57"/>
        <v>0</v>
      </c>
      <c r="AS90" s="1">
        <f t="shared" si="57"/>
        <v>0</v>
      </c>
      <c r="AT90" s="1">
        <f t="shared" si="57"/>
        <v>0</v>
      </c>
      <c r="AU90" s="1">
        <f t="shared" si="57"/>
        <v>0</v>
      </c>
      <c r="AV90" s="1">
        <f t="shared" si="57"/>
        <v>0</v>
      </c>
      <c r="AW90" s="1">
        <f t="shared" si="57"/>
        <v>0</v>
      </c>
      <c r="AX90" s="196">
        <f t="shared" si="57"/>
        <v>0</v>
      </c>
      <c r="AY90" s="1">
        <f t="shared" si="57"/>
        <v>0</v>
      </c>
      <c r="AZ90" s="1">
        <f t="shared" si="57"/>
        <v>0</v>
      </c>
      <c r="BA90" s="1">
        <f t="shared" si="57"/>
        <v>0</v>
      </c>
      <c r="BB90" s="106">
        <f t="shared" si="54"/>
        <v>1</v>
      </c>
    </row>
    <row r="91" spans="1:54" s="91" customFormat="1" ht="12.9" customHeight="1">
      <c r="A91" s="86"/>
      <c r="B91" s="87"/>
      <c r="C91" s="88" t="s">
        <v>346</v>
      </c>
      <c r="D91" s="89" t="s">
        <v>38</v>
      </c>
      <c r="E91" s="89" t="s">
        <v>347</v>
      </c>
      <c r="F91" s="90">
        <f>SUMPRODUCT(LEN(E91))-SUMPRODUCT(LEN(SUBSTITUTE(E91,",","")))+1</f>
        <v>1</v>
      </c>
      <c r="G91" s="256">
        <v>45656</v>
      </c>
      <c r="H91" s="256">
        <v>45656</v>
      </c>
      <c r="I91" s="93">
        <f>NETWORKDAYS(G91,H91)</f>
        <v>1</v>
      </c>
      <c r="J91" s="93">
        <f>F91*I91</f>
        <v>1</v>
      </c>
      <c r="K91" s="92">
        <f>IF($C$5=G91,1/(H91-I91),IF($C$5&gt;G91,IF($C$5&lt;H91,($C$5-G91)/(H91-G91),1),0))</f>
        <v>0</v>
      </c>
      <c r="L91" s="182"/>
      <c r="M91" s="182"/>
      <c r="N91" s="93">
        <f>NETWORKDAYS(L91,M91)</f>
        <v>0</v>
      </c>
      <c r="O91" s="95">
        <f>F91*N91</f>
        <v>0</v>
      </c>
      <c r="P91" s="202">
        <v>0</v>
      </c>
      <c r="Q91" s="196">
        <f t="shared" si="55"/>
        <v>0</v>
      </c>
      <c r="R91" s="1">
        <f t="shared" si="55"/>
        <v>0</v>
      </c>
      <c r="S91" s="1">
        <f t="shared" si="55"/>
        <v>0</v>
      </c>
      <c r="T91" s="1">
        <f t="shared" si="55"/>
        <v>0</v>
      </c>
      <c r="U91" s="1">
        <f t="shared" si="55"/>
        <v>0</v>
      </c>
      <c r="V91" s="1">
        <f t="shared" si="55"/>
        <v>0</v>
      </c>
      <c r="W91" s="1">
        <f t="shared" si="55"/>
        <v>0</v>
      </c>
      <c r="X91" s="1">
        <f t="shared" si="55"/>
        <v>0</v>
      </c>
      <c r="Y91" s="1">
        <f t="shared" si="55"/>
        <v>0</v>
      </c>
      <c r="Z91" s="1">
        <f t="shared" si="55"/>
        <v>0</v>
      </c>
      <c r="AA91" s="1">
        <f t="shared" si="55"/>
        <v>0</v>
      </c>
      <c r="AB91" s="1">
        <f t="shared" si="56"/>
        <v>0</v>
      </c>
      <c r="AC91" s="1">
        <f t="shared" si="56"/>
        <v>0</v>
      </c>
      <c r="AD91" s="1">
        <f t="shared" si="56"/>
        <v>0</v>
      </c>
      <c r="AE91" s="1">
        <f t="shared" si="56"/>
        <v>0</v>
      </c>
      <c r="AF91" s="1">
        <f t="shared" si="56"/>
        <v>0</v>
      </c>
      <c r="AG91" s="1">
        <f t="shared" si="56"/>
        <v>0</v>
      </c>
      <c r="AH91" s="1">
        <f t="shared" si="56"/>
        <v>0</v>
      </c>
      <c r="AI91" s="1">
        <f t="shared" si="56"/>
        <v>0</v>
      </c>
      <c r="AJ91" s="1">
        <f t="shared" si="56"/>
        <v>0</v>
      </c>
      <c r="AK91" s="1">
        <f t="shared" si="56"/>
        <v>0</v>
      </c>
      <c r="AL91" s="1">
        <f t="shared" si="57"/>
        <v>0</v>
      </c>
      <c r="AM91" s="1">
        <f t="shared" si="57"/>
        <v>0</v>
      </c>
      <c r="AN91" s="1">
        <f t="shared" si="57"/>
        <v>0</v>
      </c>
      <c r="AO91" s="1">
        <f t="shared" si="57"/>
        <v>0</v>
      </c>
      <c r="AP91" s="1">
        <f t="shared" si="57"/>
        <v>0</v>
      </c>
      <c r="AQ91" s="1">
        <f t="shared" si="57"/>
        <v>0</v>
      </c>
      <c r="AR91" s="1">
        <f t="shared" si="57"/>
        <v>0</v>
      </c>
      <c r="AS91" s="1">
        <f t="shared" si="57"/>
        <v>0</v>
      </c>
      <c r="AT91" s="1">
        <f t="shared" si="57"/>
        <v>0</v>
      </c>
      <c r="AU91" s="1">
        <f t="shared" si="57"/>
        <v>0</v>
      </c>
      <c r="AV91" s="1">
        <f t="shared" si="57"/>
        <v>0</v>
      </c>
      <c r="AW91" s="1">
        <f t="shared" si="57"/>
        <v>0</v>
      </c>
      <c r="AX91" s="196">
        <f t="shared" si="57"/>
        <v>0</v>
      </c>
      <c r="AY91" s="1">
        <f t="shared" si="57"/>
        <v>0</v>
      </c>
      <c r="AZ91" s="1">
        <f t="shared" si="57"/>
        <v>0</v>
      </c>
      <c r="BA91" s="1">
        <f t="shared" si="57"/>
        <v>0</v>
      </c>
      <c r="BB91" s="106">
        <f t="shared" si="54"/>
        <v>1</v>
      </c>
    </row>
    <row r="92" spans="1:54" s="91" customFormat="1" ht="12.9" customHeight="1">
      <c r="A92" s="14" t="s">
        <v>226</v>
      </c>
      <c r="B92" s="15"/>
      <c r="C92" s="16"/>
      <c r="D92" s="17"/>
      <c r="E92" s="17"/>
      <c r="F92" s="17"/>
      <c r="G92" s="178">
        <f>MIN(G93:G324)</f>
        <v>45390</v>
      </c>
      <c r="H92" s="178">
        <f>MAX(H93:H324)</f>
        <v>45660</v>
      </c>
      <c r="I92" s="44"/>
      <c r="J92" s="58"/>
      <c r="K92" s="233">
        <f>K93*$B$94+K108*$B$109+K139*$B$140+K300*$B$301+K319*$B$320</f>
        <v>0.28616595623503271</v>
      </c>
      <c r="L92" s="232">
        <f>MIN(L93:L324)</f>
        <v>0</v>
      </c>
      <c r="M92" s="178">
        <f>MAX(M93:M324)</f>
        <v>45450</v>
      </c>
      <c r="N92" s="44"/>
      <c r="O92" s="58"/>
      <c r="P92" s="43">
        <f>P93*$B$94+P108*$B$109+P139*$B$140+P300*$B$301+P319*$B$320</f>
        <v>0.27880763132413461</v>
      </c>
      <c r="Q92" s="196">
        <f t="shared" si="55"/>
        <v>1</v>
      </c>
      <c r="R92" s="1">
        <f t="shared" si="55"/>
        <v>1</v>
      </c>
      <c r="S92" s="1">
        <f t="shared" si="55"/>
        <v>1</v>
      </c>
      <c r="T92" s="1">
        <f t="shared" si="55"/>
        <v>1</v>
      </c>
      <c r="U92" s="1">
        <f t="shared" si="55"/>
        <v>1</v>
      </c>
      <c r="V92" s="1">
        <f t="shared" si="55"/>
        <v>1</v>
      </c>
      <c r="W92" s="1">
        <f t="shared" si="55"/>
        <v>1</v>
      </c>
      <c r="X92" s="1">
        <f t="shared" si="55"/>
        <v>1</v>
      </c>
      <c r="Y92" s="1">
        <f t="shared" si="55"/>
        <v>1</v>
      </c>
      <c r="Z92" s="1">
        <f t="shared" si="55"/>
        <v>1</v>
      </c>
      <c r="AA92" s="1">
        <f t="shared" si="55"/>
        <v>1</v>
      </c>
      <c r="AB92" s="1">
        <f t="shared" si="56"/>
        <v>1</v>
      </c>
      <c r="AC92" s="1">
        <f t="shared" si="56"/>
        <v>1</v>
      </c>
      <c r="AD92" s="1">
        <f t="shared" si="56"/>
        <v>1</v>
      </c>
      <c r="AE92" s="1">
        <f t="shared" si="56"/>
        <v>1</v>
      </c>
      <c r="AF92" s="1">
        <f t="shared" si="56"/>
        <v>1</v>
      </c>
      <c r="AG92" s="1">
        <f t="shared" si="56"/>
        <v>1</v>
      </c>
      <c r="AH92" s="1">
        <f t="shared" si="56"/>
        <v>1</v>
      </c>
      <c r="AI92" s="1">
        <f t="shared" si="56"/>
        <v>1</v>
      </c>
      <c r="AJ92" s="1">
        <f t="shared" si="56"/>
        <v>1</v>
      </c>
      <c r="AK92" s="1">
        <f t="shared" si="56"/>
        <v>1</v>
      </c>
      <c r="AL92" s="1">
        <f t="shared" si="57"/>
        <v>1</v>
      </c>
      <c r="AM92" s="1">
        <f t="shared" si="57"/>
        <v>1</v>
      </c>
      <c r="AN92" s="1">
        <f t="shared" si="57"/>
        <v>1</v>
      </c>
      <c r="AO92" s="1">
        <f t="shared" si="57"/>
        <v>1</v>
      </c>
      <c r="AP92" s="1">
        <f t="shared" si="57"/>
        <v>1</v>
      </c>
      <c r="AQ92" s="1">
        <f t="shared" si="57"/>
        <v>1</v>
      </c>
      <c r="AR92" s="1">
        <f t="shared" si="57"/>
        <v>1</v>
      </c>
      <c r="AS92" s="1">
        <f t="shared" si="57"/>
        <v>1</v>
      </c>
      <c r="AT92" s="1">
        <f t="shared" si="57"/>
        <v>1</v>
      </c>
      <c r="AU92" s="1">
        <f t="shared" si="57"/>
        <v>1</v>
      </c>
      <c r="AV92" s="1">
        <f t="shared" si="57"/>
        <v>1</v>
      </c>
      <c r="AW92" s="1">
        <f t="shared" si="57"/>
        <v>1</v>
      </c>
      <c r="AX92" s="196">
        <f t="shared" si="57"/>
        <v>1</v>
      </c>
      <c r="AY92" s="1">
        <f t="shared" si="57"/>
        <v>1</v>
      </c>
      <c r="AZ92" s="1">
        <f t="shared" si="57"/>
        <v>1</v>
      </c>
      <c r="BA92" s="1">
        <f t="shared" si="57"/>
        <v>1</v>
      </c>
      <c r="BB92" s="106">
        <f t="shared" si="54"/>
        <v>1</v>
      </c>
    </row>
    <row r="93" spans="1:54" s="67" customFormat="1" ht="12.9" customHeight="1">
      <c r="A93" s="69">
        <v>0.85</v>
      </c>
      <c r="B93" s="18" t="s">
        <v>258</v>
      </c>
      <c r="C93" s="19"/>
      <c r="D93" s="20"/>
      <c r="E93" s="20"/>
      <c r="F93" s="20"/>
      <c r="G93" s="179">
        <f>MIN(G94:G107)</f>
        <v>45390</v>
      </c>
      <c r="H93" s="179">
        <f>MAX(H94:H107)</f>
        <v>45464</v>
      </c>
      <c r="I93" s="45"/>
      <c r="J93" s="45"/>
      <c r="K93" s="40">
        <f>AVERAGE(K94,K105)</f>
        <v>0.59090909090909094</v>
      </c>
      <c r="L93" s="179">
        <f>MAX(L95:L107)</f>
        <v>45429</v>
      </c>
      <c r="M93" s="179">
        <f>MAX(M95:M107)</f>
        <v>45429</v>
      </c>
      <c r="N93" s="45"/>
      <c r="O93" s="60"/>
      <c r="P93" s="42">
        <f>AVERAGE(P94,P105)</f>
        <v>0.58100000000000007</v>
      </c>
      <c r="Q93" s="196">
        <f t="shared" si="55"/>
        <v>1</v>
      </c>
      <c r="R93" s="1">
        <f t="shared" si="55"/>
        <v>1</v>
      </c>
      <c r="S93" s="1">
        <f t="shared" si="55"/>
        <v>1</v>
      </c>
      <c r="T93" s="1">
        <f t="shared" si="55"/>
        <v>1</v>
      </c>
      <c r="U93" s="1">
        <f t="shared" si="55"/>
        <v>1</v>
      </c>
      <c r="V93" s="1">
        <f t="shared" si="55"/>
        <v>1</v>
      </c>
      <c r="W93" s="1">
        <f t="shared" si="55"/>
        <v>1</v>
      </c>
      <c r="X93" s="1">
        <f t="shared" si="55"/>
        <v>1</v>
      </c>
      <c r="Y93" s="1">
        <f t="shared" si="55"/>
        <v>1</v>
      </c>
      <c r="Z93" s="1">
        <f t="shared" si="55"/>
        <v>1</v>
      </c>
      <c r="AA93" s="1">
        <f t="shared" si="55"/>
        <v>1</v>
      </c>
      <c r="AB93" s="1">
        <f t="shared" si="56"/>
        <v>0</v>
      </c>
      <c r="AC93" s="1">
        <f t="shared" si="56"/>
        <v>0</v>
      </c>
      <c r="AD93" s="1">
        <f t="shared" si="56"/>
        <v>0</v>
      </c>
      <c r="AE93" s="1">
        <f t="shared" si="56"/>
        <v>0</v>
      </c>
      <c r="AF93" s="1">
        <f t="shared" si="56"/>
        <v>0</v>
      </c>
      <c r="AG93" s="1">
        <f t="shared" si="56"/>
        <v>0</v>
      </c>
      <c r="AH93" s="1">
        <f t="shared" si="56"/>
        <v>0</v>
      </c>
      <c r="AI93" s="1">
        <f t="shared" si="56"/>
        <v>0</v>
      </c>
      <c r="AJ93" s="1">
        <f t="shared" si="56"/>
        <v>0</v>
      </c>
      <c r="AK93" s="1">
        <f t="shared" si="56"/>
        <v>0</v>
      </c>
      <c r="AL93" s="1">
        <f t="shared" si="57"/>
        <v>0</v>
      </c>
      <c r="AM93" s="1">
        <f t="shared" si="57"/>
        <v>0</v>
      </c>
      <c r="AN93" s="1">
        <f t="shared" si="57"/>
        <v>0</v>
      </c>
      <c r="AO93" s="1">
        <f t="shared" si="57"/>
        <v>0</v>
      </c>
      <c r="AP93" s="1">
        <f t="shared" si="57"/>
        <v>0</v>
      </c>
      <c r="AQ93" s="1">
        <f t="shared" si="57"/>
        <v>0</v>
      </c>
      <c r="AR93" s="1">
        <f t="shared" si="57"/>
        <v>0</v>
      </c>
      <c r="AS93" s="1">
        <f t="shared" si="57"/>
        <v>0</v>
      </c>
      <c r="AT93" s="1">
        <f t="shared" si="57"/>
        <v>0</v>
      </c>
      <c r="AU93" s="1">
        <f t="shared" si="57"/>
        <v>0</v>
      </c>
      <c r="AV93" s="1">
        <f t="shared" si="57"/>
        <v>0</v>
      </c>
      <c r="AW93" s="1">
        <f t="shared" si="57"/>
        <v>0</v>
      </c>
      <c r="AX93" s="196">
        <f t="shared" si="57"/>
        <v>0</v>
      </c>
      <c r="AY93" s="1">
        <f t="shared" si="57"/>
        <v>0</v>
      </c>
      <c r="AZ93" s="1">
        <f t="shared" si="57"/>
        <v>0</v>
      </c>
      <c r="BA93" s="1">
        <f t="shared" si="57"/>
        <v>0</v>
      </c>
      <c r="BB93" s="106">
        <f t="shared" si="54"/>
        <v>0</v>
      </c>
    </row>
    <row r="94" spans="1:54" ht="12.9" customHeight="1">
      <c r="A94" s="86"/>
      <c r="B94" s="68">
        <v>0.2</v>
      </c>
      <c r="C94" s="21" t="s">
        <v>276</v>
      </c>
      <c r="D94" s="22"/>
      <c r="E94" s="23"/>
      <c r="F94" s="23"/>
      <c r="G94" s="180">
        <f>MIN(G95:G104)</f>
        <v>45390</v>
      </c>
      <c r="H94" s="180">
        <f>MAX(H95:H104)</f>
        <v>45443</v>
      </c>
      <c r="I94" s="46"/>
      <c r="J94" s="46"/>
      <c r="K94" s="39">
        <f>AVERAGE(K95:K104)</f>
        <v>1</v>
      </c>
      <c r="L94" s="180">
        <f>MIN(L95:L104)</f>
        <v>45390</v>
      </c>
      <c r="M94" s="180">
        <f>MAX(M95:M104)</f>
        <v>45429</v>
      </c>
      <c r="N94" s="46"/>
      <c r="O94" s="59"/>
      <c r="P94" s="41">
        <f>AVERAGE(P95:P104)</f>
        <v>0.98000000000000009</v>
      </c>
      <c r="Q94" s="196">
        <f t="shared" si="55"/>
        <v>1</v>
      </c>
      <c r="R94" s="1">
        <f t="shared" si="55"/>
        <v>1</v>
      </c>
      <c r="S94" s="1">
        <f t="shared" si="55"/>
        <v>1</v>
      </c>
      <c r="T94" s="1">
        <f t="shared" si="55"/>
        <v>1</v>
      </c>
      <c r="U94" s="1">
        <f t="shared" si="55"/>
        <v>1</v>
      </c>
      <c r="V94" s="1">
        <f t="shared" si="55"/>
        <v>1</v>
      </c>
      <c r="W94" s="1">
        <f t="shared" si="55"/>
        <v>1</v>
      </c>
      <c r="X94" s="1">
        <f t="shared" si="55"/>
        <v>1</v>
      </c>
      <c r="Y94" s="1">
        <f t="shared" si="55"/>
        <v>0</v>
      </c>
      <c r="Z94" s="1">
        <f t="shared" si="55"/>
        <v>0</v>
      </c>
      <c r="AA94" s="1">
        <f t="shared" si="55"/>
        <v>0</v>
      </c>
      <c r="AB94" s="1">
        <f t="shared" si="56"/>
        <v>0</v>
      </c>
      <c r="AC94" s="1">
        <f t="shared" si="56"/>
        <v>0</v>
      </c>
      <c r="AD94" s="1">
        <f t="shared" si="56"/>
        <v>0</v>
      </c>
      <c r="AE94" s="1">
        <f t="shared" si="56"/>
        <v>0</v>
      </c>
      <c r="AF94" s="1">
        <f t="shared" si="56"/>
        <v>0</v>
      </c>
      <c r="AG94" s="1">
        <f t="shared" si="56"/>
        <v>0</v>
      </c>
      <c r="AH94" s="1">
        <f t="shared" si="56"/>
        <v>0</v>
      </c>
      <c r="AI94" s="1">
        <f t="shared" si="56"/>
        <v>0</v>
      </c>
      <c r="AJ94" s="1">
        <f t="shared" si="56"/>
        <v>0</v>
      </c>
      <c r="AK94" s="1">
        <f t="shared" si="56"/>
        <v>0</v>
      </c>
      <c r="AL94" s="1">
        <f t="shared" si="57"/>
        <v>0</v>
      </c>
      <c r="AM94" s="1">
        <f t="shared" si="57"/>
        <v>0</v>
      </c>
      <c r="AN94" s="1">
        <f t="shared" si="57"/>
        <v>0</v>
      </c>
      <c r="AO94" s="1">
        <f t="shared" si="57"/>
        <v>0</v>
      </c>
      <c r="AP94" s="1">
        <f t="shared" si="57"/>
        <v>0</v>
      </c>
      <c r="AQ94" s="1">
        <f t="shared" si="57"/>
        <v>0</v>
      </c>
      <c r="AR94" s="1">
        <f t="shared" si="57"/>
        <v>0</v>
      </c>
      <c r="AS94" s="1">
        <f t="shared" si="57"/>
        <v>0</v>
      </c>
      <c r="AT94" s="1">
        <f t="shared" si="57"/>
        <v>0</v>
      </c>
      <c r="AU94" s="1">
        <f t="shared" si="57"/>
        <v>0</v>
      </c>
      <c r="AV94" s="1">
        <f t="shared" si="57"/>
        <v>0</v>
      </c>
      <c r="AW94" s="1">
        <f t="shared" si="57"/>
        <v>0</v>
      </c>
      <c r="AX94" s="196">
        <f t="shared" si="57"/>
        <v>0</v>
      </c>
      <c r="AY94" s="1">
        <f t="shared" si="57"/>
        <v>0</v>
      </c>
      <c r="AZ94" s="1">
        <f t="shared" si="57"/>
        <v>0</v>
      </c>
      <c r="BA94" s="1">
        <f t="shared" si="57"/>
        <v>0</v>
      </c>
      <c r="BB94" s="106">
        <f t="shared" si="54"/>
        <v>0</v>
      </c>
    </row>
    <row r="95" spans="1:54" s="91" customFormat="1" ht="12.9" customHeight="1">
      <c r="A95" s="86"/>
      <c r="B95" s="87"/>
      <c r="C95" s="88" t="s">
        <v>265</v>
      </c>
      <c r="D95" s="89" t="s">
        <v>256</v>
      </c>
      <c r="E95" s="90" t="s">
        <v>337</v>
      </c>
      <c r="F95" s="90">
        <f t="shared" ref="F95:F103" si="58">SUMPRODUCT(LEN(E95))-SUMPRODUCT(LEN(SUBSTITUTE(E95,",","")))+1</f>
        <v>1</v>
      </c>
      <c r="G95" s="182">
        <v>45390</v>
      </c>
      <c r="H95" s="183">
        <v>45412</v>
      </c>
      <c r="I95" s="93">
        <f t="shared" ref="I95:I104" si="59">NETWORKDAYS(G95,H95)</f>
        <v>17</v>
      </c>
      <c r="J95" s="93">
        <f t="shared" ref="J95:J104" si="60">F95*I95</f>
        <v>17</v>
      </c>
      <c r="K95" s="92">
        <f t="shared" ref="K95:K104" si="61">IF($C$5=G95,1/(H95-I95),IF($C$5&gt;G95,IF($C$5&lt;H95,($C$5-G95)/(H95-G95),1),0))</f>
        <v>1</v>
      </c>
      <c r="L95" s="182">
        <v>45390</v>
      </c>
      <c r="M95" s="183">
        <v>45412</v>
      </c>
      <c r="N95" s="93">
        <f>NETWORKDAYS(L95,M95)</f>
        <v>17</v>
      </c>
      <c r="O95" s="95">
        <f t="shared" ref="O95:O104" si="62">F95*N95</f>
        <v>17</v>
      </c>
      <c r="P95" s="202">
        <v>1</v>
      </c>
      <c r="Q95" s="196">
        <f t="shared" si="55"/>
        <v>1</v>
      </c>
      <c r="R95" s="1">
        <f t="shared" si="55"/>
        <v>1</v>
      </c>
      <c r="S95" s="1">
        <f t="shared" si="55"/>
        <v>1</v>
      </c>
      <c r="T95" s="1">
        <f t="shared" si="55"/>
        <v>1</v>
      </c>
      <c r="U95" s="1">
        <f t="shared" si="55"/>
        <v>0</v>
      </c>
      <c r="V95" s="1">
        <f t="shared" si="55"/>
        <v>0</v>
      </c>
      <c r="W95" s="1">
        <f t="shared" si="55"/>
        <v>0</v>
      </c>
      <c r="X95" s="1">
        <f t="shared" si="55"/>
        <v>0</v>
      </c>
      <c r="Y95" s="1">
        <f t="shared" si="55"/>
        <v>0</v>
      </c>
      <c r="Z95" s="1">
        <f t="shared" si="55"/>
        <v>0</v>
      </c>
      <c r="AA95" s="1">
        <f t="shared" si="55"/>
        <v>0</v>
      </c>
      <c r="AB95" s="1">
        <f t="shared" si="56"/>
        <v>0</v>
      </c>
      <c r="AC95" s="1">
        <f t="shared" si="56"/>
        <v>0</v>
      </c>
      <c r="AD95" s="1">
        <f t="shared" si="56"/>
        <v>0</v>
      </c>
      <c r="AE95" s="1">
        <f t="shared" si="56"/>
        <v>0</v>
      </c>
      <c r="AF95" s="1">
        <f t="shared" si="56"/>
        <v>0</v>
      </c>
      <c r="AG95" s="1">
        <f t="shared" si="56"/>
        <v>0</v>
      </c>
      <c r="AH95" s="1">
        <f t="shared" si="56"/>
        <v>0</v>
      </c>
      <c r="AI95" s="1">
        <f t="shared" si="56"/>
        <v>0</v>
      </c>
      <c r="AJ95" s="1">
        <f t="shared" si="56"/>
        <v>0</v>
      </c>
      <c r="AK95" s="1">
        <f t="shared" si="56"/>
        <v>0</v>
      </c>
      <c r="AL95" s="1">
        <f t="shared" si="57"/>
        <v>0</v>
      </c>
      <c r="AM95" s="1">
        <f t="shared" si="57"/>
        <v>0</v>
      </c>
      <c r="AN95" s="1">
        <f t="shared" si="57"/>
        <v>0</v>
      </c>
      <c r="AO95" s="1">
        <f t="shared" si="57"/>
        <v>0</v>
      </c>
      <c r="AP95" s="1">
        <f t="shared" si="57"/>
        <v>0</v>
      </c>
      <c r="AQ95" s="1">
        <f t="shared" si="57"/>
        <v>0</v>
      </c>
      <c r="AR95" s="1">
        <f t="shared" si="57"/>
        <v>0</v>
      </c>
      <c r="AS95" s="1">
        <f t="shared" si="57"/>
        <v>0</v>
      </c>
      <c r="AT95" s="1">
        <f t="shared" si="57"/>
        <v>0</v>
      </c>
      <c r="AU95" s="1">
        <f t="shared" si="57"/>
        <v>0</v>
      </c>
      <c r="AV95" s="1">
        <f t="shared" si="57"/>
        <v>0</v>
      </c>
      <c r="AW95" s="1">
        <f t="shared" si="57"/>
        <v>0</v>
      </c>
      <c r="AX95" s="196">
        <f t="shared" si="57"/>
        <v>0</v>
      </c>
      <c r="AY95" s="1">
        <f t="shared" si="57"/>
        <v>0</v>
      </c>
      <c r="AZ95" s="1">
        <f t="shared" si="57"/>
        <v>0</v>
      </c>
      <c r="BA95" s="1">
        <f t="shared" si="57"/>
        <v>0</v>
      </c>
      <c r="BB95" s="106">
        <f t="shared" si="54"/>
        <v>0</v>
      </c>
    </row>
    <row r="96" spans="1:54" s="91" customFormat="1" ht="12.9" customHeight="1">
      <c r="A96" s="86"/>
      <c r="B96" s="87"/>
      <c r="C96" s="88" t="s">
        <v>265</v>
      </c>
      <c r="D96" s="89" t="s">
        <v>256</v>
      </c>
      <c r="E96" s="90" t="s">
        <v>361</v>
      </c>
      <c r="F96" s="90">
        <f t="shared" ref="F96:F102" si="63">SUMPRODUCT(LEN(E96))-SUMPRODUCT(LEN(SUBSTITUTE(E96,",","")))+1</f>
        <v>1</v>
      </c>
      <c r="G96" s="182">
        <v>45390</v>
      </c>
      <c r="H96" s="256">
        <v>45443</v>
      </c>
      <c r="I96" s="265">
        <f t="shared" si="59"/>
        <v>40</v>
      </c>
      <c r="J96" s="265">
        <f t="shared" si="60"/>
        <v>40</v>
      </c>
      <c r="K96" s="266">
        <f t="shared" si="61"/>
        <v>1</v>
      </c>
      <c r="L96" s="256">
        <v>45390</v>
      </c>
      <c r="M96" s="256">
        <v>45412</v>
      </c>
      <c r="N96" s="265">
        <f t="shared" ref="N96:N102" si="64">NETWORKDAYS(L96,M96)</f>
        <v>17</v>
      </c>
      <c r="O96" s="243">
        <f t="shared" si="62"/>
        <v>17</v>
      </c>
      <c r="P96" s="249">
        <v>0.8</v>
      </c>
      <c r="Q96" s="196">
        <f t="shared" si="55"/>
        <v>1</v>
      </c>
      <c r="R96" s="1">
        <f t="shared" si="55"/>
        <v>1</v>
      </c>
      <c r="S96" s="1">
        <f t="shared" si="55"/>
        <v>1</v>
      </c>
      <c r="T96" s="1">
        <f t="shared" si="55"/>
        <v>1</v>
      </c>
      <c r="U96" s="1">
        <f t="shared" si="55"/>
        <v>1</v>
      </c>
      <c r="V96" s="1">
        <f t="shared" si="55"/>
        <v>1</v>
      </c>
      <c r="W96" s="1">
        <f t="shared" si="55"/>
        <v>1</v>
      </c>
      <c r="X96" s="1">
        <f t="shared" si="55"/>
        <v>1</v>
      </c>
      <c r="Y96" s="1">
        <f t="shared" si="55"/>
        <v>0</v>
      </c>
      <c r="Z96" s="1">
        <f t="shared" si="55"/>
        <v>0</v>
      </c>
      <c r="AA96" s="1">
        <f t="shared" si="55"/>
        <v>0</v>
      </c>
      <c r="AB96" s="1">
        <f t="shared" si="56"/>
        <v>0</v>
      </c>
      <c r="AC96" s="1">
        <f t="shared" si="56"/>
        <v>0</v>
      </c>
      <c r="AD96" s="1">
        <f t="shared" si="56"/>
        <v>0</v>
      </c>
      <c r="AE96" s="1">
        <f t="shared" si="56"/>
        <v>0</v>
      </c>
      <c r="AF96" s="1">
        <f t="shared" si="56"/>
        <v>0</v>
      </c>
      <c r="AG96" s="1">
        <f t="shared" si="56"/>
        <v>0</v>
      </c>
      <c r="AH96" s="1">
        <f t="shared" si="56"/>
        <v>0</v>
      </c>
      <c r="AI96" s="1">
        <f t="shared" si="56"/>
        <v>0</v>
      </c>
      <c r="AJ96" s="1">
        <f t="shared" si="56"/>
        <v>0</v>
      </c>
      <c r="AK96" s="1">
        <f t="shared" si="56"/>
        <v>0</v>
      </c>
      <c r="AL96" s="1">
        <f t="shared" si="57"/>
        <v>0</v>
      </c>
      <c r="AM96" s="1">
        <f t="shared" si="57"/>
        <v>0</v>
      </c>
      <c r="AN96" s="1">
        <f t="shared" si="57"/>
        <v>0</v>
      </c>
      <c r="AO96" s="1">
        <f t="shared" si="57"/>
        <v>0</v>
      </c>
      <c r="AP96" s="1">
        <f t="shared" si="57"/>
        <v>0</v>
      </c>
      <c r="AQ96" s="1">
        <f t="shared" si="57"/>
        <v>0</v>
      </c>
      <c r="AR96" s="1">
        <f t="shared" si="57"/>
        <v>0</v>
      </c>
      <c r="AS96" s="1">
        <f t="shared" si="57"/>
        <v>0</v>
      </c>
      <c r="AT96" s="1">
        <f t="shared" si="57"/>
        <v>0</v>
      </c>
      <c r="AU96" s="1">
        <f t="shared" si="57"/>
        <v>0</v>
      </c>
      <c r="AV96" s="1">
        <f t="shared" si="57"/>
        <v>0</v>
      </c>
      <c r="AW96" s="1">
        <f t="shared" si="57"/>
        <v>0</v>
      </c>
      <c r="AX96" s="196">
        <f t="shared" si="57"/>
        <v>0</v>
      </c>
      <c r="AY96" s="1">
        <f t="shared" si="57"/>
        <v>0</v>
      </c>
      <c r="AZ96" s="1">
        <f t="shared" si="57"/>
        <v>0</v>
      </c>
      <c r="BA96" s="1">
        <f t="shared" si="57"/>
        <v>0</v>
      </c>
      <c r="BB96" s="106">
        <f t="shared" si="54"/>
        <v>0</v>
      </c>
    </row>
    <row r="97" spans="1:54" s="91" customFormat="1" ht="12.9" customHeight="1">
      <c r="A97" s="28"/>
      <c r="B97" s="87"/>
      <c r="C97" s="88" t="s">
        <v>181</v>
      </c>
      <c r="D97" s="89" t="s">
        <v>246</v>
      </c>
      <c r="E97" s="222" t="s">
        <v>373</v>
      </c>
      <c r="F97" s="90">
        <f t="shared" si="63"/>
        <v>1</v>
      </c>
      <c r="G97" s="182">
        <v>45419</v>
      </c>
      <c r="H97" s="216">
        <v>45419</v>
      </c>
      <c r="I97" s="93">
        <f t="shared" ref="I97:I98" si="65">NETWORKDAYS(G97,H97)</f>
        <v>1</v>
      </c>
      <c r="J97" s="93">
        <f t="shared" ref="J97:J98" si="66">F97*I97</f>
        <v>1</v>
      </c>
      <c r="K97" s="92">
        <f t="shared" ref="K97:K98" si="67">IF($C$5=G97,1/(H97-I97),IF($C$5&gt;G97,IF($C$5&lt;H97,($C$5-G97)/(H97-G97),1),0))</f>
        <v>1</v>
      </c>
      <c r="L97" s="182">
        <v>45419</v>
      </c>
      <c r="M97" s="183">
        <v>45419</v>
      </c>
      <c r="N97" s="93">
        <f t="shared" si="64"/>
        <v>1</v>
      </c>
      <c r="O97" s="95">
        <f t="shared" ref="O97:O98" si="68">F97*N97</f>
        <v>1</v>
      </c>
      <c r="P97" s="202">
        <v>1</v>
      </c>
      <c r="Q97" s="196">
        <f t="shared" si="55"/>
        <v>0</v>
      </c>
      <c r="R97" s="1">
        <f t="shared" si="55"/>
        <v>0</v>
      </c>
      <c r="S97" s="1">
        <f t="shared" si="55"/>
        <v>0</v>
      </c>
      <c r="T97" s="1">
        <f t="shared" si="55"/>
        <v>0</v>
      </c>
      <c r="U97" s="1">
        <f t="shared" si="55"/>
        <v>1</v>
      </c>
      <c r="V97" s="1">
        <f t="shared" si="55"/>
        <v>0</v>
      </c>
      <c r="W97" s="1">
        <f t="shared" si="55"/>
        <v>0</v>
      </c>
      <c r="X97" s="1">
        <f t="shared" si="55"/>
        <v>0</v>
      </c>
      <c r="Y97" s="1">
        <f t="shared" si="55"/>
        <v>0</v>
      </c>
      <c r="Z97" s="1">
        <f t="shared" si="55"/>
        <v>0</v>
      </c>
      <c r="AA97" s="1">
        <f t="shared" si="55"/>
        <v>0</v>
      </c>
      <c r="AB97" s="1">
        <f t="shared" si="56"/>
        <v>0</v>
      </c>
      <c r="AC97" s="1">
        <f t="shared" si="56"/>
        <v>0</v>
      </c>
      <c r="AD97" s="1">
        <f t="shared" si="56"/>
        <v>0</v>
      </c>
      <c r="AE97" s="1">
        <f t="shared" si="56"/>
        <v>0</v>
      </c>
      <c r="AF97" s="1">
        <f t="shared" si="56"/>
        <v>0</v>
      </c>
      <c r="AG97" s="1">
        <f t="shared" si="56"/>
        <v>0</v>
      </c>
      <c r="AH97" s="1">
        <f t="shared" si="56"/>
        <v>0</v>
      </c>
      <c r="AI97" s="1">
        <f t="shared" si="56"/>
        <v>0</v>
      </c>
      <c r="AJ97" s="1">
        <f t="shared" si="56"/>
        <v>0</v>
      </c>
      <c r="AK97" s="1">
        <f t="shared" si="56"/>
        <v>0</v>
      </c>
      <c r="AL97" s="1">
        <f t="shared" si="56"/>
        <v>0</v>
      </c>
      <c r="AM97" s="1">
        <f t="shared" si="56"/>
        <v>0</v>
      </c>
      <c r="AN97" s="1">
        <f t="shared" si="56"/>
        <v>0</v>
      </c>
      <c r="AO97" s="1">
        <f t="shared" si="56"/>
        <v>0</v>
      </c>
      <c r="AP97" s="1">
        <f t="shared" si="56"/>
        <v>0</v>
      </c>
      <c r="AQ97" s="1">
        <f t="shared" si="56"/>
        <v>0</v>
      </c>
      <c r="AR97" s="1">
        <f t="shared" ref="AR97:BA98" si="69">IF(OR((AND($G97&lt;=AR$11,AND($H97&lt;=AR$12,$H97&gt;=AR$11))),(AND(AND($G97&gt;=AR$11,$G97&lt;=AR$12),$H97&gt;=AR$12)),AND($G97&gt;=AR$11,$H97&lt;=AR$12),AND($G97&lt;=AR$11,$H97&gt;=AR$12)),1,0)</f>
        <v>0</v>
      </c>
      <c r="AS97" s="1">
        <f t="shared" si="69"/>
        <v>0</v>
      </c>
      <c r="AT97" s="1">
        <f t="shared" si="69"/>
        <v>0</v>
      </c>
      <c r="AU97" s="1">
        <f t="shared" si="69"/>
        <v>0</v>
      </c>
      <c r="AV97" s="1">
        <f t="shared" si="69"/>
        <v>0</v>
      </c>
      <c r="AW97" s="1">
        <f t="shared" si="69"/>
        <v>0</v>
      </c>
      <c r="AX97" s="196">
        <f t="shared" si="69"/>
        <v>0</v>
      </c>
      <c r="AY97" s="1">
        <f t="shared" si="69"/>
        <v>0</v>
      </c>
      <c r="AZ97" s="1">
        <f t="shared" si="69"/>
        <v>0</v>
      </c>
      <c r="BA97" s="1">
        <f t="shared" si="69"/>
        <v>0</v>
      </c>
      <c r="BB97" s="106">
        <f t="shared" si="54"/>
        <v>0</v>
      </c>
    </row>
    <row r="98" spans="1:54" s="91" customFormat="1" ht="12.9" customHeight="1">
      <c r="A98" s="28"/>
      <c r="B98" s="87"/>
      <c r="C98" s="88" t="s">
        <v>399</v>
      </c>
      <c r="D98" s="89" t="s">
        <v>246</v>
      </c>
      <c r="E98" s="222" t="s">
        <v>373</v>
      </c>
      <c r="F98" s="90">
        <f t="shared" si="63"/>
        <v>1</v>
      </c>
      <c r="G98" s="182">
        <v>45420</v>
      </c>
      <c r="H98" s="216">
        <v>45420</v>
      </c>
      <c r="I98" s="93">
        <f t="shared" si="65"/>
        <v>1</v>
      </c>
      <c r="J98" s="93">
        <f t="shared" si="66"/>
        <v>1</v>
      </c>
      <c r="K98" s="92">
        <f t="shared" si="67"/>
        <v>1</v>
      </c>
      <c r="L98" s="182">
        <v>45420</v>
      </c>
      <c r="M98" s="216">
        <v>45420</v>
      </c>
      <c r="N98" s="93">
        <f t="shared" si="64"/>
        <v>1</v>
      </c>
      <c r="O98" s="95">
        <f t="shared" si="68"/>
        <v>1</v>
      </c>
      <c r="P98" s="202">
        <v>1</v>
      </c>
      <c r="Q98" s="196">
        <f t="shared" si="55"/>
        <v>0</v>
      </c>
      <c r="R98" s="1">
        <f t="shared" si="55"/>
        <v>0</v>
      </c>
      <c r="S98" s="1">
        <f t="shared" si="55"/>
        <v>0</v>
      </c>
      <c r="T98" s="1">
        <f t="shared" si="55"/>
        <v>0</v>
      </c>
      <c r="U98" s="1">
        <f t="shared" si="55"/>
        <v>1</v>
      </c>
      <c r="V98" s="1">
        <f t="shared" si="55"/>
        <v>0</v>
      </c>
      <c r="W98" s="1">
        <f t="shared" si="55"/>
        <v>0</v>
      </c>
      <c r="X98" s="1">
        <f t="shared" si="55"/>
        <v>0</v>
      </c>
      <c r="Y98" s="1">
        <f t="shared" si="55"/>
        <v>0</v>
      </c>
      <c r="Z98" s="1">
        <f t="shared" si="55"/>
        <v>0</v>
      </c>
      <c r="AA98" s="1">
        <f t="shared" si="55"/>
        <v>0</v>
      </c>
      <c r="AB98" s="1">
        <f t="shared" si="56"/>
        <v>0</v>
      </c>
      <c r="AC98" s="1">
        <f t="shared" si="56"/>
        <v>0</v>
      </c>
      <c r="AD98" s="1">
        <f t="shared" si="56"/>
        <v>0</v>
      </c>
      <c r="AE98" s="1">
        <f t="shared" si="56"/>
        <v>0</v>
      </c>
      <c r="AF98" s="1">
        <f t="shared" si="56"/>
        <v>0</v>
      </c>
      <c r="AG98" s="1">
        <f t="shared" si="56"/>
        <v>0</v>
      </c>
      <c r="AH98" s="1">
        <f t="shared" si="56"/>
        <v>0</v>
      </c>
      <c r="AI98" s="1">
        <f t="shared" si="56"/>
        <v>0</v>
      </c>
      <c r="AJ98" s="1">
        <f t="shared" si="56"/>
        <v>0</v>
      </c>
      <c r="AK98" s="1">
        <f t="shared" si="56"/>
        <v>0</v>
      </c>
      <c r="AL98" s="1">
        <f t="shared" si="56"/>
        <v>0</v>
      </c>
      <c r="AM98" s="1">
        <f t="shared" si="56"/>
        <v>0</v>
      </c>
      <c r="AN98" s="1">
        <f t="shared" si="56"/>
        <v>0</v>
      </c>
      <c r="AO98" s="1">
        <f t="shared" si="56"/>
        <v>0</v>
      </c>
      <c r="AP98" s="1">
        <f t="shared" si="56"/>
        <v>0</v>
      </c>
      <c r="AQ98" s="1">
        <f t="shared" si="56"/>
        <v>0</v>
      </c>
      <c r="AR98" s="1">
        <f t="shared" si="69"/>
        <v>0</v>
      </c>
      <c r="AS98" s="1">
        <f t="shared" si="69"/>
        <v>0</v>
      </c>
      <c r="AT98" s="1">
        <f t="shared" si="69"/>
        <v>0</v>
      </c>
      <c r="AU98" s="1">
        <f t="shared" si="69"/>
        <v>0</v>
      </c>
      <c r="AV98" s="1">
        <f t="shared" si="69"/>
        <v>0</v>
      </c>
      <c r="AW98" s="1">
        <f t="shared" si="69"/>
        <v>0</v>
      </c>
      <c r="AX98" s="196">
        <f t="shared" si="69"/>
        <v>0</v>
      </c>
      <c r="AY98" s="1">
        <f t="shared" si="69"/>
        <v>0</v>
      </c>
      <c r="AZ98" s="1">
        <f t="shared" ref="AZ98:BA100" si="70">IF(OR((AND($G98&lt;=AZ$11,AND($H98&lt;=AZ$12,$H98&gt;=AZ$11))),(AND(AND($G98&gt;=AZ$11,$G98&lt;=AZ$12),$H98&gt;=AZ$12)),AND($G98&gt;=AZ$11,$H98&lt;=AZ$12),AND($G98&lt;=AZ$11,$H98&gt;=AZ$12)),1,0)</f>
        <v>0</v>
      </c>
      <c r="BA98" s="1">
        <f t="shared" si="70"/>
        <v>0</v>
      </c>
      <c r="BB98" s="106">
        <f t="shared" si="54"/>
        <v>0</v>
      </c>
    </row>
    <row r="99" spans="1:54" s="91" customFormat="1" ht="12.9" customHeight="1">
      <c r="A99" s="28"/>
      <c r="B99" s="87"/>
      <c r="C99" s="88" t="s">
        <v>398</v>
      </c>
      <c r="D99" s="89" t="s">
        <v>246</v>
      </c>
      <c r="E99" s="222" t="s">
        <v>373</v>
      </c>
      <c r="F99" s="90">
        <f t="shared" ref="F99:F100" si="71">SUMPRODUCT(LEN(E99))-SUMPRODUCT(LEN(SUBSTITUTE(E99,",","")))+1</f>
        <v>1</v>
      </c>
      <c r="G99" s="182">
        <v>45421</v>
      </c>
      <c r="H99" s="216">
        <v>45421</v>
      </c>
      <c r="I99" s="93">
        <f t="shared" si="59"/>
        <v>1</v>
      </c>
      <c r="J99" s="93">
        <f t="shared" si="60"/>
        <v>1</v>
      </c>
      <c r="K99" s="92">
        <f t="shared" si="61"/>
        <v>1</v>
      </c>
      <c r="L99" s="182">
        <v>45421</v>
      </c>
      <c r="M99" s="216">
        <v>45421</v>
      </c>
      <c r="N99" s="93">
        <f t="shared" ref="N99:N100" si="72">NETWORKDAYS(L99,M99)</f>
        <v>1</v>
      </c>
      <c r="O99" s="95">
        <f t="shared" si="62"/>
        <v>1</v>
      </c>
      <c r="P99" s="202">
        <v>1</v>
      </c>
      <c r="Q99" s="196">
        <f t="shared" si="55"/>
        <v>0</v>
      </c>
      <c r="R99" s="1">
        <f t="shared" si="55"/>
        <v>0</v>
      </c>
      <c r="S99" s="1">
        <f t="shared" si="55"/>
        <v>0</v>
      </c>
      <c r="T99" s="1">
        <f t="shared" si="55"/>
        <v>0</v>
      </c>
      <c r="U99" s="1">
        <f t="shared" si="55"/>
        <v>1</v>
      </c>
      <c r="V99" s="1">
        <f t="shared" si="55"/>
        <v>0</v>
      </c>
      <c r="W99" s="1">
        <f t="shared" si="55"/>
        <v>0</v>
      </c>
      <c r="X99" s="1">
        <f t="shared" si="55"/>
        <v>0</v>
      </c>
      <c r="Y99" s="1">
        <f t="shared" si="55"/>
        <v>0</v>
      </c>
      <c r="Z99" s="1">
        <f t="shared" si="55"/>
        <v>0</v>
      </c>
      <c r="AA99" s="1">
        <f t="shared" si="55"/>
        <v>0</v>
      </c>
      <c r="AB99" s="1">
        <f t="shared" si="56"/>
        <v>0</v>
      </c>
      <c r="AC99" s="1">
        <f t="shared" si="56"/>
        <v>0</v>
      </c>
      <c r="AD99" s="1">
        <f t="shared" si="56"/>
        <v>0</v>
      </c>
      <c r="AE99" s="1">
        <f t="shared" si="56"/>
        <v>0</v>
      </c>
      <c r="AF99" s="1">
        <f t="shared" si="56"/>
        <v>0</v>
      </c>
      <c r="AG99" s="1">
        <f t="shared" si="56"/>
        <v>0</v>
      </c>
      <c r="AH99" s="1">
        <f t="shared" si="56"/>
        <v>0</v>
      </c>
      <c r="AI99" s="1">
        <f t="shared" si="56"/>
        <v>0</v>
      </c>
      <c r="AJ99" s="1">
        <f t="shared" si="56"/>
        <v>0</v>
      </c>
      <c r="AK99" s="1">
        <f t="shared" si="56"/>
        <v>0</v>
      </c>
      <c r="AL99" s="1">
        <f t="shared" si="57"/>
        <v>0</v>
      </c>
      <c r="AM99" s="1">
        <f t="shared" si="57"/>
        <v>0</v>
      </c>
      <c r="AN99" s="1">
        <f t="shared" si="57"/>
        <v>0</v>
      </c>
      <c r="AO99" s="1">
        <f t="shared" si="57"/>
        <v>0</v>
      </c>
      <c r="AP99" s="1">
        <f t="shared" si="57"/>
        <v>0</v>
      </c>
      <c r="AQ99" s="1">
        <f t="shared" si="57"/>
        <v>0</v>
      </c>
      <c r="AR99" s="1">
        <f t="shared" si="57"/>
        <v>0</v>
      </c>
      <c r="AS99" s="1">
        <f t="shared" si="57"/>
        <v>0</v>
      </c>
      <c r="AT99" s="1">
        <f t="shared" si="57"/>
        <v>0</v>
      </c>
      <c r="AU99" s="1">
        <f t="shared" si="57"/>
        <v>0</v>
      </c>
      <c r="AV99" s="1">
        <f t="shared" si="57"/>
        <v>0</v>
      </c>
      <c r="AW99" s="1">
        <f t="shared" si="57"/>
        <v>0</v>
      </c>
      <c r="AX99" s="196">
        <f t="shared" si="57"/>
        <v>0</v>
      </c>
      <c r="AY99" s="1">
        <f t="shared" si="57"/>
        <v>0</v>
      </c>
      <c r="AZ99" s="1">
        <f t="shared" si="57"/>
        <v>0</v>
      </c>
      <c r="BA99" s="1">
        <f t="shared" si="57"/>
        <v>0</v>
      </c>
      <c r="BB99" s="106">
        <f t="shared" si="54"/>
        <v>0</v>
      </c>
    </row>
    <row r="100" spans="1:54" s="91" customFormat="1" ht="12.9" customHeight="1">
      <c r="A100" s="28"/>
      <c r="B100" s="87"/>
      <c r="C100" s="88" t="s">
        <v>400</v>
      </c>
      <c r="D100" s="89" t="s">
        <v>246</v>
      </c>
      <c r="E100" s="222" t="s">
        <v>373</v>
      </c>
      <c r="F100" s="90">
        <f t="shared" si="71"/>
        <v>1</v>
      </c>
      <c r="G100" s="182">
        <v>45422</v>
      </c>
      <c r="H100" s="216">
        <v>45422</v>
      </c>
      <c r="I100" s="93">
        <f t="shared" si="59"/>
        <v>1</v>
      </c>
      <c r="J100" s="93">
        <f t="shared" si="60"/>
        <v>1</v>
      </c>
      <c r="K100" s="92">
        <f t="shared" si="61"/>
        <v>1</v>
      </c>
      <c r="L100" s="238">
        <v>45422</v>
      </c>
      <c r="M100" s="239">
        <v>45422</v>
      </c>
      <c r="N100" s="93">
        <f t="shared" si="72"/>
        <v>1</v>
      </c>
      <c r="O100" s="95">
        <f t="shared" si="62"/>
        <v>1</v>
      </c>
      <c r="P100" s="202">
        <v>1</v>
      </c>
      <c r="Q100" s="196">
        <f t="shared" si="55"/>
        <v>0</v>
      </c>
      <c r="R100" s="1">
        <f t="shared" si="55"/>
        <v>0</v>
      </c>
      <c r="S100" s="1">
        <f t="shared" si="55"/>
        <v>0</v>
      </c>
      <c r="T100" s="1">
        <f t="shared" si="55"/>
        <v>0</v>
      </c>
      <c r="U100" s="1">
        <f t="shared" si="55"/>
        <v>1</v>
      </c>
      <c r="V100" s="1">
        <f t="shared" si="55"/>
        <v>0</v>
      </c>
      <c r="W100" s="1">
        <f t="shared" si="55"/>
        <v>0</v>
      </c>
      <c r="X100" s="1">
        <f t="shared" si="55"/>
        <v>0</v>
      </c>
      <c r="Y100" s="1">
        <f t="shared" si="55"/>
        <v>0</v>
      </c>
      <c r="Z100" s="1">
        <f t="shared" si="55"/>
        <v>0</v>
      </c>
      <c r="AA100" s="1">
        <f t="shared" si="55"/>
        <v>0</v>
      </c>
      <c r="AB100" s="1">
        <f t="shared" si="56"/>
        <v>0</v>
      </c>
      <c r="AC100" s="1">
        <f t="shared" si="56"/>
        <v>0</v>
      </c>
      <c r="AD100" s="1">
        <f t="shared" si="56"/>
        <v>0</v>
      </c>
      <c r="AE100" s="1">
        <f t="shared" si="56"/>
        <v>0</v>
      </c>
      <c r="AF100" s="1">
        <f t="shared" si="56"/>
        <v>0</v>
      </c>
      <c r="AG100" s="1">
        <f t="shared" si="56"/>
        <v>0</v>
      </c>
      <c r="AH100" s="1">
        <f t="shared" si="56"/>
        <v>0</v>
      </c>
      <c r="AI100" s="1">
        <f t="shared" si="56"/>
        <v>0</v>
      </c>
      <c r="AJ100" s="1">
        <f t="shared" si="56"/>
        <v>0</v>
      </c>
      <c r="AK100" s="1">
        <f t="shared" si="56"/>
        <v>0</v>
      </c>
      <c r="AL100" s="1">
        <f t="shared" si="57"/>
        <v>0</v>
      </c>
      <c r="AM100" s="1">
        <f t="shared" si="57"/>
        <v>0</v>
      </c>
      <c r="AN100" s="1">
        <f t="shared" si="57"/>
        <v>0</v>
      </c>
      <c r="AO100" s="1">
        <f t="shared" si="57"/>
        <v>0</v>
      </c>
      <c r="AP100" s="1">
        <f t="shared" si="57"/>
        <v>0</v>
      </c>
      <c r="AQ100" s="1">
        <f t="shared" si="57"/>
        <v>0</v>
      </c>
      <c r="AR100" s="1">
        <f t="shared" si="57"/>
        <v>0</v>
      </c>
      <c r="AS100" s="1">
        <f t="shared" si="57"/>
        <v>0</v>
      </c>
      <c r="AT100" s="1">
        <f t="shared" si="57"/>
        <v>0</v>
      </c>
      <c r="AU100" s="1">
        <f t="shared" si="57"/>
        <v>0</v>
      </c>
      <c r="AV100" s="1">
        <f t="shared" si="57"/>
        <v>0</v>
      </c>
      <c r="AW100" s="1">
        <f t="shared" si="57"/>
        <v>0</v>
      </c>
      <c r="AX100" s="196">
        <f t="shared" si="57"/>
        <v>0</v>
      </c>
      <c r="AY100" s="1">
        <f t="shared" si="57"/>
        <v>0</v>
      </c>
      <c r="AZ100" s="1">
        <f t="shared" si="70"/>
        <v>0</v>
      </c>
      <c r="BA100" s="1">
        <f t="shared" si="70"/>
        <v>0</v>
      </c>
      <c r="BB100" s="106">
        <f t="shared" si="54"/>
        <v>0</v>
      </c>
    </row>
    <row r="101" spans="1:54" s="91" customFormat="1" ht="12.9" customHeight="1">
      <c r="A101" s="28"/>
      <c r="B101" s="87"/>
      <c r="C101" s="88" t="s">
        <v>399</v>
      </c>
      <c r="D101" s="89" t="s">
        <v>246</v>
      </c>
      <c r="E101" s="222" t="s">
        <v>373</v>
      </c>
      <c r="F101" s="90">
        <f t="shared" si="63"/>
        <v>1</v>
      </c>
      <c r="G101" s="182">
        <v>45425</v>
      </c>
      <c r="H101" s="216">
        <v>45425</v>
      </c>
      <c r="I101" s="93">
        <f t="shared" ref="I101:I102" si="73">NETWORKDAYS(G101,H101)</f>
        <v>1</v>
      </c>
      <c r="J101" s="93">
        <f t="shared" ref="J101:J102" si="74">F101*I101</f>
        <v>1</v>
      </c>
      <c r="K101" s="92">
        <f t="shared" ref="K101:K102" si="75">IF($C$5=G101,1/(H101-I101),IF($C$5&gt;G101,IF($C$5&lt;H101,($C$5-G101)/(H101-G101),1),0))</f>
        <v>1</v>
      </c>
      <c r="L101" s="252">
        <v>45425</v>
      </c>
      <c r="M101" s="244">
        <v>45425</v>
      </c>
      <c r="N101" s="242">
        <f t="shared" si="64"/>
        <v>1</v>
      </c>
      <c r="O101" s="243">
        <f t="shared" ref="O101:O102" si="76">F101*N101</f>
        <v>1</v>
      </c>
      <c r="P101" s="249">
        <v>1</v>
      </c>
      <c r="Q101" s="196">
        <f t="shared" si="55"/>
        <v>0</v>
      </c>
      <c r="R101" s="1">
        <f t="shared" si="55"/>
        <v>0</v>
      </c>
      <c r="S101" s="1">
        <f t="shared" si="55"/>
        <v>0</v>
      </c>
      <c r="T101" s="1">
        <f t="shared" si="55"/>
        <v>0</v>
      </c>
      <c r="U101" s="1">
        <f t="shared" si="55"/>
        <v>0</v>
      </c>
      <c r="V101" s="1">
        <f t="shared" si="55"/>
        <v>1</v>
      </c>
      <c r="W101" s="1">
        <f t="shared" si="55"/>
        <v>0</v>
      </c>
      <c r="X101" s="1">
        <f t="shared" si="55"/>
        <v>0</v>
      </c>
      <c r="Y101" s="1">
        <f t="shared" si="55"/>
        <v>0</v>
      </c>
      <c r="Z101" s="1">
        <f t="shared" si="55"/>
        <v>0</v>
      </c>
      <c r="AA101" s="1">
        <f t="shared" si="55"/>
        <v>0</v>
      </c>
      <c r="AB101" s="1">
        <f t="shared" si="56"/>
        <v>0</v>
      </c>
      <c r="AC101" s="1">
        <f t="shared" si="56"/>
        <v>0</v>
      </c>
      <c r="AD101" s="1">
        <f t="shared" si="56"/>
        <v>0</v>
      </c>
      <c r="AE101" s="1">
        <f t="shared" si="56"/>
        <v>0</v>
      </c>
      <c r="AF101" s="1">
        <f t="shared" si="56"/>
        <v>0</v>
      </c>
      <c r="AG101" s="1">
        <f t="shared" si="56"/>
        <v>0</v>
      </c>
      <c r="AH101" s="1">
        <f t="shared" si="56"/>
        <v>0</v>
      </c>
      <c r="AI101" s="1">
        <f t="shared" si="56"/>
        <v>0</v>
      </c>
      <c r="AJ101" s="1">
        <f t="shared" si="56"/>
        <v>0</v>
      </c>
      <c r="AK101" s="1">
        <f t="shared" si="56"/>
        <v>0</v>
      </c>
      <c r="AL101" s="1">
        <f t="shared" si="57"/>
        <v>0</v>
      </c>
      <c r="AM101" s="1">
        <f t="shared" si="57"/>
        <v>0</v>
      </c>
      <c r="AN101" s="1">
        <f t="shared" si="57"/>
        <v>0</v>
      </c>
      <c r="AO101" s="1">
        <f t="shared" si="57"/>
        <v>0</v>
      </c>
      <c r="AP101" s="1">
        <f t="shared" si="57"/>
        <v>0</v>
      </c>
      <c r="AQ101" s="1">
        <f t="shared" si="57"/>
        <v>0</v>
      </c>
      <c r="AR101" s="1">
        <f t="shared" si="57"/>
        <v>0</v>
      </c>
      <c r="AS101" s="1">
        <f t="shared" si="57"/>
        <v>0</v>
      </c>
      <c r="AT101" s="1">
        <f t="shared" si="57"/>
        <v>0</v>
      </c>
      <c r="AU101" s="1">
        <f t="shared" si="57"/>
        <v>0</v>
      </c>
      <c r="AV101" s="1">
        <f t="shared" si="57"/>
        <v>0</v>
      </c>
      <c r="AW101" s="1">
        <f t="shared" si="57"/>
        <v>0</v>
      </c>
      <c r="AX101" s="196">
        <f t="shared" si="57"/>
        <v>0</v>
      </c>
      <c r="AY101" s="1">
        <f t="shared" si="57"/>
        <v>0</v>
      </c>
      <c r="AZ101" s="1">
        <f t="shared" si="57"/>
        <v>0</v>
      </c>
      <c r="BA101" s="1">
        <f t="shared" si="57"/>
        <v>0</v>
      </c>
      <c r="BB101" s="106">
        <f t="shared" si="54"/>
        <v>0</v>
      </c>
    </row>
    <row r="102" spans="1:54" s="91" customFormat="1" ht="12.9" customHeight="1">
      <c r="A102" s="28"/>
      <c r="B102" s="87"/>
      <c r="C102" s="88" t="s">
        <v>107</v>
      </c>
      <c r="D102" s="89" t="s">
        <v>246</v>
      </c>
      <c r="E102" s="222" t="s">
        <v>373</v>
      </c>
      <c r="F102" s="90">
        <f t="shared" si="63"/>
        <v>1</v>
      </c>
      <c r="G102" s="182">
        <v>45426</v>
      </c>
      <c r="H102" s="216">
        <v>45426</v>
      </c>
      <c r="I102" s="93">
        <f t="shared" si="73"/>
        <v>1</v>
      </c>
      <c r="J102" s="93">
        <f t="shared" si="74"/>
        <v>1</v>
      </c>
      <c r="K102" s="92">
        <f t="shared" si="75"/>
        <v>1</v>
      </c>
      <c r="L102" s="252">
        <v>45426</v>
      </c>
      <c r="M102" s="244">
        <v>45426</v>
      </c>
      <c r="N102" s="242">
        <f t="shared" si="64"/>
        <v>1</v>
      </c>
      <c r="O102" s="243">
        <f t="shared" si="76"/>
        <v>1</v>
      </c>
      <c r="P102" s="249">
        <v>1</v>
      </c>
      <c r="Q102" s="196">
        <f t="shared" si="55"/>
        <v>0</v>
      </c>
      <c r="R102" s="1">
        <f t="shared" si="55"/>
        <v>0</v>
      </c>
      <c r="S102" s="1">
        <f t="shared" si="55"/>
        <v>0</v>
      </c>
      <c r="T102" s="1">
        <f t="shared" si="55"/>
        <v>0</v>
      </c>
      <c r="U102" s="1">
        <f t="shared" si="55"/>
        <v>0</v>
      </c>
      <c r="V102" s="1">
        <f t="shared" si="55"/>
        <v>1</v>
      </c>
      <c r="W102" s="1">
        <f t="shared" si="55"/>
        <v>0</v>
      </c>
      <c r="X102" s="1">
        <f t="shared" si="55"/>
        <v>0</v>
      </c>
      <c r="Y102" s="1">
        <f t="shared" si="55"/>
        <v>0</v>
      </c>
      <c r="Z102" s="1">
        <f t="shared" si="55"/>
        <v>0</v>
      </c>
      <c r="AA102" s="1">
        <f t="shared" si="55"/>
        <v>0</v>
      </c>
      <c r="AB102" s="1">
        <f t="shared" si="56"/>
        <v>0</v>
      </c>
      <c r="AC102" s="1">
        <f t="shared" si="56"/>
        <v>0</v>
      </c>
      <c r="AD102" s="1">
        <f t="shared" si="56"/>
        <v>0</v>
      </c>
      <c r="AE102" s="1">
        <f t="shared" si="56"/>
        <v>0</v>
      </c>
      <c r="AF102" s="1">
        <f t="shared" si="56"/>
        <v>0</v>
      </c>
      <c r="AG102" s="1">
        <f t="shared" si="56"/>
        <v>0</v>
      </c>
      <c r="AH102" s="1">
        <f t="shared" si="56"/>
        <v>0</v>
      </c>
      <c r="AI102" s="1">
        <f t="shared" si="56"/>
        <v>0</v>
      </c>
      <c r="AJ102" s="1">
        <f t="shared" si="56"/>
        <v>0</v>
      </c>
      <c r="AK102" s="1">
        <f t="shared" si="56"/>
        <v>0</v>
      </c>
      <c r="AL102" s="1">
        <f t="shared" si="57"/>
        <v>0</v>
      </c>
      <c r="AM102" s="1">
        <f t="shared" si="57"/>
        <v>0</v>
      </c>
      <c r="AN102" s="1">
        <f t="shared" si="57"/>
        <v>0</v>
      </c>
      <c r="AO102" s="1">
        <f t="shared" si="57"/>
        <v>0</v>
      </c>
      <c r="AP102" s="1">
        <f t="shared" si="57"/>
        <v>0</v>
      </c>
      <c r="AQ102" s="1">
        <f t="shared" si="57"/>
        <v>0</v>
      </c>
      <c r="AR102" s="1">
        <f t="shared" si="57"/>
        <v>0</v>
      </c>
      <c r="AS102" s="1">
        <f t="shared" si="57"/>
        <v>0</v>
      </c>
      <c r="AT102" s="1">
        <f t="shared" si="57"/>
        <v>0</v>
      </c>
      <c r="AU102" s="1">
        <f t="shared" si="57"/>
        <v>0</v>
      </c>
      <c r="AV102" s="1">
        <f t="shared" si="57"/>
        <v>0</v>
      </c>
      <c r="AW102" s="1">
        <f t="shared" si="57"/>
        <v>0</v>
      </c>
      <c r="AX102" s="196">
        <f t="shared" si="57"/>
        <v>0</v>
      </c>
      <c r="AY102" s="1">
        <f t="shared" si="57"/>
        <v>0</v>
      </c>
      <c r="AZ102" s="1">
        <f t="shared" si="57"/>
        <v>0</v>
      </c>
      <c r="BA102" s="1">
        <f t="shared" si="57"/>
        <v>0</v>
      </c>
      <c r="BB102" s="106">
        <f t="shared" si="54"/>
        <v>0</v>
      </c>
    </row>
    <row r="103" spans="1:54" s="91" customFormat="1" ht="12.9" customHeight="1">
      <c r="A103" s="28"/>
      <c r="B103" s="87"/>
      <c r="C103" s="88" t="s">
        <v>395</v>
      </c>
      <c r="D103" s="89" t="s">
        <v>246</v>
      </c>
      <c r="E103" s="222" t="s">
        <v>373</v>
      </c>
      <c r="F103" s="90">
        <f t="shared" si="58"/>
        <v>1</v>
      </c>
      <c r="G103" s="182">
        <v>45428</v>
      </c>
      <c r="H103" s="216">
        <v>45428</v>
      </c>
      <c r="I103" s="93">
        <f t="shared" si="59"/>
        <v>1</v>
      </c>
      <c r="J103" s="93">
        <f t="shared" si="60"/>
        <v>1</v>
      </c>
      <c r="K103" s="92">
        <f t="shared" si="61"/>
        <v>1</v>
      </c>
      <c r="L103" s="252">
        <v>45428</v>
      </c>
      <c r="M103" s="244">
        <v>45428</v>
      </c>
      <c r="N103" s="242">
        <f t="shared" ref="N103:N104" si="77">NETWORKDAYS(L103,M103)</f>
        <v>1</v>
      </c>
      <c r="O103" s="243">
        <f t="shared" si="62"/>
        <v>1</v>
      </c>
      <c r="P103" s="249">
        <v>1</v>
      </c>
      <c r="Q103" s="196">
        <f t="shared" si="55"/>
        <v>0</v>
      </c>
      <c r="R103" s="1">
        <f t="shared" si="55"/>
        <v>0</v>
      </c>
      <c r="S103" s="1">
        <f t="shared" si="55"/>
        <v>0</v>
      </c>
      <c r="T103" s="1">
        <f t="shared" si="55"/>
        <v>0</v>
      </c>
      <c r="U103" s="1">
        <f t="shared" si="55"/>
        <v>0</v>
      </c>
      <c r="V103" s="1">
        <f t="shared" si="55"/>
        <v>1</v>
      </c>
      <c r="W103" s="1">
        <f t="shared" si="55"/>
        <v>0</v>
      </c>
      <c r="X103" s="1">
        <f t="shared" si="55"/>
        <v>0</v>
      </c>
      <c r="Y103" s="1">
        <f t="shared" si="55"/>
        <v>0</v>
      </c>
      <c r="Z103" s="1">
        <f t="shared" si="55"/>
        <v>0</v>
      </c>
      <c r="AA103" s="1">
        <f t="shared" si="55"/>
        <v>0</v>
      </c>
      <c r="AB103" s="1">
        <f t="shared" si="56"/>
        <v>0</v>
      </c>
      <c r="AC103" s="1">
        <f t="shared" si="56"/>
        <v>0</v>
      </c>
      <c r="AD103" s="1">
        <f t="shared" si="56"/>
        <v>0</v>
      </c>
      <c r="AE103" s="1">
        <f t="shared" si="56"/>
        <v>0</v>
      </c>
      <c r="AF103" s="1">
        <f t="shared" si="56"/>
        <v>0</v>
      </c>
      <c r="AG103" s="1">
        <f t="shared" si="56"/>
        <v>0</v>
      </c>
      <c r="AH103" s="1">
        <f t="shared" si="56"/>
        <v>0</v>
      </c>
      <c r="AI103" s="1">
        <f t="shared" si="56"/>
        <v>0</v>
      </c>
      <c r="AJ103" s="1">
        <f t="shared" si="56"/>
        <v>0</v>
      </c>
      <c r="AK103" s="1">
        <f t="shared" si="56"/>
        <v>0</v>
      </c>
      <c r="AL103" s="1">
        <f t="shared" si="57"/>
        <v>0</v>
      </c>
      <c r="AM103" s="1">
        <f t="shared" si="57"/>
        <v>0</v>
      </c>
      <c r="AN103" s="1">
        <f t="shared" si="57"/>
        <v>0</v>
      </c>
      <c r="AO103" s="1">
        <f t="shared" si="57"/>
        <v>0</v>
      </c>
      <c r="AP103" s="1">
        <f t="shared" si="57"/>
        <v>0</v>
      </c>
      <c r="AQ103" s="1">
        <f t="shared" si="57"/>
        <v>0</v>
      </c>
      <c r="AR103" s="1">
        <f t="shared" si="57"/>
        <v>0</v>
      </c>
      <c r="AS103" s="1">
        <f t="shared" si="57"/>
        <v>0</v>
      </c>
      <c r="AT103" s="1">
        <f t="shared" si="57"/>
        <v>0</v>
      </c>
      <c r="AU103" s="1">
        <f t="shared" si="57"/>
        <v>0</v>
      </c>
      <c r="AV103" s="1">
        <f t="shared" si="57"/>
        <v>0</v>
      </c>
      <c r="AW103" s="1">
        <f t="shared" si="57"/>
        <v>0</v>
      </c>
      <c r="AX103" s="196">
        <f t="shared" si="57"/>
        <v>0</v>
      </c>
      <c r="AY103" s="1">
        <f t="shared" si="57"/>
        <v>0</v>
      </c>
      <c r="AZ103" s="1">
        <f t="shared" si="57"/>
        <v>0</v>
      </c>
      <c r="BA103" s="1">
        <f t="shared" si="57"/>
        <v>0</v>
      </c>
      <c r="BB103" s="106">
        <f t="shared" si="54"/>
        <v>0</v>
      </c>
    </row>
    <row r="104" spans="1:54" s="91" customFormat="1" ht="12.9" customHeight="1">
      <c r="A104" s="28"/>
      <c r="B104" s="87"/>
      <c r="C104" s="88" t="s">
        <v>398</v>
      </c>
      <c r="D104" s="89" t="s">
        <v>246</v>
      </c>
      <c r="E104" s="222" t="s">
        <v>373</v>
      </c>
      <c r="F104" s="90">
        <f>SUMPRODUCT(LEN(E104))-SUMPRODUCT(LEN(SUBSTITUTE(E104,",","")))+1</f>
        <v>1</v>
      </c>
      <c r="G104" s="182">
        <v>45429</v>
      </c>
      <c r="H104" s="216">
        <v>45429</v>
      </c>
      <c r="I104" s="93">
        <f t="shared" si="59"/>
        <v>1</v>
      </c>
      <c r="J104" s="93">
        <f t="shared" si="60"/>
        <v>1</v>
      </c>
      <c r="K104" s="92">
        <f t="shared" si="61"/>
        <v>1</v>
      </c>
      <c r="L104" s="252">
        <v>45429</v>
      </c>
      <c r="M104" s="256">
        <v>45429</v>
      </c>
      <c r="N104" s="242">
        <f t="shared" si="77"/>
        <v>1</v>
      </c>
      <c r="O104" s="243">
        <f t="shared" si="62"/>
        <v>1</v>
      </c>
      <c r="P104" s="249">
        <v>1</v>
      </c>
      <c r="Q104" s="196">
        <f t="shared" si="55"/>
        <v>0</v>
      </c>
      <c r="R104" s="1">
        <f t="shared" si="55"/>
        <v>0</v>
      </c>
      <c r="S104" s="1">
        <f t="shared" si="55"/>
        <v>0</v>
      </c>
      <c r="T104" s="1">
        <f t="shared" si="55"/>
        <v>0</v>
      </c>
      <c r="U104" s="1">
        <f t="shared" si="55"/>
        <v>0</v>
      </c>
      <c r="V104" s="1">
        <f t="shared" si="55"/>
        <v>1</v>
      </c>
      <c r="W104" s="1">
        <f t="shared" si="55"/>
        <v>0</v>
      </c>
      <c r="X104" s="1">
        <f t="shared" si="55"/>
        <v>0</v>
      </c>
      <c r="Y104" s="1">
        <f t="shared" si="55"/>
        <v>0</v>
      </c>
      <c r="Z104" s="1">
        <f t="shared" si="55"/>
        <v>0</v>
      </c>
      <c r="AA104" s="1">
        <f t="shared" si="55"/>
        <v>0</v>
      </c>
      <c r="AB104" s="1">
        <f t="shared" si="56"/>
        <v>0</v>
      </c>
      <c r="AC104" s="1">
        <f t="shared" si="56"/>
        <v>0</v>
      </c>
      <c r="AD104" s="1">
        <f t="shared" si="56"/>
        <v>0</v>
      </c>
      <c r="AE104" s="1">
        <f t="shared" si="56"/>
        <v>0</v>
      </c>
      <c r="AF104" s="1">
        <f t="shared" si="56"/>
        <v>0</v>
      </c>
      <c r="AG104" s="1">
        <f t="shared" si="56"/>
        <v>0</v>
      </c>
      <c r="AH104" s="1">
        <f t="shared" si="56"/>
        <v>0</v>
      </c>
      <c r="AI104" s="1">
        <f t="shared" si="56"/>
        <v>0</v>
      </c>
      <c r="AJ104" s="1">
        <f t="shared" si="56"/>
        <v>0</v>
      </c>
      <c r="AK104" s="1">
        <f t="shared" si="56"/>
        <v>0</v>
      </c>
      <c r="AL104" s="1">
        <f t="shared" si="57"/>
        <v>0</v>
      </c>
      <c r="AM104" s="1">
        <f t="shared" si="57"/>
        <v>0</v>
      </c>
      <c r="AN104" s="1">
        <f t="shared" si="57"/>
        <v>0</v>
      </c>
      <c r="AO104" s="1">
        <f t="shared" si="57"/>
        <v>0</v>
      </c>
      <c r="AP104" s="1">
        <f t="shared" si="57"/>
        <v>0</v>
      </c>
      <c r="AQ104" s="1">
        <f t="shared" si="57"/>
        <v>0</v>
      </c>
      <c r="AR104" s="1">
        <f t="shared" si="57"/>
        <v>0</v>
      </c>
      <c r="AS104" s="1">
        <f t="shared" si="57"/>
        <v>0</v>
      </c>
      <c r="AT104" s="1">
        <f t="shared" si="57"/>
        <v>0</v>
      </c>
      <c r="AU104" s="1">
        <f t="shared" si="57"/>
        <v>0</v>
      </c>
      <c r="AV104" s="1">
        <f t="shared" si="57"/>
        <v>0</v>
      </c>
      <c r="AW104" s="1">
        <f t="shared" si="57"/>
        <v>0</v>
      </c>
      <c r="AX104" s="196">
        <f t="shared" si="57"/>
        <v>0</v>
      </c>
      <c r="AY104" s="1">
        <f t="shared" si="57"/>
        <v>0</v>
      </c>
      <c r="AZ104" s="1">
        <f t="shared" si="57"/>
        <v>0</v>
      </c>
      <c r="BA104" s="1">
        <f t="shared" si="57"/>
        <v>0</v>
      </c>
      <c r="BB104" s="106">
        <f t="shared" si="54"/>
        <v>0</v>
      </c>
    </row>
    <row r="105" spans="1:54" ht="12.9" customHeight="1">
      <c r="A105" s="86"/>
      <c r="B105" s="64"/>
      <c r="C105" s="21" t="s">
        <v>236</v>
      </c>
      <c r="D105" s="22"/>
      <c r="E105" s="23"/>
      <c r="F105" s="23"/>
      <c r="G105" s="180">
        <f>MIN(G106:G107)</f>
        <v>45446</v>
      </c>
      <c r="H105" s="180">
        <f>MAX(H106:H107)</f>
        <v>45464</v>
      </c>
      <c r="I105" s="46"/>
      <c r="J105" s="46"/>
      <c r="K105" s="39">
        <f>AVERAGE(K106:K107)</f>
        <v>0.18181818181818182</v>
      </c>
      <c r="L105" s="180">
        <f>MIN(L106:L107)</f>
        <v>0</v>
      </c>
      <c r="M105" s="180">
        <f>MAX(M106:M107)</f>
        <v>0</v>
      </c>
      <c r="N105" s="46"/>
      <c r="O105" s="59"/>
      <c r="P105" s="41">
        <f>AVERAGE(P106:P107)</f>
        <v>0.182</v>
      </c>
      <c r="Q105" s="196">
        <f t="shared" ref="Q105:AA111" si="78">IF(OR((AND($G105&lt;=Q$11,AND($H105&lt;=Q$12,$H105&gt;=Q$11))),(AND(AND($G105&gt;=Q$11,$G105&lt;=Q$12),$H105&gt;=Q$12)),AND($G105&gt;=Q$11,$H105&lt;=Q$12),AND($G105&lt;=Q$11,$H105&gt;=Q$12)),1,0)</f>
        <v>0</v>
      </c>
      <c r="R105" s="1">
        <f t="shared" si="78"/>
        <v>0</v>
      </c>
      <c r="S105" s="1">
        <f t="shared" si="78"/>
        <v>0</v>
      </c>
      <c r="T105" s="1">
        <f t="shared" si="78"/>
        <v>0</v>
      </c>
      <c r="U105" s="1">
        <f t="shared" si="78"/>
        <v>0</v>
      </c>
      <c r="V105" s="1">
        <f t="shared" si="78"/>
        <v>0</v>
      </c>
      <c r="W105" s="1">
        <f t="shared" si="78"/>
        <v>0</v>
      </c>
      <c r="X105" s="1">
        <f t="shared" si="78"/>
        <v>0</v>
      </c>
      <c r="Y105" s="1">
        <f t="shared" si="78"/>
        <v>1</v>
      </c>
      <c r="Z105" s="1">
        <f t="shared" si="78"/>
        <v>1</v>
      </c>
      <c r="AA105" s="1">
        <f t="shared" si="78"/>
        <v>1</v>
      </c>
      <c r="AB105" s="1">
        <f t="shared" ref="AB105:AK111" si="79">IF(OR((AND($G105&lt;=AB$11,AND($H105&lt;=AB$12,$H105&gt;=AB$11))),(AND(AND($G105&gt;=AB$11,$G105&lt;=AB$12),$H105&gt;=AB$12)),AND($G105&gt;=AB$11,$H105&lt;=AB$12),AND($G105&lt;=AB$11,$H105&gt;=AB$12)),1,0)</f>
        <v>0</v>
      </c>
      <c r="AC105" s="1">
        <f t="shared" si="79"/>
        <v>0</v>
      </c>
      <c r="AD105" s="1">
        <f t="shared" si="79"/>
        <v>0</v>
      </c>
      <c r="AE105" s="1">
        <f t="shared" si="79"/>
        <v>0</v>
      </c>
      <c r="AF105" s="1">
        <f t="shared" si="79"/>
        <v>0</v>
      </c>
      <c r="AG105" s="1">
        <f t="shared" si="79"/>
        <v>0</v>
      </c>
      <c r="AH105" s="1">
        <f t="shared" si="79"/>
        <v>0</v>
      </c>
      <c r="AI105" s="1">
        <f t="shared" si="79"/>
        <v>0</v>
      </c>
      <c r="AJ105" s="1">
        <f t="shared" si="79"/>
        <v>0</v>
      </c>
      <c r="AK105" s="1">
        <f t="shared" si="79"/>
        <v>0</v>
      </c>
      <c r="AL105" s="1">
        <f t="shared" ref="AL105:BB111" si="80">IF(OR((AND($G105&lt;=AL$11,AND($H105&lt;=AL$12,$H105&gt;=AL$11))),(AND(AND($G105&gt;=AL$11,$G105&lt;=AL$12),$H105&gt;=AL$12)),AND($G105&gt;=AL$11,$H105&lt;=AL$12),AND($G105&lt;=AL$11,$H105&gt;=AL$12)),1,0)</f>
        <v>0</v>
      </c>
      <c r="AM105" s="1">
        <f t="shared" si="80"/>
        <v>0</v>
      </c>
      <c r="AN105" s="1">
        <f t="shared" si="80"/>
        <v>0</v>
      </c>
      <c r="AO105" s="1">
        <f t="shared" si="80"/>
        <v>0</v>
      </c>
      <c r="AP105" s="1">
        <f t="shared" si="80"/>
        <v>0</v>
      </c>
      <c r="AQ105" s="1">
        <f t="shared" si="80"/>
        <v>0</v>
      </c>
      <c r="AR105" s="1">
        <f t="shared" si="80"/>
        <v>0</v>
      </c>
      <c r="AS105" s="1">
        <f t="shared" si="80"/>
        <v>0</v>
      </c>
      <c r="AT105" s="1">
        <f t="shared" si="80"/>
        <v>0</v>
      </c>
      <c r="AU105" s="1">
        <f t="shared" si="80"/>
        <v>0</v>
      </c>
      <c r="AV105" s="1">
        <f t="shared" si="80"/>
        <v>0</v>
      </c>
      <c r="AW105" s="1">
        <f t="shared" si="80"/>
        <v>0</v>
      </c>
      <c r="AX105" s="196">
        <f t="shared" si="80"/>
        <v>0</v>
      </c>
      <c r="AY105" s="1">
        <f t="shared" si="80"/>
        <v>0</v>
      </c>
      <c r="AZ105" s="1">
        <f t="shared" si="80"/>
        <v>0</v>
      </c>
      <c r="BA105" s="1">
        <f t="shared" si="80"/>
        <v>0</v>
      </c>
      <c r="BB105" s="106">
        <f t="shared" si="80"/>
        <v>0</v>
      </c>
    </row>
    <row r="106" spans="1:54" s="91" customFormat="1" ht="12.9" customHeight="1">
      <c r="A106" s="86"/>
      <c r="B106" s="87"/>
      <c r="C106" s="88" t="s">
        <v>330</v>
      </c>
      <c r="D106" s="89" t="s">
        <v>257</v>
      </c>
      <c r="E106" s="90" t="s">
        <v>353</v>
      </c>
      <c r="F106" s="90">
        <f t="shared" ref="F106:F107" si="81">SUMPRODUCT(LEN(E106))-SUMPRODUCT(LEN(SUBSTITUTE(E106,",","")))+1</f>
        <v>1</v>
      </c>
      <c r="G106" s="256">
        <v>45460</v>
      </c>
      <c r="H106" s="256">
        <v>45464</v>
      </c>
      <c r="I106" s="93">
        <f>NETWORKDAYS(G106,H106)</f>
        <v>5</v>
      </c>
      <c r="J106" s="93">
        <f>F106*I106</f>
        <v>5</v>
      </c>
      <c r="K106" s="92">
        <f>IF($C$5=G106,1/(H106-I106),IF($C$5&gt;G106,IF($C$5&lt;H106,($C$5-G106)/(H106-G106),1),0))</f>
        <v>0</v>
      </c>
      <c r="L106" s="182"/>
      <c r="M106" s="183"/>
      <c r="N106" s="93">
        <f t="shared" ref="N106:N107" si="82">NETWORKDAYS(L106,M106)</f>
        <v>0</v>
      </c>
      <c r="O106" s="95">
        <f>F106*N106</f>
        <v>0</v>
      </c>
      <c r="P106" s="202">
        <v>0</v>
      </c>
      <c r="Q106" s="196">
        <f t="shared" si="78"/>
        <v>0</v>
      </c>
      <c r="R106" s="1">
        <f t="shared" si="78"/>
        <v>0</v>
      </c>
      <c r="S106" s="1">
        <f t="shared" si="78"/>
        <v>0</v>
      </c>
      <c r="T106" s="1">
        <f t="shared" si="78"/>
        <v>0</v>
      </c>
      <c r="U106" s="1">
        <f t="shared" si="78"/>
        <v>0</v>
      </c>
      <c r="V106" s="1">
        <f t="shared" si="78"/>
        <v>0</v>
      </c>
      <c r="W106" s="1">
        <f t="shared" si="78"/>
        <v>0</v>
      </c>
      <c r="X106" s="1">
        <f t="shared" si="78"/>
        <v>0</v>
      </c>
      <c r="Y106" s="1">
        <f t="shared" si="78"/>
        <v>0</v>
      </c>
      <c r="Z106" s="1">
        <f t="shared" si="78"/>
        <v>0</v>
      </c>
      <c r="AA106" s="1">
        <f t="shared" si="78"/>
        <v>1</v>
      </c>
      <c r="AB106" s="1">
        <f t="shared" si="79"/>
        <v>0</v>
      </c>
      <c r="AC106" s="1">
        <f t="shared" si="79"/>
        <v>0</v>
      </c>
      <c r="AD106" s="1">
        <f t="shared" si="79"/>
        <v>0</v>
      </c>
      <c r="AE106" s="1">
        <f t="shared" si="79"/>
        <v>0</v>
      </c>
      <c r="AF106" s="1">
        <f t="shared" si="79"/>
        <v>0</v>
      </c>
      <c r="AG106" s="1">
        <f t="shared" si="79"/>
        <v>0</v>
      </c>
      <c r="AH106" s="1">
        <f t="shared" si="79"/>
        <v>0</v>
      </c>
      <c r="AI106" s="1">
        <f t="shared" si="79"/>
        <v>0</v>
      </c>
      <c r="AJ106" s="1">
        <f t="shared" si="79"/>
        <v>0</v>
      </c>
      <c r="AK106" s="1">
        <f t="shared" si="79"/>
        <v>0</v>
      </c>
      <c r="AL106" s="1">
        <f t="shared" si="80"/>
        <v>0</v>
      </c>
      <c r="AM106" s="1">
        <f t="shared" si="80"/>
        <v>0</v>
      </c>
      <c r="AN106" s="1">
        <f t="shared" si="80"/>
        <v>0</v>
      </c>
      <c r="AO106" s="1">
        <f t="shared" si="80"/>
        <v>0</v>
      </c>
      <c r="AP106" s="1">
        <f t="shared" si="80"/>
        <v>0</v>
      </c>
      <c r="AQ106" s="1">
        <f t="shared" si="80"/>
        <v>0</v>
      </c>
      <c r="AR106" s="1">
        <f t="shared" si="80"/>
        <v>0</v>
      </c>
      <c r="AS106" s="1">
        <f t="shared" si="80"/>
        <v>0</v>
      </c>
      <c r="AT106" s="1">
        <f t="shared" si="80"/>
        <v>0</v>
      </c>
      <c r="AU106" s="1">
        <f t="shared" si="80"/>
        <v>0</v>
      </c>
      <c r="AV106" s="1">
        <f t="shared" si="80"/>
        <v>0</v>
      </c>
      <c r="AW106" s="1">
        <f t="shared" si="80"/>
        <v>0</v>
      </c>
      <c r="AX106" s="196">
        <f t="shared" si="80"/>
        <v>0</v>
      </c>
      <c r="AY106" s="1">
        <f t="shared" si="80"/>
        <v>0</v>
      </c>
      <c r="AZ106" s="1">
        <f t="shared" si="80"/>
        <v>0</v>
      </c>
      <c r="BA106" s="1">
        <f t="shared" si="80"/>
        <v>0</v>
      </c>
      <c r="BB106" s="106">
        <f t="shared" si="54"/>
        <v>0</v>
      </c>
    </row>
    <row r="107" spans="1:54" s="91" customFormat="1" ht="12.9" customHeight="1">
      <c r="A107" s="28"/>
      <c r="B107" s="87"/>
      <c r="C107" s="88" t="s">
        <v>214</v>
      </c>
      <c r="D107" s="89" t="s">
        <v>262</v>
      </c>
      <c r="E107" s="90" t="s">
        <v>347</v>
      </c>
      <c r="F107" s="90">
        <f t="shared" si="81"/>
        <v>1</v>
      </c>
      <c r="G107" s="271">
        <v>45446</v>
      </c>
      <c r="H107" s="271">
        <v>45457</v>
      </c>
      <c r="I107" s="93">
        <f>NETWORKDAYS(G107,H107)</f>
        <v>10</v>
      </c>
      <c r="J107" s="93">
        <f>F107*I107</f>
        <v>10</v>
      </c>
      <c r="K107" s="92">
        <f>IF($C$5=G107,1/(H107-I107),IF($C$5&gt;G107,IF($C$5&lt;H107,($C$5-G107)/(H107-G107),1),0))</f>
        <v>0.36363636363636365</v>
      </c>
      <c r="L107" s="182"/>
      <c r="M107" s="183"/>
      <c r="N107" s="93">
        <f t="shared" si="82"/>
        <v>0</v>
      </c>
      <c r="O107" s="95">
        <f>F107*N107</f>
        <v>0</v>
      </c>
      <c r="P107" s="272">
        <v>0.36399999999999999</v>
      </c>
      <c r="Q107" s="196">
        <f t="shared" si="78"/>
        <v>0</v>
      </c>
      <c r="R107" s="1">
        <f t="shared" si="78"/>
        <v>0</v>
      </c>
      <c r="S107" s="1">
        <f t="shared" si="78"/>
        <v>0</v>
      </c>
      <c r="T107" s="1">
        <f t="shared" si="78"/>
        <v>0</v>
      </c>
      <c r="U107" s="1">
        <f t="shared" si="78"/>
        <v>0</v>
      </c>
      <c r="V107" s="1">
        <f t="shared" si="78"/>
        <v>0</v>
      </c>
      <c r="W107" s="1">
        <f t="shared" si="78"/>
        <v>0</v>
      </c>
      <c r="X107" s="1">
        <f t="shared" si="78"/>
        <v>0</v>
      </c>
      <c r="Y107" s="1">
        <f t="shared" si="78"/>
        <v>1</v>
      </c>
      <c r="Z107" s="1">
        <f t="shared" si="78"/>
        <v>1</v>
      </c>
      <c r="AA107" s="1">
        <f t="shared" si="78"/>
        <v>0</v>
      </c>
      <c r="AB107" s="1">
        <f t="shared" si="79"/>
        <v>0</v>
      </c>
      <c r="AC107" s="1">
        <f t="shared" si="79"/>
        <v>0</v>
      </c>
      <c r="AD107" s="1">
        <f t="shared" si="79"/>
        <v>0</v>
      </c>
      <c r="AE107" s="1">
        <f t="shared" si="79"/>
        <v>0</v>
      </c>
      <c r="AF107" s="1">
        <f t="shared" si="79"/>
        <v>0</v>
      </c>
      <c r="AG107" s="1">
        <f t="shared" si="79"/>
        <v>0</v>
      </c>
      <c r="AH107" s="1">
        <f t="shared" si="79"/>
        <v>0</v>
      </c>
      <c r="AI107" s="1">
        <f t="shared" si="79"/>
        <v>0</v>
      </c>
      <c r="AJ107" s="1">
        <f t="shared" si="79"/>
        <v>0</v>
      </c>
      <c r="AK107" s="1">
        <f t="shared" si="79"/>
        <v>0</v>
      </c>
      <c r="AL107" s="1">
        <f t="shared" si="80"/>
        <v>0</v>
      </c>
      <c r="AM107" s="1">
        <f t="shared" si="80"/>
        <v>0</v>
      </c>
      <c r="AN107" s="1">
        <f t="shared" si="80"/>
        <v>0</v>
      </c>
      <c r="AO107" s="1">
        <f t="shared" si="80"/>
        <v>0</v>
      </c>
      <c r="AP107" s="1">
        <f t="shared" si="80"/>
        <v>0</v>
      </c>
      <c r="AQ107" s="1">
        <f t="shared" si="80"/>
        <v>0</v>
      </c>
      <c r="AR107" s="1">
        <f t="shared" si="80"/>
        <v>0</v>
      </c>
      <c r="AS107" s="1">
        <f t="shared" si="80"/>
        <v>0</v>
      </c>
      <c r="AT107" s="1">
        <f t="shared" si="80"/>
        <v>0</v>
      </c>
      <c r="AU107" s="1">
        <f t="shared" si="80"/>
        <v>0</v>
      </c>
      <c r="AV107" s="1">
        <f t="shared" si="80"/>
        <v>0</v>
      </c>
      <c r="AW107" s="1">
        <f t="shared" si="80"/>
        <v>0</v>
      </c>
      <c r="AX107" s="196">
        <f t="shared" si="80"/>
        <v>0</v>
      </c>
      <c r="AY107" s="1">
        <f t="shared" si="80"/>
        <v>0</v>
      </c>
      <c r="AZ107" s="1">
        <f t="shared" si="80"/>
        <v>0</v>
      </c>
      <c r="BA107" s="1">
        <f t="shared" si="80"/>
        <v>0</v>
      </c>
      <c r="BB107" s="106">
        <f t="shared" ref="BB107:BB111" si="83">IF(OR((AND($G107&lt;=BB$11,AND($H107&lt;=BB$12,$H107&gt;=BB$11))),(AND(AND($G107&gt;=BB$11,$G107&lt;=BB$12),$H107&gt;=BB$12)),AND($G107&gt;=BB$11,$H107&lt;=BB$12),AND($G107&lt;=BB$11,$H107&gt;=BB$12)),1,0)</f>
        <v>0</v>
      </c>
    </row>
    <row r="108" spans="1:54" s="67" customFormat="1" ht="12.9" customHeight="1">
      <c r="A108" s="28"/>
      <c r="B108" s="18" t="s">
        <v>244</v>
      </c>
      <c r="C108" s="19"/>
      <c r="D108" s="20"/>
      <c r="E108" s="20"/>
      <c r="F108" s="20"/>
      <c r="G108" s="179">
        <f>MIN(G110:G138)</f>
        <v>45397</v>
      </c>
      <c r="H108" s="179">
        <f>MAX(H110:H138)</f>
        <v>45478</v>
      </c>
      <c r="I108" s="45"/>
      <c r="J108" s="45"/>
      <c r="K108" s="40">
        <f>AVERAGE(K109,K115,K120,K123)</f>
        <v>0.58877916338471259</v>
      </c>
      <c r="L108" s="179">
        <f>MIN(L110:L138)</f>
        <v>45397</v>
      </c>
      <c r="M108" s="179">
        <f>MAX(M110:M138)</f>
        <v>45450</v>
      </c>
      <c r="N108" s="45"/>
      <c r="O108" s="45"/>
      <c r="P108" s="42">
        <f>AVERAGE(P109,P115,P120,P123)</f>
        <v>0.57885416666666667</v>
      </c>
      <c r="Q108" s="196">
        <f t="shared" si="78"/>
        <v>0</v>
      </c>
      <c r="R108" s="1">
        <f t="shared" si="78"/>
        <v>1</v>
      </c>
      <c r="S108" s="1">
        <f t="shared" si="78"/>
        <v>1</v>
      </c>
      <c r="T108" s="1">
        <f t="shared" si="78"/>
        <v>1</v>
      </c>
      <c r="U108" s="1">
        <f t="shared" si="78"/>
        <v>1</v>
      </c>
      <c r="V108" s="1">
        <f t="shared" si="78"/>
        <v>1</v>
      </c>
      <c r="W108" s="1">
        <f t="shared" si="78"/>
        <v>1</v>
      </c>
      <c r="X108" s="1">
        <f t="shared" si="78"/>
        <v>1</v>
      </c>
      <c r="Y108" s="1">
        <f t="shared" si="78"/>
        <v>1</v>
      </c>
      <c r="Z108" s="1">
        <f t="shared" si="78"/>
        <v>1</v>
      </c>
      <c r="AA108" s="1">
        <f t="shared" si="78"/>
        <v>1</v>
      </c>
      <c r="AB108" s="1">
        <f t="shared" si="79"/>
        <v>1</v>
      </c>
      <c r="AC108" s="1">
        <f t="shared" si="79"/>
        <v>1</v>
      </c>
      <c r="AD108" s="1">
        <f t="shared" si="79"/>
        <v>0</v>
      </c>
      <c r="AE108" s="1">
        <f t="shared" si="79"/>
        <v>0</v>
      </c>
      <c r="AF108" s="1">
        <f t="shared" si="79"/>
        <v>0</v>
      </c>
      <c r="AG108" s="1">
        <f t="shared" si="79"/>
        <v>0</v>
      </c>
      <c r="AH108" s="1">
        <f t="shared" si="79"/>
        <v>0</v>
      </c>
      <c r="AI108" s="1">
        <f t="shared" si="79"/>
        <v>0</v>
      </c>
      <c r="AJ108" s="1">
        <f t="shared" si="79"/>
        <v>0</v>
      </c>
      <c r="AK108" s="1">
        <f t="shared" si="79"/>
        <v>0</v>
      </c>
      <c r="AL108" s="1">
        <f t="shared" si="80"/>
        <v>0</v>
      </c>
      <c r="AM108" s="1">
        <f t="shared" si="80"/>
        <v>0</v>
      </c>
      <c r="AN108" s="1">
        <f t="shared" si="80"/>
        <v>0</v>
      </c>
      <c r="AO108" s="1">
        <f t="shared" si="80"/>
        <v>0</v>
      </c>
      <c r="AP108" s="1">
        <f t="shared" si="80"/>
        <v>0</v>
      </c>
      <c r="AQ108" s="1">
        <f t="shared" si="80"/>
        <v>0</v>
      </c>
      <c r="AR108" s="1">
        <f t="shared" si="80"/>
        <v>0</v>
      </c>
      <c r="AS108" s="1">
        <f t="shared" si="80"/>
        <v>0</v>
      </c>
      <c r="AT108" s="1">
        <f t="shared" si="80"/>
        <v>0</v>
      </c>
      <c r="AU108" s="1">
        <f t="shared" si="80"/>
        <v>0</v>
      </c>
      <c r="AV108" s="1">
        <f t="shared" si="80"/>
        <v>0</v>
      </c>
      <c r="AW108" s="1">
        <f t="shared" si="80"/>
        <v>0</v>
      </c>
      <c r="AX108" s="196">
        <f t="shared" si="80"/>
        <v>0</v>
      </c>
      <c r="AY108" s="1">
        <f t="shared" si="80"/>
        <v>0</v>
      </c>
      <c r="AZ108" s="1">
        <f t="shared" si="80"/>
        <v>0</v>
      </c>
      <c r="BA108" s="1">
        <f t="shared" si="80"/>
        <v>0</v>
      </c>
      <c r="BB108" s="106">
        <f t="shared" si="83"/>
        <v>0</v>
      </c>
    </row>
    <row r="109" spans="1:54" ht="12.9" customHeight="1">
      <c r="A109" s="86"/>
      <c r="B109" s="68">
        <v>0.2</v>
      </c>
      <c r="C109" s="21" t="s">
        <v>326</v>
      </c>
      <c r="D109" s="22"/>
      <c r="E109" s="23"/>
      <c r="F109" s="23"/>
      <c r="G109" s="180">
        <f>MIN(G110:G114)</f>
        <v>45397</v>
      </c>
      <c r="H109" s="180">
        <f>MAX(H110:H114)</f>
        <v>45443</v>
      </c>
      <c r="I109" s="46"/>
      <c r="J109" s="46"/>
      <c r="K109" s="39">
        <f>AVERAGE(K110:K114)</f>
        <v>1</v>
      </c>
      <c r="L109" s="180">
        <f>MIN(L110:L114)</f>
        <v>45397</v>
      </c>
      <c r="M109" s="180">
        <f>MAX(M110:M114)</f>
        <v>45443</v>
      </c>
      <c r="N109" s="46"/>
      <c r="O109" s="59"/>
      <c r="P109" s="41">
        <f>AVERAGE(P110:P114)</f>
        <v>0.98000000000000009</v>
      </c>
      <c r="Q109" s="196">
        <f t="shared" si="78"/>
        <v>0</v>
      </c>
      <c r="R109" s="1">
        <f t="shared" si="78"/>
        <v>1</v>
      </c>
      <c r="S109" s="1">
        <f t="shared" si="78"/>
        <v>1</v>
      </c>
      <c r="T109" s="1">
        <f t="shared" si="78"/>
        <v>1</v>
      </c>
      <c r="U109" s="1">
        <f t="shared" si="78"/>
        <v>1</v>
      </c>
      <c r="V109" s="1">
        <f t="shared" si="78"/>
        <v>1</v>
      </c>
      <c r="W109" s="1">
        <f t="shared" si="78"/>
        <v>1</v>
      </c>
      <c r="X109" s="1">
        <f t="shared" si="78"/>
        <v>1</v>
      </c>
      <c r="Y109" s="1">
        <f t="shared" si="78"/>
        <v>0</v>
      </c>
      <c r="Z109" s="1">
        <f t="shared" si="78"/>
        <v>0</v>
      </c>
      <c r="AA109" s="1">
        <f t="shared" si="78"/>
        <v>0</v>
      </c>
      <c r="AB109" s="1">
        <f t="shared" si="79"/>
        <v>0</v>
      </c>
      <c r="AC109" s="1">
        <f t="shared" si="79"/>
        <v>0</v>
      </c>
      <c r="AD109" s="1">
        <f t="shared" si="79"/>
        <v>0</v>
      </c>
      <c r="AE109" s="1">
        <f t="shared" si="79"/>
        <v>0</v>
      </c>
      <c r="AF109" s="1">
        <f t="shared" si="79"/>
        <v>0</v>
      </c>
      <c r="AG109" s="1">
        <f t="shared" si="79"/>
        <v>0</v>
      </c>
      <c r="AH109" s="1">
        <f t="shared" si="79"/>
        <v>0</v>
      </c>
      <c r="AI109" s="1">
        <f t="shared" si="79"/>
        <v>0</v>
      </c>
      <c r="AJ109" s="1">
        <f t="shared" si="79"/>
        <v>0</v>
      </c>
      <c r="AK109" s="1">
        <f t="shared" si="79"/>
        <v>0</v>
      </c>
      <c r="AL109" s="1">
        <f t="shared" si="80"/>
        <v>0</v>
      </c>
      <c r="AM109" s="1">
        <f t="shared" si="80"/>
        <v>0</v>
      </c>
      <c r="AN109" s="1">
        <f t="shared" si="80"/>
        <v>0</v>
      </c>
      <c r="AO109" s="1">
        <f t="shared" si="80"/>
        <v>0</v>
      </c>
      <c r="AP109" s="1">
        <f t="shared" si="80"/>
        <v>0</v>
      </c>
      <c r="AQ109" s="1">
        <f t="shared" si="80"/>
        <v>0</v>
      </c>
      <c r="AR109" s="1">
        <f t="shared" si="80"/>
        <v>0</v>
      </c>
      <c r="AS109" s="1">
        <f t="shared" si="80"/>
        <v>0</v>
      </c>
      <c r="AT109" s="1">
        <f t="shared" si="80"/>
        <v>0</v>
      </c>
      <c r="AU109" s="1">
        <f t="shared" si="80"/>
        <v>0</v>
      </c>
      <c r="AV109" s="1">
        <f t="shared" si="80"/>
        <v>0</v>
      </c>
      <c r="AW109" s="1">
        <f t="shared" si="80"/>
        <v>0</v>
      </c>
      <c r="AX109" s="196">
        <f t="shared" si="80"/>
        <v>0</v>
      </c>
      <c r="AY109" s="1">
        <f t="shared" si="80"/>
        <v>0</v>
      </c>
      <c r="AZ109" s="1">
        <f t="shared" si="80"/>
        <v>0</v>
      </c>
      <c r="BA109" s="1">
        <f t="shared" si="80"/>
        <v>0</v>
      </c>
      <c r="BB109" s="106">
        <f t="shared" si="83"/>
        <v>0</v>
      </c>
    </row>
    <row r="110" spans="1:54" s="91" customFormat="1" ht="12.9" customHeight="1">
      <c r="A110" s="28"/>
      <c r="B110" s="87"/>
      <c r="C110" s="88" t="s">
        <v>403</v>
      </c>
      <c r="D110" s="89" t="s">
        <v>297</v>
      </c>
      <c r="E110" s="90" t="s">
        <v>337</v>
      </c>
      <c r="F110" s="90">
        <f>SUMPRODUCT(LEN(E110))-SUMPRODUCT(LEN(SUBSTITUTE(E110,",","")))+1</f>
        <v>1</v>
      </c>
      <c r="G110" s="183">
        <v>45397</v>
      </c>
      <c r="H110" s="183">
        <v>45399</v>
      </c>
      <c r="I110" s="93">
        <f>NETWORKDAYS(G110,H110)</f>
        <v>3</v>
      </c>
      <c r="J110" s="93">
        <f>F110*I110</f>
        <v>3</v>
      </c>
      <c r="K110" s="92">
        <f>IF($C$5=G110,1/(H110-I110),IF($C$5&gt;G110,IF($C$5&lt;H110,($C$5-G110)/(H110-G110),1),0))</f>
        <v>1</v>
      </c>
      <c r="L110" s="183">
        <v>45397</v>
      </c>
      <c r="M110" s="183">
        <v>45399</v>
      </c>
      <c r="N110" s="93">
        <f>NETWORKDAYS(L110,M110)</f>
        <v>3</v>
      </c>
      <c r="O110" s="95">
        <f>F110*N110</f>
        <v>3</v>
      </c>
      <c r="P110" s="202">
        <v>1</v>
      </c>
      <c r="Q110" s="196">
        <f t="shared" si="78"/>
        <v>0</v>
      </c>
      <c r="R110" s="1">
        <f t="shared" si="78"/>
        <v>1</v>
      </c>
      <c r="S110" s="1">
        <f t="shared" si="78"/>
        <v>0</v>
      </c>
      <c r="T110" s="1">
        <f t="shared" si="78"/>
        <v>0</v>
      </c>
      <c r="U110" s="1">
        <f t="shared" si="78"/>
        <v>0</v>
      </c>
      <c r="V110" s="1">
        <f t="shared" si="78"/>
        <v>0</v>
      </c>
      <c r="W110" s="1">
        <f t="shared" si="78"/>
        <v>0</v>
      </c>
      <c r="X110" s="1">
        <f t="shared" si="78"/>
        <v>0</v>
      </c>
      <c r="Y110" s="1">
        <f t="shared" si="78"/>
        <v>0</v>
      </c>
      <c r="Z110" s="1">
        <f t="shared" si="78"/>
        <v>0</v>
      </c>
      <c r="AA110" s="1">
        <f t="shared" si="78"/>
        <v>0</v>
      </c>
      <c r="AB110" s="1">
        <f t="shared" si="79"/>
        <v>0</v>
      </c>
      <c r="AC110" s="1">
        <f t="shared" si="79"/>
        <v>0</v>
      </c>
      <c r="AD110" s="1">
        <f t="shared" si="79"/>
        <v>0</v>
      </c>
      <c r="AE110" s="1">
        <f t="shared" si="79"/>
        <v>0</v>
      </c>
      <c r="AF110" s="1">
        <f t="shared" si="79"/>
        <v>0</v>
      </c>
      <c r="AG110" s="1">
        <f t="shared" si="79"/>
        <v>0</v>
      </c>
      <c r="AH110" s="1">
        <f t="shared" si="79"/>
        <v>0</v>
      </c>
      <c r="AI110" s="1">
        <f t="shared" si="79"/>
        <v>0</v>
      </c>
      <c r="AJ110" s="1">
        <f t="shared" si="79"/>
        <v>0</v>
      </c>
      <c r="AK110" s="1">
        <f t="shared" si="79"/>
        <v>0</v>
      </c>
      <c r="AL110" s="1">
        <f t="shared" si="80"/>
        <v>0</v>
      </c>
      <c r="AM110" s="1">
        <f t="shared" si="80"/>
        <v>0</v>
      </c>
      <c r="AN110" s="1">
        <f t="shared" si="80"/>
        <v>0</v>
      </c>
      <c r="AO110" s="1">
        <f t="shared" si="80"/>
        <v>0</v>
      </c>
      <c r="AP110" s="1">
        <f t="shared" si="80"/>
        <v>0</v>
      </c>
      <c r="AQ110" s="1">
        <f t="shared" si="80"/>
        <v>0</v>
      </c>
      <c r="AR110" s="1">
        <f t="shared" si="80"/>
        <v>0</v>
      </c>
      <c r="AS110" s="1">
        <f t="shared" si="80"/>
        <v>0</v>
      </c>
      <c r="AT110" s="1">
        <f t="shared" si="80"/>
        <v>0</v>
      </c>
      <c r="AU110" s="1">
        <f t="shared" si="80"/>
        <v>0</v>
      </c>
      <c r="AV110" s="1">
        <f t="shared" si="80"/>
        <v>0</v>
      </c>
      <c r="AW110" s="1">
        <f t="shared" si="80"/>
        <v>0</v>
      </c>
      <c r="AX110" s="196">
        <f t="shared" si="80"/>
        <v>0</v>
      </c>
      <c r="AY110" s="1">
        <f t="shared" si="80"/>
        <v>0</v>
      </c>
      <c r="AZ110" s="1">
        <f t="shared" si="80"/>
        <v>0</v>
      </c>
      <c r="BA110" s="1">
        <f t="shared" si="80"/>
        <v>0</v>
      </c>
      <c r="BB110" s="106">
        <f t="shared" si="83"/>
        <v>0</v>
      </c>
    </row>
    <row r="111" spans="1:54" s="91" customFormat="1" ht="12.9" customHeight="1">
      <c r="A111" s="28"/>
      <c r="B111" s="87"/>
      <c r="C111" s="88" t="s">
        <v>75</v>
      </c>
      <c r="D111" s="89" t="s">
        <v>297</v>
      </c>
      <c r="E111" s="90" t="s">
        <v>338</v>
      </c>
      <c r="F111" s="90">
        <f>SUMPRODUCT(LEN(E111))-SUMPRODUCT(LEN(SUBSTITUTE(E111,",","")))+1</f>
        <v>1</v>
      </c>
      <c r="G111" s="183">
        <v>45399</v>
      </c>
      <c r="H111" s="183">
        <v>45401</v>
      </c>
      <c r="I111" s="93">
        <f t="shared" ref="I111:I114" si="84">NETWORKDAYS(G111,H111)</f>
        <v>3</v>
      </c>
      <c r="J111" s="93">
        <f>F111*I111</f>
        <v>3</v>
      </c>
      <c r="K111" s="92">
        <f t="shared" ref="K111:K114" si="85">IF($C$5=G111,1/(H111-I111),IF($C$5&gt;G111,IF($C$5&lt;H111,($C$5-G111)/(H111-G111),1),0))</f>
        <v>1</v>
      </c>
      <c r="L111" s="183">
        <v>45399</v>
      </c>
      <c r="M111" s="183">
        <v>45401</v>
      </c>
      <c r="N111" s="93">
        <f t="shared" ref="N111:N114" si="86">NETWORKDAYS(L111,M111)</f>
        <v>3</v>
      </c>
      <c r="O111" s="95">
        <f t="shared" ref="O111:O114" si="87">F111*N111</f>
        <v>3</v>
      </c>
      <c r="P111" s="202">
        <v>1</v>
      </c>
      <c r="Q111" s="196">
        <f t="shared" si="78"/>
        <v>0</v>
      </c>
      <c r="R111" s="1">
        <f t="shared" si="78"/>
        <v>1</v>
      </c>
      <c r="S111" s="1">
        <f t="shared" si="78"/>
        <v>0</v>
      </c>
      <c r="T111" s="1">
        <f t="shared" si="78"/>
        <v>0</v>
      </c>
      <c r="U111" s="1">
        <f t="shared" si="78"/>
        <v>0</v>
      </c>
      <c r="V111" s="1">
        <f t="shared" si="78"/>
        <v>0</v>
      </c>
      <c r="W111" s="1">
        <f t="shared" si="78"/>
        <v>0</v>
      </c>
      <c r="X111" s="1">
        <f t="shared" si="78"/>
        <v>0</v>
      </c>
      <c r="Y111" s="1">
        <f t="shared" si="78"/>
        <v>0</v>
      </c>
      <c r="Z111" s="1">
        <f t="shared" si="78"/>
        <v>0</v>
      </c>
      <c r="AA111" s="1">
        <f t="shared" si="78"/>
        <v>0</v>
      </c>
      <c r="AB111" s="1">
        <f t="shared" si="79"/>
        <v>0</v>
      </c>
      <c r="AC111" s="1">
        <f t="shared" si="79"/>
        <v>0</v>
      </c>
      <c r="AD111" s="1">
        <f t="shared" si="79"/>
        <v>0</v>
      </c>
      <c r="AE111" s="1">
        <f t="shared" si="79"/>
        <v>0</v>
      </c>
      <c r="AF111" s="1">
        <f t="shared" si="79"/>
        <v>0</v>
      </c>
      <c r="AG111" s="1">
        <f t="shared" si="79"/>
        <v>0</v>
      </c>
      <c r="AH111" s="1">
        <f t="shared" si="79"/>
        <v>0</v>
      </c>
      <c r="AI111" s="1">
        <f t="shared" si="79"/>
        <v>0</v>
      </c>
      <c r="AJ111" s="1">
        <f t="shared" si="79"/>
        <v>0</v>
      </c>
      <c r="AK111" s="1">
        <f t="shared" si="79"/>
        <v>0</v>
      </c>
      <c r="AL111" s="1">
        <f t="shared" si="80"/>
        <v>0</v>
      </c>
      <c r="AM111" s="1">
        <f t="shared" si="80"/>
        <v>0</v>
      </c>
      <c r="AN111" s="1">
        <f t="shared" si="80"/>
        <v>0</v>
      </c>
      <c r="AO111" s="1">
        <f t="shared" si="80"/>
        <v>0</v>
      </c>
      <c r="AP111" s="1">
        <f t="shared" si="80"/>
        <v>0</v>
      </c>
      <c r="AQ111" s="1">
        <f t="shared" si="80"/>
        <v>0</v>
      </c>
      <c r="AR111" s="1">
        <f t="shared" si="80"/>
        <v>0</v>
      </c>
      <c r="AS111" s="1">
        <f t="shared" si="80"/>
        <v>0</v>
      </c>
      <c r="AT111" s="1">
        <f t="shared" si="80"/>
        <v>0</v>
      </c>
      <c r="AU111" s="1">
        <f t="shared" si="80"/>
        <v>0</v>
      </c>
      <c r="AV111" s="1">
        <f t="shared" si="80"/>
        <v>0</v>
      </c>
      <c r="AW111" s="1">
        <f t="shared" si="80"/>
        <v>0</v>
      </c>
      <c r="AX111" s="196">
        <f t="shared" si="80"/>
        <v>0</v>
      </c>
      <c r="AY111" s="1">
        <f t="shared" si="80"/>
        <v>0</v>
      </c>
      <c r="AZ111" s="1">
        <f t="shared" si="80"/>
        <v>0</v>
      </c>
      <c r="BA111" s="1">
        <f t="shared" si="80"/>
        <v>0</v>
      </c>
      <c r="BB111" s="106">
        <f t="shared" si="83"/>
        <v>0</v>
      </c>
    </row>
    <row r="112" spans="1:54" s="91" customFormat="1" ht="12.9" customHeight="1">
      <c r="A112" s="204"/>
      <c r="B112" s="205"/>
      <c r="C112" s="206" t="s">
        <v>184</v>
      </c>
      <c r="D112" s="89" t="s">
        <v>297</v>
      </c>
      <c r="E112" s="90" t="s">
        <v>337</v>
      </c>
      <c r="F112" s="90">
        <f>SUMPRODUCT(LEN(E112))-SUMPRODUCT(LEN(SUBSTITUTE(E112,",","")))+1</f>
        <v>1</v>
      </c>
      <c r="G112" s="214">
        <v>45404</v>
      </c>
      <c r="H112" s="214">
        <v>45415</v>
      </c>
      <c r="I112" s="93">
        <f>NETWORKDAYS(G112,H112)</f>
        <v>10</v>
      </c>
      <c r="J112" s="93">
        <f>F112*I112</f>
        <v>10</v>
      </c>
      <c r="K112" s="92">
        <f>IF($C$5=G112,1/(H112-I112),IF($C$5&gt;G112,IF($C$5&lt;H112,($C$5-G112)/(H112-G112),1),0))</f>
        <v>1</v>
      </c>
      <c r="L112" s="247">
        <v>45404</v>
      </c>
      <c r="M112" s="244">
        <v>45429</v>
      </c>
      <c r="N112" s="242">
        <f>NETWORKDAYS(L112,M112)</f>
        <v>20</v>
      </c>
      <c r="O112" s="243">
        <f>F112*N112</f>
        <v>20</v>
      </c>
      <c r="P112" s="249">
        <v>1</v>
      </c>
      <c r="Q112" s="196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96"/>
      <c r="AY112" s="1"/>
      <c r="AZ112" s="1"/>
      <c r="BA112" s="1"/>
      <c r="BB112" s="106"/>
    </row>
    <row r="113" spans="1:54" s="91" customFormat="1" ht="12.9" customHeight="1">
      <c r="A113" s="204"/>
      <c r="B113" s="205"/>
      <c r="C113" s="206" t="s">
        <v>401</v>
      </c>
      <c r="D113" s="89" t="s">
        <v>297</v>
      </c>
      <c r="E113" s="90" t="s">
        <v>337</v>
      </c>
      <c r="F113" s="90">
        <f>SUMPRODUCT(LEN(E113))-SUMPRODUCT(LEN(SUBSTITUTE(E113,",","")))+1</f>
        <v>1</v>
      </c>
      <c r="G113" s="214">
        <v>45418</v>
      </c>
      <c r="H113" s="256">
        <v>45429</v>
      </c>
      <c r="I113" s="265">
        <f>NETWORKDAYS(G113,H113)</f>
        <v>10</v>
      </c>
      <c r="J113" s="265">
        <f t="shared" ref="J113:J114" si="88">F113*I113</f>
        <v>10</v>
      </c>
      <c r="K113" s="266">
        <f>IF($C$5=G113,1/(H113-I113),IF($C$5&gt;G113,IF($C$5&lt;H113,($C$5-G113)/(H113-G113),1),0))</f>
        <v>1</v>
      </c>
      <c r="L113" s="256">
        <v>45418</v>
      </c>
      <c r="M113" s="256"/>
      <c r="N113" s="265">
        <f>NETWORKDAYS(L113,M113)</f>
        <v>-32441</v>
      </c>
      <c r="O113" s="243">
        <f>F113*N113</f>
        <v>-32441</v>
      </c>
      <c r="P113" s="249">
        <v>0.9</v>
      </c>
      <c r="Q113" s="196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96"/>
      <c r="AY113" s="1"/>
      <c r="AZ113" s="1"/>
      <c r="BA113" s="1"/>
      <c r="BB113" s="106"/>
    </row>
    <row r="114" spans="1:54" s="91" customFormat="1" ht="12.9" customHeight="1">
      <c r="A114" s="160"/>
      <c r="B114" s="161"/>
      <c r="C114" s="173" t="s">
        <v>46</v>
      </c>
      <c r="D114" s="215" t="s">
        <v>297</v>
      </c>
      <c r="E114" s="90" t="s">
        <v>361</v>
      </c>
      <c r="F114" s="90">
        <f>SUMPRODUCT(LEN(E114))-SUMPRODUCT(LEN(SUBSTITUTE(E114,",","")))+1</f>
        <v>1</v>
      </c>
      <c r="G114" s="216">
        <v>45425</v>
      </c>
      <c r="H114" s="267">
        <v>45443</v>
      </c>
      <c r="I114" s="265">
        <f t="shared" si="84"/>
        <v>15</v>
      </c>
      <c r="J114" s="265">
        <f t="shared" si="88"/>
        <v>15</v>
      </c>
      <c r="K114" s="266">
        <f t="shared" si="85"/>
        <v>1</v>
      </c>
      <c r="L114" s="256">
        <v>45425</v>
      </c>
      <c r="M114" s="256">
        <v>45443</v>
      </c>
      <c r="N114" s="265">
        <f t="shared" si="86"/>
        <v>15</v>
      </c>
      <c r="O114" s="243">
        <f t="shared" si="87"/>
        <v>15</v>
      </c>
      <c r="P114" s="249">
        <v>1</v>
      </c>
      <c r="Q114" s="196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96"/>
      <c r="AY114" s="1"/>
      <c r="AZ114" s="1"/>
      <c r="BA114" s="1"/>
      <c r="BB114" s="106"/>
    </row>
    <row r="115" spans="1:54" ht="12.9" customHeight="1">
      <c r="A115" s="86"/>
      <c r="B115" s="64"/>
      <c r="C115" s="21" t="s">
        <v>312</v>
      </c>
      <c r="D115" s="22"/>
      <c r="E115" s="23"/>
      <c r="F115" s="23"/>
      <c r="G115" s="180">
        <f>MIN(G116:G119)</f>
        <v>45419</v>
      </c>
      <c r="H115" s="180">
        <f>MAX(H116:H119)</f>
        <v>45478</v>
      </c>
      <c r="I115" s="46"/>
      <c r="J115" s="46"/>
      <c r="K115" s="39">
        <f>AVERAGE(K116:K119)</f>
        <v>0.43028846153846156</v>
      </c>
      <c r="L115" s="180">
        <f>MIN(L116:L119)</f>
        <v>45425</v>
      </c>
      <c r="M115" s="180">
        <f>MAX(M116:M119)</f>
        <v>45450</v>
      </c>
      <c r="N115" s="46"/>
      <c r="O115" s="59"/>
      <c r="P115" s="41">
        <f>AVERAGE(P116:P119)</f>
        <v>0.41875000000000001</v>
      </c>
      <c r="Q115" s="196">
        <f t="shared" ref="Q115:AA135" si="89">IF(OR((AND($G115&lt;=Q$11,AND($H115&lt;=Q$12,$H115&gt;=Q$11))),(AND(AND($G115&gt;=Q$11,$G115&lt;=Q$12),$H115&gt;=Q$12)),AND($G115&gt;=Q$11,$H115&lt;=Q$12),AND($G115&lt;=Q$11,$H115&gt;=Q$12)),1,0)</f>
        <v>0</v>
      </c>
      <c r="R115" s="1">
        <f t="shared" si="89"/>
        <v>0</v>
      </c>
      <c r="S115" s="1">
        <f t="shared" si="89"/>
        <v>0</v>
      </c>
      <c r="T115" s="1">
        <f t="shared" si="89"/>
        <v>0</v>
      </c>
      <c r="U115" s="1">
        <f t="shared" si="89"/>
        <v>1</v>
      </c>
      <c r="V115" s="1">
        <f t="shared" si="89"/>
        <v>1</v>
      </c>
      <c r="W115" s="1">
        <f t="shared" si="89"/>
        <v>1</v>
      </c>
      <c r="X115" s="1">
        <f t="shared" si="89"/>
        <v>1</v>
      </c>
      <c r="Y115" s="1">
        <f t="shared" si="89"/>
        <v>1</v>
      </c>
      <c r="Z115" s="1">
        <f t="shared" si="89"/>
        <v>1</v>
      </c>
      <c r="AA115" s="1">
        <f t="shared" si="89"/>
        <v>1</v>
      </c>
      <c r="AB115" s="1">
        <f t="shared" ref="AB115:AK135" si="90">IF(OR((AND($G115&lt;=AB$11,AND($H115&lt;=AB$12,$H115&gt;=AB$11))),(AND(AND($G115&gt;=AB$11,$G115&lt;=AB$12),$H115&gt;=AB$12)),AND($G115&gt;=AB$11,$H115&lt;=AB$12),AND($G115&lt;=AB$11,$H115&gt;=AB$12)),1,0)</f>
        <v>1</v>
      </c>
      <c r="AC115" s="1">
        <f t="shared" si="90"/>
        <v>1</v>
      </c>
      <c r="AD115" s="1">
        <f t="shared" si="90"/>
        <v>0</v>
      </c>
      <c r="AE115" s="1">
        <f t="shared" si="90"/>
        <v>0</v>
      </c>
      <c r="AF115" s="1">
        <f t="shared" si="90"/>
        <v>0</v>
      </c>
      <c r="AG115" s="1">
        <f t="shared" si="90"/>
        <v>0</v>
      </c>
      <c r="AH115" s="1">
        <f t="shared" si="90"/>
        <v>0</v>
      </c>
      <c r="AI115" s="1">
        <f t="shared" si="90"/>
        <v>0</v>
      </c>
      <c r="AJ115" s="1">
        <f t="shared" si="90"/>
        <v>0</v>
      </c>
      <c r="AK115" s="1">
        <f t="shared" si="90"/>
        <v>0</v>
      </c>
      <c r="AL115" s="1">
        <f t="shared" ref="AL115:BB135" si="91">IF(OR((AND($G115&lt;=AL$11,AND($H115&lt;=AL$12,$H115&gt;=AL$11))),(AND(AND($G115&gt;=AL$11,$G115&lt;=AL$12),$H115&gt;=AL$12)),AND($G115&gt;=AL$11,$H115&lt;=AL$12),AND($G115&lt;=AL$11,$H115&gt;=AL$12)),1,0)</f>
        <v>0</v>
      </c>
      <c r="AM115" s="1">
        <f t="shared" si="91"/>
        <v>0</v>
      </c>
      <c r="AN115" s="1">
        <f t="shared" si="91"/>
        <v>0</v>
      </c>
      <c r="AO115" s="1">
        <f t="shared" si="91"/>
        <v>0</v>
      </c>
      <c r="AP115" s="1">
        <f t="shared" si="91"/>
        <v>0</v>
      </c>
      <c r="AQ115" s="1">
        <f t="shared" si="91"/>
        <v>0</v>
      </c>
      <c r="AR115" s="1">
        <f t="shared" si="91"/>
        <v>0</v>
      </c>
      <c r="AS115" s="1">
        <f t="shared" si="91"/>
        <v>0</v>
      </c>
      <c r="AT115" s="1">
        <f t="shared" si="91"/>
        <v>0</v>
      </c>
      <c r="AU115" s="1">
        <f t="shared" si="91"/>
        <v>0</v>
      </c>
      <c r="AV115" s="1">
        <f t="shared" si="91"/>
        <v>0</v>
      </c>
      <c r="AW115" s="1">
        <f t="shared" si="91"/>
        <v>0</v>
      </c>
      <c r="AX115" s="196">
        <f t="shared" si="91"/>
        <v>0</v>
      </c>
      <c r="AY115" s="1">
        <f t="shared" si="91"/>
        <v>0</v>
      </c>
      <c r="AZ115" s="1">
        <f t="shared" si="91"/>
        <v>0</v>
      </c>
      <c r="BA115" s="1">
        <f t="shared" si="91"/>
        <v>0</v>
      </c>
      <c r="BB115" s="106">
        <f t="shared" si="91"/>
        <v>0</v>
      </c>
    </row>
    <row r="116" spans="1:54" s="91" customFormat="1" ht="12.9" customHeight="1">
      <c r="A116" s="86"/>
      <c r="B116" s="87"/>
      <c r="C116" s="292" t="s">
        <v>452</v>
      </c>
      <c r="D116" s="293" t="s">
        <v>453</v>
      </c>
      <c r="E116" s="294" t="s">
        <v>454</v>
      </c>
      <c r="F116" s="294">
        <f>SUMPRODUCT(LEN(E116))-SUMPRODUCT(LEN(SUBSTITUTE(E116,",","")))+1</f>
        <v>2</v>
      </c>
      <c r="G116" s="256">
        <v>45432</v>
      </c>
      <c r="H116" s="256">
        <v>45450</v>
      </c>
      <c r="I116" s="93">
        <f>NETWORKDAYS(G116,H116)</f>
        <v>15</v>
      </c>
      <c r="J116" s="93">
        <f>F116*I116</f>
        <v>30</v>
      </c>
      <c r="K116" s="92">
        <f>IF($C$5=G116,1/(H116-I116),IF($C$5&gt;G116,IF($C$5&lt;H116,($C$5-G116)/(H116-G116),1),0))</f>
        <v>1</v>
      </c>
      <c r="L116" s="271">
        <v>45432</v>
      </c>
      <c r="M116" s="271">
        <v>45450</v>
      </c>
      <c r="N116" s="93">
        <f>NETWORKDAYS(L116,M116)</f>
        <v>15</v>
      </c>
      <c r="O116" s="95">
        <f>F116*N116</f>
        <v>30</v>
      </c>
      <c r="P116" s="272">
        <v>1</v>
      </c>
      <c r="Q116" s="196">
        <f t="shared" si="89"/>
        <v>0</v>
      </c>
      <c r="R116" s="1">
        <f t="shared" si="89"/>
        <v>0</v>
      </c>
      <c r="S116" s="1">
        <f t="shared" si="89"/>
        <v>0</v>
      </c>
      <c r="T116" s="1">
        <f t="shared" si="89"/>
        <v>0</v>
      </c>
      <c r="U116" s="1">
        <f t="shared" si="89"/>
        <v>0</v>
      </c>
      <c r="V116" s="1">
        <f t="shared" si="89"/>
        <v>0</v>
      </c>
      <c r="W116" s="1">
        <f t="shared" si="89"/>
        <v>1</v>
      </c>
      <c r="X116" s="1">
        <f t="shared" si="89"/>
        <v>1</v>
      </c>
      <c r="Y116" s="1">
        <f t="shared" si="89"/>
        <v>1</v>
      </c>
      <c r="Z116" s="1">
        <f t="shared" si="89"/>
        <v>0</v>
      </c>
      <c r="AA116" s="1">
        <f t="shared" si="89"/>
        <v>0</v>
      </c>
      <c r="AB116" s="1">
        <f t="shared" si="90"/>
        <v>0</v>
      </c>
      <c r="AC116" s="1">
        <f t="shared" si="90"/>
        <v>0</v>
      </c>
      <c r="AD116" s="1">
        <f t="shared" si="90"/>
        <v>0</v>
      </c>
      <c r="AE116" s="1">
        <f t="shared" si="90"/>
        <v>0</v>
      </c>
      <c r="AF116" s="1">
        <f t="shared" si="90"/>
        <v>0</v>
      </c>
      <c r="AG116" s="1">
        <f t="shared" si="90"/>
        <v>0</v>
      </c>
      <c r="AH116" s="1">
        <f t="shared" si="90"/>
        <v>0</v>
      </c>
      <c r="AI116" s="1">
        <f t="shared" si="90"/>
        <v>0</v>
      </c>
      <c r="AJ116" s="1">
        <f t="shared" si="90"/>
        <v>0</v>
      </c>
      <c r="AK116" s="1">
        <f t="shared" si="90"/>
        <v>0</v>
      </c>
      <c r="AL116" s="1">
        <f t="shared" si="91"/>
        <v>0</v>
      </c>
      <c r="AM116" s="1">
        <f t="shared" si="91"/>
        <v>0</v>
      </c>
      <c r="AN116" s="1">
        <f t="shared" si="91"/>
        <v>0</v>
      </c>
      <c r="AO116" s="1">
        <f t="shared" si="91"/>
        <v>0</v>
      </c>
      <c r="AP116" s="1">
        <f t="shared" si="91"/>
        <v>0</v>
      </c>
      <c r="AQ116" s="1">
        <f t="shared" si="91"/>
        <v>0</v>
      </c>
      <c r="AR116" s="1">
        <f t="shared" si="91"/>
        <v>0</v>
      </c>
      <c r="AS116" s="1">
        <f t="shared" si="91"/>
        <v>0</v>
      </c>
      <c r="AT116" s="1">
        <f t="shared" si="91"/>
        <v>0</v>
      </c>
      <c r="AU116" s="1">
        <f t="shared" si="91"/>
        <v>0</v>
      </c>
      <c r="AV116" s="1">
        <f t="shared" si="91"/>
        <v>0</v>
      </c>
      <c r="AW116" s="1">
        <f t="shared" si="91"/>
        <v>0</v>
      </c>
      <c r="AX116" s="196">
        <f t="shared" si="91"/>
        <v>0</v>
      </c>
      <c r="AY116" s="1">
        <f t="shared" si="91"/>
        <v>0</v>
      </c>
      <c r="AZ116" s="1">
        <f t="shared" si="91"/>
        <v>0</v>
      </c>
      <c r="BA116" s="1">
        <f t="shared" si="91"/>
        <v>0</v>
      </c>
      <c r="BB116" s="106">
        <f t="shared" ref="BB116:BB135" si="92">IF(OR((AND($G116&lt;=BB$11,AND($H116&lt;=BB$12,$H116&gt;=BB$11))),(AND(AND($G116&gt;=BB$11,$G116&lt;=BB$12),$H116&gt;=BB$12)),AND($G116&gt;=BB$11,$H116&lt;=BB$12),AND($G116&lt;=BB$11,$H116&gt;=BB$12)),1,0)</f>
        <v>0</v>
      </c>
    </row>
    <row r="117" spans="1:54" s="91" customFormat="1" ht="12.9" customHeight="1">
      <c r="A117" s="236"/>
      <c r="B117" s="237"/>
      <c r="C117" s="292" t="s">
        <v>455</v>
      </c>
      <c r="D117" s="293" t="s">
        <v>456</v>
      </c>
      <c r="E117" s="294" t="s">
        <v>454</v>
      </c>
      <c r="F117" s="294">
        <f>SUMPRODUCT(LEN(E117))-SUMPRODUCT(LEN(SUBSTITUTE(E117,",","")))+1</f>
        <v>2</v>
      </c>
      <c r="G117" s="256">
        <v>45446</v>
      </c>
      <c r="H117" s="271">
        <v>45478</v>
      </c>
      <c r="I117" s="228">
        <f>NETWORKDAYS(G117,H117)</f>
        <v>25</v>
      </c>
      <c r="J117" s="228">
        <f>F117*I117</f>
        <v>50</v>
      </c>
      <c r="K117" s="229">
        <f>IF($C$5=G117,1/(H117-I117),IF($C$5&gt;G117,IF($C$5&lt;H117,($C$5-G117)/(H117-G117),1),0))</f>
        <v>0.125</v>
      </c>
      <c r="L117" s="271">
        <v>45446</v>
      </c>
      <c r="M117" s="238"/>
      <c r="N117" s="228">
        <f>NETWORKDAYS(L117,M117)</f>
        <v>-32461</v>
      </c>
      <c r="O117" s="95">
        <f>F117*N117</f>
        <v>-64922</v>
      </c>
      <c r="P117" s="272">
        <v>0.125</v>
      </c>
      <c r="Q117" s="196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96"/>
      <c r="AY117" s="1"/>
      <c r="AZ117" s="1"/>
      <c r="BA117" s="1"/>
      <c r="BB117" s="106"/>
    </row>
    <row r="118" spans="1:54" s="91" customFormat="1" ht="12.9" customHeight="1">
      <c r="A118" s="207"/>
      <c r="B118" s="205"/>
      <c r="C118" s="292" t="s">
        <v>71</v>
      </c>
      <c r="D118" s="293" t="s">
        <v>16</v>
      </c>
      <c r="E118" s="294" t="s">
        <v>457</v>
      </c>
      <c r="F118" s="294">
        <f>SUMPRODUCT(LEN(E118))-SUMPRODUCT(LEN(SUBSTITUTE(E118,",","")))+1</f>
        <v>1</v>
      </c>
      <c r="G118" s="256">
        <v>45453</v>
      </c>
      <c r="H118" s="271">
        <v>45478</v>
      </c>
      <c r="I118" s="93">
        <f>NETWORKDAYS(G118,H118)</f>
        <v>20</v>
      </c>
      <c r="J118" s="93">
        <f>F118*I118</f>
        <v>20</v>
      </c>
      <c r="K118" s="92">
        <f>IF($C$5=G118,1/(H118-I118),IF($C$5&gt;G118,IF($C$5&lt;H118,($C$5-G118)/(H118-G118),1),0))</f>
        <v>0</v>
      </c>
      <c r="L118" s="182"/>
      <c r="M118" s="183"/>
      <c r="N118" s="93">
        <f>NETWORKDAYS(L118,M118)</f>
        <v>0</v>
      </c>
      <c r="O118" s="95">
        <f>F118*N118</f>
        <v>0</v>
      </c>
      <c r="P118" s="202">
        <v>0</v>
      </c>
      <c r="Q118" s="196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96"/>
      <c r="AY118" s="1"/>
      <c r="AZ118" s="1"/>
      <c r="BA118" s="1"/>
      <c r="BB118" s="106"/>
    </row>
    <row r="119" spans="1:54" s="91" customFormat="1" ht="12.9" customHeight="1">
      <c r="A119" s="164"/>
      <c r="B119" s="161"/>
      <c r="C119" s="173" t="s">
        <v>46</v>
      </c>
      <c r="D119" s="89" t="s">
        <v>16</v>
      </c>
      <c r="E119" s="90" t="s">
        <v>93</v>
      </c>
      <c r="F119" s="90">
        <f>SUMPRODUCT(LEN(E119))-SUMPRODUCT(LEN(SUBSTITUTE(E119,",","")))+1</f>
        <v>2</v>
      </c>
      <c r="G119" s="184">
        <v>45419</v>
      </c>
      <c r="H119" s="245">
        <v>45471</v>
      </c>
      <c r="I119" s="242">
        <f>NETWORKDAYS(G119,H119)</f>
        <v>39</v>
      </c>
      <c r="J119" s="242">
        <f>F119*I119</f>
        <v>78</v>
      </c>
      <c r="K119" s="253">
        <f>IF($C$5=G119,1/(H119-I119),IF($C$5&gt;G119,IF($C$5&lt;H119,($C$5-G119)/(H119-G119),1),0))</f>
        <v>0.59615384615384615</v>
      </c>
      <c r="L119" s="256">
        <v>45425</v>
      </c>
      <c r="M119" s="256"/>
      <c r="N119" s="265">
        <f>NETWORKDAYS(L119,M119)</f>
        <v>-32446</v>
      </c>
      <c r="O119" s="243">
        <f>F119*N119</f>
        <v>-64892</v>
      </c>
      <c r="P119" s="272">
        <v>0.55000000000000004</v>
      </c>
      <c r="Q119" s="196">
        <f t="shared" si="89"/>
        <v>0</v>
      </c>
      <c r="R119" s="1">
        <f t="shared" si="89"/>
        <v>0</v>
      </c>
      <c r="S119" s="1">
        <f t="shared" si="89"/>
        <v>0</v>
      </c>
      <c r="T119" s="1">
        <f t="shared" si="89"/>
        <v>0</v>
      </c>
      <c r="U119" s="1">
        <f t="shared" si="89"/>
        <v>1</v>
      </c>
      <c r="V119" s="1">
        <f t="shared" si="89"/>
        <v>1</v>
      </c>
      <c r="W119" s="1">
        <f t="shared" si="89"/>
        <v>1</v>
      </c>
      <c r="X119" s="1">
        <f t="shared" si="89"/>
        <v>1</v>
      </c>
      <c r="Y119" s="1">
        <f t="shared" si="89"/>
        <v>1</v>
      </c>
      <c r="Z119" s="1">
        <f t="shared" si="89"/>
        <v>1</v>
      </c>
      <c r="AA119" s="1">
        <f t="shared" si="89"/>
        <v>1</v>
      </c>
      <c r="AB119" s="1">
        <f t="shared" si="90"/>
        <v>1</v>
      </c>
      <c r="AC119" s="1">
        <f t="shared" si="90"/>
        <v>0</v>
      </c>
      <c r="AD119" s="1">
        <f t="shared" si="90"/>
        <v>0</v>
      </c>
      <c r="AE119" s="1">
        <f t="shared" si="90"/>
        <v>0</v>
      </c>
      <c r="AF119" s="1">
        <f t="shared" si="90"/>
        <v>0</v>
      </c>
      <c r="AG119" s="1">
        <f t="shared" si="90"/>
        <v>0</v>
      </c>
      <c r="AH119" s="1">
        <f t="shared" si="90"/>
        <v>0</v>
      </c>
      <c r="AI119" s="1">
        <f t="shared" si="90"/>
        <v>0</v>
      </c>
      <c r="AJ119" s="1">
        <f t="shared" si="90"/>
        <v>0</v>
      </c>
      <c r="AK119" s="1">
        <f t="shared" si="90"/>
        <v>0</v>
      </c>
      <c r="AL119" s="1">
        <f t="shared" si="91"/>
        <v>0</v>
      </c>
      <c r="AM119" s="1">
        <f t="shared" si="91"/>
        <v>0</v>
      </c>
      <c r="AN119" s="1">
        <f t="shared" si="91"/>
        <v>0</v>
      </c>
      <c r="AO119" s="1">
        <f t="shared" si="91"/>
        <v>0</v>
      </c>
      <c r="AP119" s="1">
        <f t="shared" si="91"/>
        <v>0</v>
      </c>
      <c r="AQ119" s="1">
        <f t="shared" si="91"/>
        <v>0</v>
      </c>
      <c r="AR119" s="1">
        <f t="shared" si="91"/>
        <v>0</v>
      </c>
      <c r="AS119" s="1">
        <f t="shared" si="91"/>
        <v>0</v>
      </c>
      <c r="AT119" s="1">
        <f t="shared" si="91"/>
        <v>0</v>
      </c>
      <c r="AU119" s="1">
        <f t="shared" si="91"/>
        <v>0</v>
      </c>
      <c r="AV119" s="1">
        <f t="shared" si="91"/>
        <v>0</v>
      </c>
      <c r="AW119" s="1">
        <f t="shared" si="91"/>
        <v>0</v>
      </c>
      <c r="AX119" s="196">
        <f t="shared" si="91"/>
        <v>0</v>
      </c>
      <c r="AY119" s="1">
        <f t="shared" si="91"/>
        <v>0</v>
      </c>
      <c r="AZ119" s="1">
        <f t="shared" si="91"/>
        <v>0</v>
      </c>
      <c r="BA119" s="1">
        <f t="shared" si="91"/>
        <v>0</v>
      </c>
      <c r="BB119" s="106">
        <f t="shared" si="92"/>
        <v>0</v>
      </c>
    </row>
    <row r="120" spans="1:54" ht="12.9" customHeight="1">
      <c r="A120" s="86"/>
      <c r="B120" s="64"/>
      <c r="C120" s="21" t="s">
        <v>299</v>
      </c>
      <c r="D120" s="22"/>
      <c r="E120" s="23"/>
      <c r="F120" s="23"/>
      <c r="G120" s="180">
        <f>MIN(G121:G122)</f>
        <v>45425</v>
      </c>
      <c r="H120" s="180">
        <f>MAX(H121:H122)</f>
        <v>45478</v>
      </c>
      <c r="I120" s="46"/>
      <c r="J120" s="46"/>
      <c r="K120" s="39">
        <f>AVERAGE(K121:K122)</f>
        <v>0.32051282051282054</v>
      </c>
      <c r="L120" s="180">
        <f>MIN(L121:L122)</f>
        <v>45425</v>
      </c>
      <c r="M120" s="180">
        <f>MAX(M121:M122)</f>
        <v>0</v>
      </c>
      <c r="N120" s="46"/>
      <c r="O120" s="59"/>
      <c r="P120" s="41">
        <f>AVERAGE(P121:P122)</f>
        <v>0.25</v>
      </c>
      <c r="Q120" s="196">
        <f t="shared" si="89"/>
        <v>0</v>
      </c>
      <c r="R120" s="1">
        <f t="shared" si="89"/>
        <v>0</v>
      </c>
      <c r="S120" s="1">
        <f t="shared" si="89"/>
        <v>0</v>
      </c>
      <c r="T120" s="1">
        <f t="shared" si="89"/>
        <v>0</v>
      </c>
      <c r="U120" s="1">
        <f t="shared" si="89"/>
        <v>0</v>
      </c>
      <c r="V120" s="1">
        <f t="shared" si="89"/>
        <v>1</v>
      </c>
      <c r="W120" s="1">
        <f t="shared" si="89"/>
        <v>1</v>
      </c>
      <c r="X120" s="1">
        <f t="shared" si="89"/>
        <v>1</v>
      </c>
      <c r="Y120" s="1">
        <f t="shared" si="89"/>
        <v>1</v>
      </c>
      <c r="Z120" s="1">
        <f t="shared" si="89"/>
        <v>1</v>
      </c>
      <c r="AA120" s="1">
        <f t="shared" si="89"/>
        <v>1</v>
      </c>
      <c r="AB120" s="1">
        <f t="shared" si="90"/>
        <v>1</v>
      </c>
      <c r="AC120" s="1">
        <f t="shared" si="90"/>
        <v>1</v>
      </c>
      <c r="AD120" s="1">
        <f t="shared" si="90"/>
        <v>0</v>
      </c>
      <c r="AE120" s="1">
        <f t="shared" si="90"/>
        <v>0</v>
      </c>
      <c r="AF120" s="1">
        <f t="shared" si="90"/>
        <v>0</v>
      </c>
      <c r="AG120" s="1">
        <f t="shared" si="90"/>
        <v>0</v>
      </c>
      <c r="AH120" s="1">
        <f t="shared" si="90"/>
        <v>0</v>
      </c>
      <c r="AI120" s="1">
        <f t="shared" si="90"/>
        <v>0</v>
      </c>
      <c r="AJ120" s="1">
        <f t="shared" si="90"/>
        <v>0</v>
      </c>
      <c r="AK120" s="1">
        <f t="shared" si="90"/>
        <v>0</v>
      </c>
      <c r="AL120" s="1">
        <f t="shared" si="91"/>
        <v>0</v>
      </c>
      <c r="AM120" s="1">
        <f t="shared" si="91"/>
        <v>0</v>
      </c>
      <c r="AN120" s="1">
        <f t="shared" si="91"/>
        <v>0</v>
      </c>
      <c r="AO120" s="1">
        <f t="shared" si="91"/>
        <v>0</v>
      </c>
      <c r="AP120" s="1">
        <f t="shared" si="91"/>
        <v>0</v>
      </c>
      <c r="AQ120" s="1">
        <f t="shared" si="91"/>
        <v>0</v>
      </c>
      <c r="AR120" s="1">
        <f t="shared" si="91"/>
        <v>0</v>
      </c>
      <c r="AS120" s="1">
        <f t="shared" si="91"/>
        <v>0</v>
      </c>
      <c r="AT120" s="1">
        <f t="shared" si="91"/>
        <v>0</v>
      </c>
      <c r="AU120" s="1">
        <f t="shared" si="91"/>
        <v>0</v>
      </c>
      <c r="AV120" s="1">
        <f t="shared" si="91"/>
        <v>0</v>
      </c>
      <c r="AW120" s="1">
        <f t="shared" si="91"/>
        <v>0</v>
      </c>
      <c r="AX120" s="196">
        <f t="shared" si="91"/>
        <v>0</v>
      </c>
      <c r="AY120" s="1">
        <f t="shared" si="91"/>
        <v>0</v>
      </c>
      <c r="AZ120" s="1">
        <f t="shared" si="91"/>
        <v>0</v>
      </c>
      <c r="BA120" s="1">
        <f t="shared" si="91"/>
        <v>0</v>
      </c>
      <c r="BB120" s="106">
        <f t="shared" si="92"/>
        <v>0</v>
      </c>
    </row>
    <row r="121" spans="1:54" s="91" customFormat="1" ht="12.9" customHeight="1">
      <c r="A121" s="86"/>
      <c r="B121" s="87"/>
      <c r="C121" s="88" t="s">
        <v>299</v>
      </c>
      <c r="D121" s="89" t="s">
        <v>252</v>
      </c>
      <c r="E121" s="90" t="s">
        <v>353</v>
      </c>
      <c r="F121" s="90">
        <f>SUMPRODUCT(LEN(E121))-SUMPRODUCT(LEN(SUBSTITUTE(E121,",","")))+1</f>
        <v>1</v>
      </c>
      <c r="G121" s="255">
        <v>45460</v>
      </c>
      <c r="H121" s="271">
        <v>45478</v>
      </c>
      <c r="I121" s="242">
        <f>NETWORKDAYS(G121,H121)</f>
        <v>15</v>
      </c>
      <c r="J121" s="242">
        <f>F121*I121</f>
        <v>15</v>
      </c>
      <c r="K121" s="253">
        <f>IF($C$5=G121,1/(H121-I121),IF($C$5&gt;G121,IF($C$5&lt;H121,($C$5-G121)/(H121-G121),1),0))</f>
        <v>0</v>
      </c>
      <c r="L121" s="254"/>
      <c r="M121" s="247"/>
      <c r="N121" s="242">
        <f>NETWORKDAYS(L121,M121)</f>
        <v>0</v>
      </c>
      <c r="O121" s="243">
        <f>F121*N121</f>
        <v>0</v>
      </c>
      <c r="P121" s="249">
        <v>0</v>
      </c>
      <c r="Q121" s="196">
        <f t="shared" si="89"/>
        <v>0</v>
      </c>
      <c r="R121" s="1">
        <f t="shared" si="89"/>
        <v>0</v>
      </c>
      <c r="S121" s="1">
        <f t="shared" si="89"/>
        <v>0</v>
      </c>
      <c r="T121" s="1">
        <f t="shared" si="89"/>
        <v>0</v>
      </c>
      <c r="U121" s="1">
        <f t="shared" si="89"/>
        <v>0</v>
      </c>
      <c r="V121" s="1">
        <f t="shared" si="89"/>
        <v>0</v>
      </c>
      <c r="W121" s="1">
        <f t="shared" si="89"/>
        <v>0</v>
      </c>
      <c r="X121" s="1">
        <f t="shared" si="89"/>
        <v>0</v>
      </c>
      <c r="Y121" s="1">
        <f t="shared" si="89"/>
        <v>0</v>
      </c>
      <c r="Z121" s="1">
        <f t="shared" si="89"/>
        <v>0</v>
      </c>
      <c r="AA121" s="1">
        <f t="shared" si="89"/>
        <v>1</v>
      </c>
      <c r="AB121" s="1">
        <f t="shared" si="90"/>
        <v>1</v>
      </c>
      <c r="AC121" s="1">
        <f t="shared" si="90"/>
        <v>1</v>
      </c>
      <c r="AD121" s="1">
        <f t="shared" si="90"/>
        <v>0</v>
      </c>
      <c r="AE121" s="1">
        <f t="shared" si="90"/>
        <v>0</v>
      </c>
      <c r="AF121" s="1">
        <f t="shared" si="90"/>
        <v>0</v>
      </c>
      <c r="AG121" s="1">
        <f t="shared" si="90"/>
        <v>0</v>
      </c>
      <c r="AH121" s="1">
        <f t="shared" si="90"/>
        <v>0</v>
      </c>
      <c r="AI121" s="1">
        <f t="shared" si="90"/>
        <v>0</v>
      </c>
      <c r="AJ121" s="1">
        <f t="shared" si="90"/>
        <v>0</v>
      </c>
      <c r="AK121" s="1">
        <f t="shared" si="90"/>
        <v>0</v>
      </c>
      <c r="AL121" s="1">
        <f t="shared" si="91"/>
        <v>0</v>
      </c>
      <c r="AM121" s="1">
        <f t="shared" si="91"/>
        <v>0</v>
      </c>
      <c r="AN121" s="1">
        <f t="shared" si="91"/>
        <v>0</v>
      </c>
      <c r="AO121" s="1">
        <f t="shared" si="91"/>
        <v>0</v>
      </c>
      <c r="AP121" s="1">
        <f t="shared" si="91"/>
        <v>0</v>
      </c>
      <c r="AQ121" s="1">
        <f t="shared" si="91"/>
        <v>0</v>
      </c>
      <c r="AR121" s="1">
        <f t="shared" si="91"/>
        <v>0</v>
      </c>
      <c r="AS121" s="1">
        <f t="shared" si="91"/>
        <v>0</v>
      </c>
      <c r="AT121" s="1">
        <f t="shared" si="91"/>
        <v>0</v>
      </c>
      <c r="AU121" s="1">
        <f t="shared" si="91"/>
        <v>0</v>
      </c>
      <c r="AV121" s="1">
        <f t="shared" si="91"/>
        <v>0</v>
      </c>
      <c r="AW121" s="1">
        <f t="shared" si="91"/>
        <v>0</v>
      </c>
      <c r="AX121" s="196">
        <f t="shared" si="91"/>
        <v>0</v>
      </c>
      <c r="AY121" s="1">
        <f t="shared" si="91"/>
        <v>0</v>
      </c>
      <c r="AZ121" s="1">
        <f t="shared" si="91"/>
        <v>0</v>
      </c>
      <c r="BA121" s="1">
        <f t="shared" si="91"/>
        <v>0</v>
      </c>
      <c r="BB121" s="106">
        <f t="shared" si="92"/>
        <v>0</v>
      </c>
    </row>
    <row r="122" spans="1:54" s="91" customFormat="1" ht="12.9" customHeight="1">
      <c r="A122" s="164"/>
      <c r="B122" s="161"/>
      <c r="C122" s="173" t="s">
        <v>46</v>
      </c>
      <c r="D122" s="89" t="s">
        <v>252</v>
      </c>
      <c r="E122" s="90" t="s">
        <v>361</v>
      </c>
      <c r="F122" s="90">
        <f>SUMPRODUCT(LEN(E122))-SUMPRODUCT(LEN(SUBSTITUTE(E122,",","")))+1</f>
        <v>1</v>
      </c>
      <c r="G122" s="255">
        <v>45425</v>
      </c>
      <c r="H122" s="271">
        <v>45464</v>
      </c>
      <c r="I122" s="265">
        <f>NETWORKDAYS(G122,H122)</f>
        <v>30</v>
      </c>
      <c r="J122" s="265">
        <f>F122*I122</f>
        <v>30</v>
      </c>
      <c r="K122" s="266">
        <f>IF($C$5=G122,1/(H122-I122),IF($C$5&gt;G122,IF($C$5&lt;H122,($C$5-G122)/(H122-G122),1),0))</f>
        <v>0.64102564102564108</v>
      </c>
      <c r="L122" s="256">
        <v>45425</v>
      </c>
      <c r="M122" s="256"/>
      <c r="N122" s="265">
        <f>NETWORKDAYS(L122,M122)</f>
        <v>-32446</v>
      </c>
      <c r="O122" s="243">
        <f>F122*N122</f>
        <v>-32446</v>
      </c>
      <c r="P122" s="272">
        <v>0.5</v>
      </c>
      <c r="Q122" s="196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96"/>
      <c r="AY122" s="1"/>
      <c r="AZ122" s="1"/>
      <c r="BA122" s="1"/>
      <c r="BB122" s="106"/>
    </row>
    <row r="123" spans="1:54" ht="12.9" customHeight="1">
      <c r="A123" s="86"/>
      <c r="B123" s="64"/>
      <c r="C123" s="21" t="s">
        <v>335</v>
      </c>
      <c r="D123" s="22"/>
      <c r="E123" s="23"/>
      <c r="F123" s="23"/>
      <c r="G123" s="180">
        <f>MIN(G124:G138)</f>
        <v>45419</v>
      </c>
      <c r="H123" s="180">
        <f>MAX(H124:H138)</f>
        <v>45464</v>
      </c>
      <c r="I123" s="46"/>
      <c r="J123" s="46"/>
      <c r="K123" s="39">
        <f>AVERAGE(K124:K138)</f>
        <v>0.6043153714875682</v>
      </c>
      <c r="L123" s="188">
        <f>MIN(L125:L138)</f>
        <v>45419</v>
      </c>
      <c r="M123" s="188">
        <f>MAX(M125:M138)</f>
        <v>45450</v>
      </c>
      <c r="N123" s="98"/>
      <c r="O123" s="59"/>
      <c r="P123" s="41">
        <f>AVERAGE(P124:P138)</f>
        <v>0.66666666666666641</v>
      </c>
      <c r="Q123" s="196">
        <f t="shared" si="89"/>
        <v>0</v>
      </c>
      <c r="R123" s="1">
        <f t="shared" si="89"/>
        <v>0</v>
      </c>
      <c r="S123" s="1">
        <f t="shared" si="89"/>
        <v>0</v>
      </c>
      <c r="T123" s="1">
        <f t="shared" si="89"/>
        <v>0</v>
      </c>
      <c r="U123" s="1">
        <f t="shared" si="89"/>
        <v>1</v>
      </c>
      <c r="V123" s="1">
        <f t="shared" si="89"/>
        <v>1</v>
      </c>
      <c r="W123" s="1">
        <f t="shared" si="89"/>
        <v>1</v>
      </c>
      <c r="X123" s="1">
        <f t="shared" si="89"/>
        <v>1</v>
      </c>
      <c r="Y123" s="1">
        <f t="shared" si="89"/>
        <v>1</v>
      </c>
      <c r="Z123" s="1">
        <f t="shared" si="89"/>
        <v>1</v>
      </c>
      <c r="AA123" s="1">
        <f t="shared" si="89"/>
        <v>1</v>
      </c>
      <c r="AB123" s="1">
        <f t="shared" si="90"/>
        <v>0</v>
      </c>
      <c r="AC123" s="1">
        <f t="shared" si="90"/>
        <v>0</v>
      </c>
      <c r="AD123" s="1">
        <f t="shared" si="90"/>
        <v>0</v>
      </c>
      <c r="AE123" s="1">
        <f t="shared" si="90"/>
        <v>0</v>
      </c>
      <c r="AF123" s="1">
        <f t="shared" si="90"/>
        <v>0</v>
      </c>
      <c r="AG123" s="1">
        <f t="shared" si="90"/>
        <v>0</v>
      </c>
      <c r="AH123" s="1">
        <f t="shared" si="90"/>
        <v>0</v>
      </c>
      <c r="AI123" s="1">
        <f t="shared" si="90"/>
        <v>0</v>
      </c>
      <c r="AJ123" s="1">
        <f t="shared" si="90"/>
        <v>0</v>
      </c>
      <c r="AK123" s="1">
        <f t="shared" si="90"/>
        <v>0</v>
      </c>
      <c r="AL123" s="1">
        <f t="shared" si="91"/>
        <v>0</v>
      </c>
      <c r="AM123" s="1">
        <f t="shared" si="91"/>
        <v>0</v>
      </c>
      <c r="AN123" s="1">
        <f t="shared" si="91"/>
        <v>0</v>
      </c>
      <c r="AO123" s="1">
        <f t="shared" si="91"/>
        <v>0</v>
      </c>
      <c r="AP123" s="1">
        <f t="shared" si="91"/>
        <v>0</v>
      </c>
      <c r="AQ123" s="1">
        <f t="shared" si="91"/>
        <v>0</v>
      </c>
      <c r="AR123" s="1">
        <f t="shared" si="91"/>
        <v>0</v>
      </c>
      <c r="AS123" s="1">
        <f t="shared" si="91"/>
        <v>0</v>
      </c>
      <c r="AT123" s="1">
        <f t="shared" si="91"/>
        <v>0</v>
      </c>
      <c r="AU123" s="1">
        <f t="shared" si="91"/>
        <v>0</v>
      </c>
      <c r="AV123" s="1">
        <f t="shared" si="91"/>
        <v>0</v>
      </c>
      <c r="AW123" s="1">
        <f t="shared" si="91"/>
        <v>0</v>
      </c>
      <c r="AX123" s="196">
        <f t="shared" si="91"/>
        <v>0</v>
      </c>
      <c r="AY123" s="1">
        <f t="shared" si="91"/>
        <v>0</v>
      </c>
      <c r="AZ123" s="1">
        <f t="shared" si="91"/>
        <v>0</v>
      </c>
      <c r="BA123" s="1">
        <f t="shared" si="91"/>
        <v>0</v>
      </c>
      <c r="BB123" s="106">
        <f t="shared" si="92"/>
        <v>0</v>
      </c>
    </row>
    <row r="124" spans="1:54" s="91" customFormat="1" ht="12.9" customHeight="1">
      <c r="A124" s="86"/>
      <c r="B124" s="87"/>
      <c r="C124" s="88" t="s">
        <v>416</v>
      </c>
      <c r="D124" s="89" t="s">
        <v>308</v>
      </c>
      <c r="E124" s="90" t="s">
        <v>337</v>
      </c>
      <c r="F124" s="90">
        <v>1</v>
      </c>
      <c r="G124" s="248">
        <v>45419</v>
      </c>
      <c r="H124" s="248">
        <v>45422</v>
      </c>
      <c r="I124" s="242">
        <f>NETWORKDAYS(G124,H124)</f>
        <v>4</v>
      </c>
      <c r="J124" s="242">
        <f>F124*I124</f>
        <v>4</v>
      </c>
      <c r="K124" s="253">
        <f>IF($C$5=G124,1/(H124-I124),IF($C$5&gt;G124,IF($C$5&lt;H124,($C$5-G124)/(H124-G124),1),0))</f>
        <v>1</v>
      </c>
      <c r="L124" s="256">
        <v>45419</v>
      </c>
      <c r="M124" s="256">
        <v>45429</v>
      </c>
      <c r="N124" s="246">
        <f>NETWORKDAYS(L124,M124)</f>
        <v>9</v>
      </c>
      <c r="O124" s="243">
        <f>F124*N124</f>
        <v>9</v>
      </c>
      <c r="P124" s="249">
        <v>1</v>
      </c>
      <c r="Q124" s="196">
        <f t="shared" si="89"/>
        <v>0</v>
      </c>
      <c r="R124" s="1">
        <f t="shared" si="89"/>
        <v>0</v>
      </c>
      <c r="S124" s="1">
        <f t="shared" si="89"/>
        <v>0</v>
      </c>
      <c r="T124" s="1">
        <f t="shared" si="89"/>
        <v>0</v>
      </c>
      <c r="U124" s="1">
        <f t="shared" si="89"/>
        <v>1</v>
      </c>
      <c r="V124" s="1">
        <f t="shared" si="89"/>
        <v>0</v>
      </c>
      <c r="W124" s="1">
        <f t="shared" si="89"/>
        <v>0</v>
      </c>
      <c r="X124" s="1">
        <f t="shared" si="89"/>
        <v>0</v>
      </c>
      <c r="Y124" s="1">
        <f t="shared" si="89"/>
        <v>0</v>
      </c>
      <c r="Z124" s="1">
        <f t="shared" si="89"/>
        <v>0</v>
      </c>
      <c r="AA124" s="1">
        <f t="shared" si="89"/>
        <v>0</v>
      </c>
      <c r="AB124" s="1">
        <f t="shared" si="90"/>
        <v>0</v>
      </c>
      <c r="AC124" s="1">
        <f t="shared" si="90"/>
        <v>0</v>
      </c>
      <c r="AD124" s="1">
        <f t="shared" si="90"/>
        <v>0</v>
      </c>
      <c r="AE124" s="1">
        <f t="shared" si="90"/>
        <v>0</v>
      </c>
      <c r="AF124" s="1">
        <f t="shared" si="90"/>
        <v>0</v>
      </c>
      <c r="AG124" s="1">
        <f t="shared" si="90"/>
        <v>0</v>
      </c>
      <c r="AH124" s="1">
        <f t="shared" si="90"/>
        <v>0</v>
      </c>
      <c r="AI124" s="1">
        <f t="shared" si="90"/>
        <v>0</v>
      </c>
      <c r="AJ124" s="1">
        <f t="shared" si="90"/>
        <v>0</v>
      </c>
      <c r="AK124" s="1">
        <f t="shared" si="90"/>
        <v>0</v>
      </c>
      <c r="AL124" s="1">
        <f t="shared" si="91"/>
        <v>0</v>
      </c>
      <c r="AM124" s="1">
        <f t="shared" si="91"/>
        <v>0</v>
      </c>
      <c r="AN124" s="1">
        <f t="shared" si="91"/>
        <v>0</v>
      </c>
      <c r="AO124" s="1">
        <f t="shared" si="91"/>
        <v>0</v>
      </c>
      <c r="AP124" s="1">
        <f t="shared" si="91"/>
        <v>0</v>
      </c>
      <c r="AQ124" s="1">
        <f t="shared" si="91"/>
        <v>0</v>
      </c>
      <c r="AR124" s="1">
        <f t="shared" si="91"/>
        <v>0</v>
      </c>
      <c r="AS124" s="1">
        <f t="shared" si="91"/>
        <v>0</v>
      </c>
      <c r="AT124" s="1">
        <f t="shared" si="91"/>
        <v>0</v>
      </c>
      <c r="AU124" s="1">
        <f t="shared" si="91"/>
        <v>0</v>
      </c>
      <c r="AV124" s="1">
        <f t="shared" si="91"/>
        <v>0</v>
      </c>
      <c r="AW124" s="1">
        <f t="shared" si="91"/>
        <v>0</v>
      </c>
      <c r="AX124" s="196">
        <f t="shared" si="91"/>
        <v>0</v>
      </c>
      <c r="AY124" s="1">
        <f t="shared" si="91"/>
        <v>0</v>
      </c>
      <c r="AZ124" s="1">
        <f t="shared" si="91"/>
        <v>0</v>
      </c>
      <c r="BA124" s="1">
        <f t="shared" si="91"/>
        <v>0</v>
      </c>
      <c r="BB124" s="106">
        <f t="shared" si="92"/>
        <v>0</v>
      </c>
    </row>
    <row r="125" spans="1:54" s="91" customFormat="1" ht="12.9" customHeight="1">
      <c r="A125" s="86"/>
      <c r="B125" s="87"/>
      <c r="C125" s="88" t="s">
        <v>94</v>
      </c>
      <c r="D125" s="89" t="s">
        <v>308</v>
      </c>
      <c r="E125" s="264" t="s">
        <v>337</v>
      </c>
      <c r="F125" s="264">
        <v>1</v>
      </c>
      <c r="G125" s="256">
        <v>45446</v>
      </c>
      <c r="H125" s="256">
        <v>45457</v>
      </c>
      <c r="I125" s="265">
        <f t="shared" ref="I125:I129" si="93">NETWORKDAYS(G125,H125)</f>
        <v>10</v>
      </c>
      <c r="J125" s="265">
        <f t="shared" ref="J125:J129" si="94">F125*I125</f>
        <v>10</v>
      </c>
      <c r="K125" s="266">
        <f t="shared" ref="K125:K129" si="95">IF($C$5=G125,1/(H125-I125),IF($C$5&gt;G125,IF($C$5&lt;H125,($C$5-G125)/(H125-G125),1),0))</f>
        <v>0.36363636363636365</v>
      </c>
      <c r="L125" s="256">
        <v>45439</v>
      </c>
      <c r="M125" s="256"/>
      <c r="N125" s="265">
        <f t="shared" ref="N125:N129" si="96">NETWORKDAYS(L125,M125)</f>
        <v>-32456</v>
      </c>
      <c r="O125" s="243">
        <f t="shared" ref="O125:O129" si="97">F125*N125</f>
        <v>-32456</v>
      </c>
      <c r="P125" s="272">
        <v>0.85</v>
      </c>
      <c r="Q125" s="196">
        <f t="shared" si="89"/>
        <v>0</v>
      </c>
      <c r="R125" s="1">
        <f t="shared" si="89"/>
        <v>0</v>
      </c>
      <c r="S125" s="1">
        <f t="shared" si="89"/>
        <v>0</v>
      </c>
      <c r="T125" s="1">
        <f t="shared" si="89"/>
        <v>0</v>
      </c>
      <c r="U125" s="1">
        <f t="shared" si="89"/>
        <v>0</v>
      </c>
      <c r="V125" s="1">
        <f t="shared" si="89"/>
        <v>0</v>
      </c>
      <c r="W125" s="1">
        <f t="shared" si="89"/>
        <v>0</v>
      </c>
      <c r="X125" s="1">
        <f t="shared" si="89"/>
        <v>0</v>
      </c>
      <c r="Y125" s="1">
        <f t="shared" si="89"/>
        <v>1</v>
      </c>
      <c r="Z125" s="1">
        <f t="shared" si="89"/>
        <v>1</v>
      </c>
      <c r="AA125" s="1">
        <f t="shared" si="89"/>
        <v>0</v>
      </c>
      <c r="AB125" s="1">
        <f t="shared" si="90"/>
        <v>0</v>
      </c>
      <c r="AC125" s="1">
        <f t="shared" si="90"/>
        <v>0</v>
      </c>
      <c r="AD125" s="1">
        <f t="shared" si="90"/>
        <v>0</v>
      </c>
      <c r="AE125" s="1">
        <f t="shared" si="90"/>
        <v>0</v>
      </c>
      <c r="AF125" s="1">
        <f t="shared" si="90"/>
        <v>0</v>
      </c>
      <c r="AG125" s="1">
        <f t="shared" si="90"/>
        <v>0</v>
      </c>
      <c r="AH125" s="1">
        <f t="shared" si="90"/>
        <v>0</v>
      </c>
      <c r="AI125" s="1">
        <f t="shared" si="90"/>
        <v>0</v>
      </c>
      <c r="AJ125" s="1">
        <f t="shared" si="90"/>
        <v>0</v>
      </c>
      <c r="AK125" s="1">
        <f t="shared" si="90"/>
        <v>0</v>
      </c>
      <c r="AL125" s="1">
        <f t="shared" si="91"/>
        <v>0</v>
      </c>
      <c r="AM125" s="1">
        <f t="shared" si="91"/>
        <v>0</v>
      </c>
      <c r="AN125" s="1">
        <f t="shared" si="91"/>
        <v>0</v>
      </c>
      <c r="AO125" s="1">
        <f t="shared" si="91"/>
        <v>0</v>
      </c>
      <c r="AP125" s="1">
        <f t="shared" si="91"/>
        <v>0</v>
      </c>
      <c r="AQ125" s="1">
        <f t="shared" si="91"/>
        <v>0</v>
      </c>
      <c r="AR125" s="1">
        <f t="shared" si="91"/>
        <v>0</v>
      </c>
      <c r="AS125" s="1">
        <f t="shared" si="91"/>
        <v>0</v>
      </c>
      <c r="AT125" s="1">
        <f t="shared" si="91"/>
        <v>0</v>
      </c>
      <c r="AU125" s="1">
        <f t="shared" si="91"/>
        <v>0</v>
      </c>
      <c r="AV125" s="1">
        <f t="shared" si="91"/>
        <v>0</v>
      </c>
      <c r="AW125" s="1">
        <f t="shared" si="91"/>
        <v>0</v>
      </c>
      <c r="AX125" s="196">
        <f t="shared" si="91"/>
        <v>0</v>
      </c>
      <c r="AY125" s="1">
        <f t="shared" si="91"/>
        <v>0</v>
      </c>
      <c r="AZ125" s="1">
        <f t="shared" si="91"/>
        <v>0</v>
      </c>
      <c r="BA125" s="1">
        <f t="shared" si="91"/>
        <v>0</v>
      </c>
      <c r="BB125" s="106">
        <f t="shared" si="92"/>
        <v>0</v>
      </c>
    </row>
    <row r="126" spans="1:54" s="91" customFormat="1" ht="12.9" customHeight="1">
      <c r="A126" s="164"/>
      <c r="B126" s="161"/>
      <c r="C126" s="173" t="s">
        <v>482</v>
      </c>
      <c r="D126" s="89" t="s">
        <v>308</v>
      </c>
      <c r="E126" s="264" t="s">
        <v>337</v>
      </c>
      <c r="F126" s="264">
        <v>1</v>
      </c>
      <c r="G126" s="256">
        <v>45432</v>
      </c>
      <c r="H126" s="271">
        <v>45455</v>
      </c>
      <c r="I126" s="265">
        <f t="shared" si="93"/>
        <v>18</v>
      </c>
      <c r="J126" s="265">
        <f t="shared" si="94"/>
        <v>18</v>
      </c>
      <c r="K126" s="266">
        <f t="shared" si="95"/>
        <v>0.78260869565217395</v>
      </c>
      <c r="L126" s="256">
        <v>45432</v>
      </c>
      <c r="M126" s="256"/>
      <c r="N126" s="265">
        <f t="shared" si="96"/>
        <v>-32451</v>
      </c>
      <c r="O126" s="243">
        <f t="shared" si="97"/>
        <v>-32451</v>
      </c>
      <c r="P126" s="272">
        <v>0.9</v>
      </c>
      <c r="Q126" s="196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96"/>
      <c r="AY126" s="1"/>
      <c r="AZ126" s="1"/>
      <c r="BA126" s="1"/>
      <c r="BB126" s="106"/>
    </row>
    <row r="127" spans="1:54" s="91" customFormat="1" ht="12.9" customHeight="1">
      <c r="A127" s="164"/>
      <c r="B127" s="161"/>
      <c r="C127" s="173" t="s">
        <v>483</v>
      </c>
      <c r="D127" s="89" t="s">
        <v>308</v>
      </c>
      <c r="E127" s="270" t="s">
        <v>486</v>
      </c>
      <c r="F127" s="264">
        <v>1</v>
      </c>
      <c r="G127" s="271">
        <v>45453</v>
      </c>
      <c r="H127" s="271">
        <v>45464</v>
      </c>
      <c r="I127" s="265">
        <f t="shared" si="93"/>
        <v>10</v>
      </c>
      <c r="J127" s="265">
        <f t="shared" si="94"/>
        <v>10</v>
      </c>
      <c r="K127" s="266">
        <f t="shared" si="95"/>
        <v>0</v>
      </c>
      <c r="L127" s="256">
        <v>45432</v>
      </c>
      <c r="M127" s="256"/>
      <c r="N127" s="265">
        <f t="shared" si="96"/>
        <v>-32451</v>
      </c>
      <c r="O127" s="243">
        <f t="shared" si="97"/>
        <v>-32451</v>
      </c>
      <c r="P127" s="249">
        <v>0.8</v>
      </c>
      <c r="Q127" s="196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96"/>
      <c r="AY127" s="1"/>
      <c r="AZ127" s="1"/>
      <c r="BA127" s="1"/>
      <c r="BB127" s="106"/>
    </row>
    <row r="128" spans="1:54" s="91" customFormat="1" ht="12.9" customHeight="1">
      <c r="A128" s="164"/>
      <c r="B128" s="161"/>
      <c r="C128" s="173" t="s">
        <v>484</v>
      </c>
      <c r="D128" s="89" t="s">
        <v>308</v>
      </c>
      <c r="E128" s="270" t="s">
        <v>486</v>
      </c>
      <c r="F128" s="264">
        <v>1</v>
      </c>
      <c r="G128" s="271">
        <v>45441</v>
      </c>
      <c r="H128" s="271">
        <v>45443</v>
      </c>
      <c r="I128" s="265">
        <f t="shared" si="93"/>
        <v>3</v>
      </c>
      <c r="J128" s="265">
        <f t="shared" si="94"/>
        <v>3</v>
      </c>
      <c r="K128" s="266">
        <f t="shared" si="95"/>
        <v>1</v>
      </c>
      <c r="L128" s="256">
        <v>45441</v>
      </c>
      <c r="M128" s="256">
        <v>45443</v>
      </c>
      <c r="N128" s="265">
        <f t="shared" si="96"/>
        <v>3</v>
      </c>
      <c r="O128" s="243">
        <f t="shared" si="97"/>
        <v>3</v>
      </c>
      <c r="P128" s="249">
        <v>1</v>
      </c>
      <c r="Q128" s="196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96"/>
      <c r="AY128" s="1"/>
      <c r="AZ128" s="1"/>
      <c r="BA128" s="1"/>
      <c r="BB128" s="106"/>
    </row>
    <row r="129" spans="1:54" s="91" customFormat="1" ht="12.9" customHeight="1">
      <c r="A129" s="86"/>
      <c r="B129" s="87"/>
      <c r="C129" s="88" t="s">
        <v>98</v>
      </c>
      <c r="D129" s="89" t="s">
        <v>308</v>
      </c>
      <c r="E129" s="264" t="s">
        <v>337</v>
      </c>
      <c r="F129" s="264">
        <v>1</v>
      </c>
      <c r="G129" s="256">
        <v>45446</v>
      </c>
      <c r="H129" s="256">
        <v>45457</v>
      </c>
      <c r="I129" s="265">
        <f t="shared" si="93"/>
        <v>10</v>
      </c>
      <c r="J129" s="265">
        <f t="shared" si="94"/>
        <v>10</v>
      </c>
      <c r="K129" s="266">
        <f t="shared" si="95"/>
        <v>0.36363636363636365</v>
      </c>
      <c r="L129" s="271">
        <v>45446</v>
      </c>
      <c r="M129" s="256"/>
      <c r="N129" s="265">
        <f t="shared" si="96"/>
        <v>-32461</v>
      </c>
      <c r="O129" s="243">
        <f t="shared" si="97"/>
        <v>-32461</v>
      </c>
      <c r="P129" s="272">
        <v>0.1</v>
      </c>
      <c r="Q129" s="196">
        <f t="shared" si="89"/>
        <v>0</v>
      </c>
      <c r="R129" s="1">
        <f t="shared" si="89"/>
        <v>0</v>
      </c>
      <c r="S129" s="1">
        <f t="shared" si="89"/>
        <v>0</v>
      </c>
      <c r="T129" s="1">
        <f t="shared" si="89"/>
        <v>0</v>
      </c>
      <c r="U129" s="1">
        <f t="shared" si="89"/>
        <v>0</v>
      </c>
      <c r="V129" s="1">
        <f t="shared" si="89"/>
        <v>0</v>
      </c>
      <c r="W129" s="1">
        <f t="shared" si="89"/>
        <v>0</v>
      </c>
      <c r="X129" s="1">
        <f t="shared" si="89"/>
        <v>0</v>
      </c>
      <c r="Y129" s="1">
        <f t="shared" si="89"/>
        <v>1</v>
      </c>
      <c r="Z129" s="1">
        <f t="shared" si="89"/>
        <v>1</v>
      </c>
      <c r="AA129" s="1">
        <f t="shared" si="89"/>
        <v>0</v>
      </c>
      <c r="AB129" s="1">
        <f t="shared" si="90"/>
        <v>0</v>
      </c>
      <c r="AC129" s="1">
        <f t="shared" si="90"/>
        <v>0</v>
      </c>
      <c r="AD129" s="1">
        <f t="shared" si="90"/>
        <v>0</v>
      </c>
      <c r="AE129" s="1">
        <f t="shared" si="90"/>
        <v>0</v>
      </c>
      <c r="AF129" s="1">
        <f t="shared" si="90"/>
        <v>0</v>
      </c>
      <c r="AG129" s="1">
        <f t="shared" si="90"/>
        <v>0</v>
      </c>
      <c r="AH129" s="1">
        <f t="shared" si="90"/>
        <v>0</v>
      </c>
      <c r="AI129" s="1">
        <f t="shared" si="90"/>
        <v>0</v>
      </c>
      <c r="AJ129" s="1">
        <f t="shared" si="90"/>
        <v>0</v>
      </c>
      <c r="AK129" s="1">
        <f t="shared" si="90"/>
        <v>0</v>
      </c>
      <c r="AL129" s="1">
        <f t="shared" si="91"/>
        <v>0</v>
      </c>
      <c r="AM129" s="1">
        <f t="shared" si="91"/>
        <v>0</v>
      </c>
      <c r="AN129" s="1">
        <f t="shared" si="91"/>
        <v>0</v>
      </c>
      <c r="AO129" s="1">
        <f t="shared" si="91"/>
        <v>0</v>
      </c>
      <c r="AP129" s="1">
        <f t="shared" si="91"/>
        <v>0</v>
      </c>
      <c r="AQ129" s="1">
        <f t="shared" si="91"/>
        <v>0</v>
      </c>
      <c r="AR129" s="1">
        <f t="shared" si="91"/>
        <v>0</v>
      </c>
      <c r="AS129" s="1">
        <f t="shared" si="91"/>
        <v>0</v>
      </c>
      <c r="AT129" s="1">
        <f t="shared" si="91"/>
        <v>0</v>
      </c>
      <c r="AU129" s="1">
        <f t="shared" si="91"/>
        <v>0</v>
      </c>
      <c r="AV129" s="1">
        <f t="shared" si="91"/>
        <v>0</v>
      </c>
      <c r="AW129" s="1">
        <f t="shared" si="91"/>
        <v>0</v>
      </c>
      <c r="AX129" s="196">
        <f t="shared" si="91"/>
        <v>0</v>
      </c>
      <c r="AY129" s="1">
        <f t="shared" si="91"/>
        <v>0</v>
      </c>
      <c r="AZ129" s="1">
        <f t="shared" si="91"/>
        <v>0</v>
      </c>
      <c r="BA129" s="1">
        <f t="shared" si="91"/>
        <v>0</v>
      </c>
      <c r="BB129" s="106">
        <f t="shared" si="92"/>
        <v>0</v>
      </c>
    </row>
    <row r="130" spans="1:54" s="91" customFormat="1" ht="12.9" customHeight="1">
      <c r="A130" s="207"/>
      <c r="B130" s="205"/>
      <c r="C130" s="88" t="s">
        <v>76</v>
      </c>
      <c r="D130" s="89" t="s">
        <v>308</v>
      </c>
      <c r="E130" s="270" t="s">
        <v>486</v>
      </c>
      <c r="F130" s="264">
        <v>1</v>
      </c>
      <c r="G130" s="256">
        <v>45446</v>
      </c>
      <c r="H130" s="256">
        <v>45457</v>
      </c>
      <c r="I130" s="265">
        <f>NETWORKDAYS(G130,H130)</f>
        <v>10</v>
      </c>
      <c r="J130" s="265">
        <f>F130*I130</f>
        <v>10</v>
      </c>
      <c r="K130" s="266">
        <f>IF($C$5=G130,1/(H130-I130),IF($C$5&gt;G130,IF($C$5&lt;H130,($C$5-G130)/(H130-G130),1),0))</f>
        <v>0.36363636363636365</v>
      </c>
      <c r="L130" s="271">
        <v>45446</v>
      </c>
      <c r="M130" s="256"/>
      <c r="N130" s="265">
        <f>NETWORKDAYS(L130,M130)</f>
        <v>-32461</v>
      </c>
      <c r="O130" s="243">
        <f>F130*N130</f>
        <v>-32461</v>
      </c>
      <c r="P130" s="272">
        <v>0.45</v>
      </c>
      <c r="Q130" s="196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96"/>
      <c r="AY130" s="1"/>
      <c r="AZ130" s="1"/>
      <c r="BA130" s="1"/>
      <c r="BB130" s="106"/>
    </row>
    <row r="131" spans="1:54" s="91" customFormat="1" ht="12.9" customHeight="1">
      <c r="A131" s="86"/>
      <c r="B131" s="87"/>
      <c r="C131" s="88" t="s">
        <v>485</v>
      </c>
      <c r="D131" s="89" t="s">
        <v>308</v>
      </c>
      <c r="E131" s="270" t="s">
        <v>486</v>
      </c>
      <c r="F131" s="264">
        <v>1</v>
      </c>
      <c r="G131" s="256">
        <v>45446</v>
      </c>
      <c r="H131" s="256">
        <v>45457</v>
      </c>
      <c r="I131" s="265">
        <f>NETWORKDAYS(G131,H131)</f>
        <v>10</v>
      </c>
      <c r="J131" s="265">
        <f>F131*I131</f>
        <v>10</v>
      </c>
      <c r="K131" s="266">
        <f>IF($C$5=G131,1/(H131-I131),IF($C$5&gt;G131,IF($C$5&lt;H131,($C$5-G131)/(H131-G131),1),0))</f>
        <v>0.36363636363636365</v>
      </c>
      <c r="L131" s="271">
        <v>45446</v>
      </c>
      <c r="M131" s="271">
        <v>45450</v>
      </c>
      <c r="N131" s="265">
        <f>NETWORKDAYS(L131,M131)</f>
        <v>5</v>
      </c>
      <c r="O131" s="243">
        <f>F131*N131</f>
        <v>5</v>
      </c>
      <c r="P131" s="272">
        <v>1</v>
      </c>
      <c r="Q131" s="196">
        <f t="shared" si="89"/>
        <v>0</v>
      </c>
      <c r="R131" s="1">
        <f t="shared" si="89"/>
        <v>0</v>
      </c>
      <c r="S131" s="1">
        <f t="shared" si="89"/>
        <v>0</v>
      </c>
      <c r="T131" s="1">
        <f t="shared" si="89"/>
        <v>0</v>
      </c>
      <c r="U131" s="1">
        <f t="shared" si="89"/>
        <v>0</v>
      </c>
      <c r="V131" s="1">
        <f t="shared" si="89"/>
        <v>0</v>
      </c>
      <c r="W131" s="1">
        <f t="shared" si="89"/>
        <v>0</v>
      </c>
      <c r="X131" s="1">
        <f t="shared" si="89"/>
        <v>0</v>
      </c>
      <c r="Y131" s="1">
        <f t="shared" si="89"/>
        <v>1</v>
      </c>
      <c r="Z131" s="1">
        <f t="shared" si="89"/>
        <v>1</v>
      </c>
      <c r="AA131" s="1">
        <f t="shared" si="89"/>
        <v>0</v>
      </c>
      <c r="AB131" s="1">
        <f t="shared" si="90"/>
        <v>0</v>
      </c>
      <c r="AC131" s="1">
        <f t="shared" si="90"/>
        <v>0</v>
      </c>
      <c r="AD131" s="1">
        <f t="shared" si="90"/>
        <v>0</v>
      </c>
      <c r="AE131" s="1">
        <f t="shared" si="90"/>
        <v>0</v>
      </c>
      <c r="AF131" s="1">
        <f t="shared" si="90"/>
        <v>0</v>
      </c>
      <c r="AG131" s="1">
        <f t="shared" si="90"/>
        <v>0</v>
      </c>
      <c r="AH131" s="1">
        <f t="shared" si="90"/>
        <v>0</v>
      </c>
      <c r="AI131" s="1">
        <f t="shared" si="90"/>
        <v>0</v>
      </c>
      <c r="AJ131" s="1">
        <f t="shared" si="90"/>
        <v>0</v>
      </c>
      <c r="AK131" s="1">
        <f t="shared" si="90"/>
        <v>0</v>
      </c>
      <c r="AL131" s="1">
        <f t="shared" si="91"/>
        <v>0</v>
      </c>
      <c r="AM131" s="1">
        <f t="shared" si="91"/>
        <v>0</v>
      </c>
      <c r="AN131" s="1">
        <f t="shared" si="91"/>
        <v>0</v>
      </c>
      <c r="AO131" s="1">
        <f t="shared" si="91"/>
        <v>0</v>
      </c>
      <c r="AP131" s="1">
        <f t="shared" si="91"/>
        <v>0</v>
      </c>
      <c r="AQ131" s="1">
        <f t="shared" si="91"/>
        <v>0</v>
      </c>
      <c r="AR131" s="1">
        <f t="shared" si="91"/>
        <v>0</v>
      </c>
      <c r="AS131" s="1">
        <f t="shared" si="91"/>
        <v>0</v>
      </c>
      <c r="AT131" s="1">
        <f t="shared" si="91"/>
        <v>0</v>
      </c>
      <c r="AU131" s="1">
        <f t="shared" si="91"/>
        <v>0</v>
      </c>
      <c r="AV131" s="1">
        <f t="shared" si="91"/>
        <v>0</v>
      </c>
      <c r="AW131" s="1">
        <f t="shared" si="91"/>
        <v>0</v>
      </c>
      <c r="AX131" s="196">
        <f t="shared" si="91"/>
        <v>0</v>
      </c>
      <c r="AY131" s="1">
        <f t="shared" si="91"/>
        <v>0</v>
      </c>
      <c r="AZ131" s="1">
        <f t="shared" si="91"/>
        <v>0</v>
      </c>
      <c r="BA131" s="1">
        <f t="shared" si="91"/>
        <v>0</v>
      </c>
      <c r="BB131" s="106">
        <f t="shared" si="92"/>
        <v>0</v>
      </c>
    </row>
    <row r="132" spans="1:54" s="91" customFormat="1" ht="12.9" customHeight="1">
      <c r="A132" s="86"/>
      <c r="B132" s="87"/>
      <c r="C132" s="88" t="s">
        <v>6</v>
      </c>
      <c r="D132" s="89" t="s">
        <v>308</v>
      </c>
      <c r="E132" s="264" t="s">
        <v>337</v>
      </c>
      <c r="F132" s="264">
        <v>1</v>
      </c>
      <c r="G132" s="256">
        <v>45446</v>
      </c>
      <c r="H132" s="256">
        <v>45457</v>
      </c>
      <c r="I132" s="265">
        <f>NETWORKDAYS(G132,H132)</f>
        <v>10</v>
      </c>
      <c r="J132" s="265">
        <f>F132*I132</f>
        <v>10</v>
      </c>
      <c r="K132" s="266">
        <f>IF($C$5=G132,1/(H132-I132),IF($C$5&gt;G132,IF($C$5&lt;H132,($C$5-G132)/(H132-G132),1),0))</f>
        <v>0.36363636363636365</v>
      </c>
      <c r="L132" s="256"/>
      <c r="M132" s="256"/>
      <c r="N132" s="265">
        <f>NETWORKDAYS(L132,M132)</f>
        <v>0</v>
      </c>
      <c r="O132" s="243">
        <f>F132*N132</f>
        <v>0</v>
      </c>
      <c r="P132" s="249">
        <v>0</v>
      </c>
      <c r="Q132" s="196">
        <f t="shared" si="89"/>
        <v>0</v>
      </c>
      <c r="R132" s="1">
        <f t="shared" si="89"/>
        <v>0</v>
      </c>
      <c r="S132" s="1">
        <f t="shared" si="89"/>
        <v>0</v>
      </c>
      <c r="T132" s="1">
        <f t="shared" si="89"/>
        <v>0</v>
      </c>
      <c r="U132" s="1">
        <f t="shared" si="89"/>
        <v>0</v>
      </c>
      <c r="V132" s="1">
        <f t="shared" si="89"/>
        <v>0</v>
      </c>
      <c r="W132" s="1">
        <f t="shared" si="89"/>
        <v>0</v>
      </c>
      <c r="X132" s="1">
        <f t="shared" si="89"/>
        <v>0</v>
      </c>
      <c r="Y132" s="1">
        <f t="shared" si="89"/>
        <v>1</v>
      </c>
      <c r="Z132" s="1">
        <f t="shared" si="89"/>
        <v>1</v>
      </c>
      <c r="AA132" s="1">
        <f t="shared" si="89"/>
        <v>0</v>
      </c>
      <c r="AB132" s="1">
        <f t="shared" si="90"/>
        <v>0</v>
      </c>
      <c r="AC132" s="1">
        <f t="shared" si="90"/>
        <v>0</v>
      </c>
      <c r="AD132" s="1">
        <f t="shared" si="90"/>
        <v>0</v>
      </c>
      <c r="AE132" s="1">
        <f t="shared" si="90"/>
        <v>0</v>
      </c>
      <c r="AF132" s="1">
        <f t="shared" si="90"/>
        <v>0</v>
      </c>
      <c r="AG132" s="1">
        <f t="shared" si="90"/>
        <v>0</v>
      </c>
      <c r="AH132" s="1">
        <f t="shared" si="90"/>
        <v>0</v>
      </c>
      <c r="AI132" s="1">
        <f t="shared" si="90"/>
        <v>0</v>
      </c>
      <c r="AJ132" s="1">
        <f t="shared" si="90"/>
        <v>0</v>
      </c>
      <c r="AK132" s="1">
        <f t="shared" si="90"/>
        <v>0</v>
      </c>
      <c r="AL132" s="1">
        <f t="shared" si="91"/>
        <v>0</v>
      </c>
      <c r="AM132" s="1">
        <f t="shared" si="91"/>
        <v>0</v>
      </c>
      <c r="AN132" s="1">
        <f t="shared" si="91"/>
        <v>0</v>
      </c>
      <c r="AO132" s="1">
        <f t="shared" si="91"/>
        <v>0</v>
      </c>
      <c r="AP132" s="1">
        <f t="shared" si="91"/>
        <v>0</v>
      </c>
      <c r="AQ132" s="1">
        <f t="shared" si="91"/>
        <v>0</v>
      </c>
      <c r="AR132" s="1">
        <f t="shared" si="91"/>
        <v>0</v>
      </c>
      <c r="AS132" s="1">
        <f t="shared" si="91"/>
        <v>0</v>
      </c>
      <c r="AT132" s="1">
        <f t="shared" si="91"/>
        <v>0</v>
      </c>
      <c r="AU132" s="1">
        <f t="shared" si="91"/>
        <v>0</v>
      </c>
      <c r="AV132" s="1">
        <f t="shared" si="91"/>
        <v>0</v>
      </c>
      <c r="AW132" s="1">
        <f t="shared" si="91"/>
        <v>0</v>
      </c>
      <c r="AX132" s="196">
        <f t="shared" si="91"/>
        <v>0</v>
      </c>
      <c r="AY132" s="1">
        <f t="shared" si="91"/>
        <v>0</v>
      </c>
      <c r="AZ132" s="1">
        <f t="shared" si="91"/>
        <v>0</v>
      </c>
      <c r="BA132" s="1">
        <f t="shared" si="91"/>
        <v>0</v>
      </c>
      <c r="BB132" s="106">
        <f t="shared" si="92"/>
        <v>0</v>
      </c>
    </row>
    <row r="133" spans="1:54" s="91" customFormat="1" ht="12.9" customHeight="1">
      <c r="A133" s="164"/>
      <c r="B133" s="161"/>
      <c r="C133" s="173" t="s">
        <v>9</v>
      </c>
      <c r="D133" s="89" t="s">
        <v>308</v>
      </c>
      <c r="E133" s="264" t="s">
        <v>348</v>
      </c>
      <c r="F133" s="264">
        <f t="shared" ref="F133:F138" si="98">SUMPRODUCT(LEN(E133))-SUMPRODUCT(LEN(SUBSTITUTE(E133,",","")))+1</f>
        <v>1</v>
      </c>
      <c r="G133" s="256">
        <v>45419</v>
      </c>
      <c r="H133" s="271">
        <v>45457</v>
      </c>
      <c r="I133" s="265">
        <f t="shared" ref="I133:I138" si="99">NETWORKDAYS(G133,H133)</f>
        <v>29</v>
      </c>
      <c r="J133" s="265">
        <f t="shared" ref="J133:J138" si="100">F133*I133</f>
        <v>29</v>
      </c>
      <c r="K133" s="266">
        <f t="shared" ref="K133:K138" si="101">IF($C$5=G133,1/(H133-I133),IF($C$5&gt;G133,IF($C$5&lt;H133,($C$5-G133)/(H133-G133),1),0))</f>
        <v>0.81578947368421051</v>
      </c>
      <c r="L133" s="256">
        <v>45419</v>
      </c>
      <c r="M133" s="256"/>
      <c r="N133" s="265">
        <f t="shared" ref="N133:N138" si="102">NETWORKDAYS(L133,M133)</f>
        <v>-32442</v>
      </c>
      <c r="O133" s="243">
        <f t="shared" ref="O133:O138" si="103">F133*N133</f>
        <v>-32442</v>
      </c>
      <c r="P133" s="272">
        <v>0.6</v>
      </c>
      <c r="Q133" s="196">
        <f t="shared" si="89"/>
        <v>0</v>
      </c>
      <c r="R133" s="1">
        <f t="shared" si="89"/>
        <v>0</v>
      </c>
      <c r="S133" s="1">
        <f t="shared" si="89"/>
        <v>0</v>
      </c>
      <c r="T133" s="1">
        <f t="shared" si="89"/>
        <v>0</v>
      </c>
      <c r="U133" s="1">
        <f t="shared" si="89"/>
        <v>1</v>
      </c>
      <c r="V133" s="1">
        <f t="shared" si="89"/>
        <v>1</v>
      </c>
      <c r="W133" s="1">
        <f t="shared" si="89"/>
        <v>1</v>
      </c>
      <c r="X133" s="1">
        <f t="shared" si="89"/>
        <v>1</v>
      </c>
      <c r="Y133" s="1">
        <f t="shared" si="89"/>
        <v>1</v>
      </c>
      <c r="Z133" s="1">
        <f t="shared" si="89"/>
        <v>1</v>
      </c>
      <c r="AA133" s="1">
        <f t="shared" si="89"/>
        <v>0</v>
      </c>
      <c r="AB133" s="1">
        <f t="shared" si="90"/>
        <v>0</v>
      </c>
      <c r="AC133" s="1">
        <f t="shared" si="90"/>
        <v>0</v>
      </c>
      <c r="AD133" s="1">
        <f t="shared" si="90"/>
        <v>0</v>
      </c>
      <c r="AE133" s="1">
        <f t="shared" si="90"/>
        <v>0</v>
      </c>
      <c r="AF133" s="1">
        <f t="shared" si="90"/>
        <v>0</v>
      </c>
      <c r="AG133" s="1">
        <f t="shared" si="90"/>
        <v>0</v>
      </c>
      <c r="AH133" s="1">
        <f t="shared" si="90"/>
        <v>0</v>
      </c>
      <c r="AI133" s="1">
        <f t="shared" si="90"/>
        <v>0</v>
      </c>
      <c r="AJ133" s="1">
        <f t="shared" si="90"/>
        <v>0</v>
      </c>
      <c r="AK133" s="1">
        <f t="shared" si="90"/>
        <v>0</v>
      </c>
      <c r="AL133" s="1">
        <f t="shared" si="91"/>
        <v>0</v>
      </c>
      <c r="AM133" s="1">
        <f t="shared" si="91"/>
        <v>0</v>
      </c>
      <c r="AN133" s="1">
        <f t="shared" si="91"/>
        <v>0</v>
      </c>
      <c r="AO133" s="1">
        <f t="shared" si="91"/>
        <v>0</v>
      </c>
      <c r="AP133" s="1">
        <f t="shared" si="91"/>
        <v>0</v>
      </c>
      <c r="AQ133" s="1">
        <f t="shared" si="91"/>
        <v>0</v>
      </c>
      <c r="AR133" s="1">
        <f t="shared" si="91"/>
        <v>0</v>
      </c>
      <c r="AS133" s="1">
        <f t="shared" si="91"/>
        <v>0</v>
      </c>
      <c r="AT133" s="1">
        <f t="shared" si="91"/>
        <v>0</v>
      </c>
      <c r="AU133" s="1">
        <f t="shared" si="91"/>
        <v>0</v>
      </c>
      <c r="AV133" s="1">
        <f t="shared" si="91"/>
        <v>0</v>
      </c>
      <c r="AW133" s="1">
        <f t="shared" si="91"/>
        <v>0</v>
      </c>
      <c r="AX133" s="196">
        <f t="shared" si="91"/>
        <v>0</v>
      </c>
      <c r="AY133" s="1">
        <f t="shared" si="91"/>
        <v>0</v>
      </c>
      <c r="AZ133" s="1">
        <f t="shared" si="91"/>
        <v>0</v>
      </c>
      <c r="BA133" s="1">
        <f t="shared" si="91"/>
        <v>0</v>
      </c>
      <c r="BB133" s="106">
        <f t="shared" si="92"/>
        <v>0</v>
      </c>
    </row>
    <row r="134" spans="1:54" s="91" customFormat="1" ht="12.9" customHeight="1">
      <c r="A134" s="164"/>
      <c r="B134" s="161"/>
      <c r="C134" s="173" t="s">
        <v>36</v>
      </c>
      <c r="D134" s="89" t="s">
        <v>308</v>
      </c>
      <c r="E134" s="264" t="s">
        <v>343</v>
      </c>
      <c r="F134" s="264">
        <f t="shared" si="98"/>
        <v>1</v>
      </c>
      <c r="G134" s="256">
        <v>45419</v>
      </c>
      <c r="H134" s="271">
        <v>45457</v>
      </c>
      <c r="I134" s="265">
        <f t="shared" si="99"/>
        <v>29</v>
      </c>
      <c r="J134" s="265">
        <f t="shared" si="100"/>
        <v>29</v>
      </c>
      <c r="K134" s="266">
        <f t="shared" si="101"/>
        <v>0.81578947368421051</v>
      </c>
      <c r="L134" s="256">
        <v>45419</v>
      </c>
      <c r="M134" s="256"/>
      <c r="N134" s="265">
        <f t="shared" si="102"/>
        <v>-32442</v>
      </c>
      <c r="O134" s="243">
        <f t="shared" si="103"/>
        <v>-32442</v>
      </c>
      <c r="P134" s="272">
        <v>0.6</v>
      </c>
      <c r="Q134" s="196">
        <f t="shared" si="89"/>
        <v>0</v>
      </c>
      <c r="R134" s="1">
        <f t="shared" si="89"/>
        <v>0</v>
      </c>
      <c r="S134" s="1">
        <f t="shared" si="89"/>
        <v>0</v>
      </c>
      <c r="T134" s="1">
        <f t="shared" si="89"/>
        <v>0</v>
      </c>
      <c r="U134" s="1">
        <f t="shared" si="89"/>
        <v>1</v>
      </c>
      <c r="V134" s="1">
        <f t="shared" si="89"/>
        <v>1</v>
      </c>
      <c r="W134" s="1">
        <f t="shared" si="89"/>
        <v>1</v>
      </c>
      <c r="X134" s="1">
        <f t="shared" si="89"/>
        <v>1</v>
      </c>
      <c r="Y134" s="1">
        <f t="shared" si="89"/>
        <v>1</v>
      </c>
      <c r="Z134" s="1">
        <f t="shared" si="89"/>
        <v>1</v>
      </c>
      <c r="AA134" s="1">
        <f t="shared" si="89"/>
        <v>0</v>
      </c>
      <c r="AB134" s="1">
        <f t="shared" si="90"/>
        <v>0</v>
      </c>
      <c r="AC134" s="1">
        <f t="shared" si="90"/>
        <v>0</v>
      </c>
      <c r="AD134" s="1">
        <f t="shared" si="90"/>
        <v>0</v>
      </c>
      <c r="AE134" s="1">
        <f t="shared" si="90"/>
        <v>0</v>
      </c>
      <c r="AF134" s="1">
        <f t="shared" si="90"/>
        <v>0</v>
      </c>
      <c r="AG134" s="1">
        <f t="shared" si="90"/>
        <v>0</v>
      </c>
      <c r="AH134" s="1">
        <f t="shared" si="90"/>
        <v>0</v>
      </c>
      <c r="AI134" s="1">
        <f t="shared" si="90"/>
        <v>0</v>
      </c>
      <c r="AJ134" s="1">
        <f t="shared" si="90"/>
        <v>0</v>
      </c>
      <c r="AK134" s="1">
        <f t="shared" si="90"/>
        <v>0</v>
      </c>
      <c r="AL134" s="1">
        <f t="shared" si="91"/>
        <v>0</v>
      </c>
      <c r="AM134" s="1">
        <f t="shared" si="91"/>
        <v>0</v>
      </c>
      <c r="AN134" s="1">
        <f t="shared" si="91"/>
        <v>0</v>
      </c>
      <c r="AO134" s="1">
        <f t="shared" si="91"/>
        <v>0</v>
      </c>
      <c r="AP134" s="1">
        <f t="shared" si="91"/>
        <v>0</v>
      </c>
      <c r="AQ134" s="1">
        <f t="shared" si="91"/>
        <v>0</v>
      </c>
      <c r="AR134" s="1">
        <f t="shared" si="91"/>
        <v>0</v>
      </c>
      <c r="AS134" s="1">
        <f t="shared" si="91"/>
        <v>0</v>
      </c>
      <c r="AT134" s="1">
        <f t="shared" si="91"/>
        <v>0</v>
      </c>
      <c r="AU134" s="1">
        <f t="shared" si="91"/>
        <v>0</v>
      </c>
      <c r="AV134" s="1">
        <f t="shared" si="91"/>
        <v>0</v>
      </c>
      <c r="AW134" s="1">
        <f t="shared" si="91"/>
        <v>0</v>
      </c>
      <c r="AX134" s="196">
        <f t="shared" si="91"/>
        <v>0</v>
      </c>
      <c r="AY134" s="1">
        <f t="shared" si="91"/>
        <v>0</v>
      </c>
      <c r="AZ134" s="1">
        <f t="shared" si="91"/>
        <v>0</v>
      </c>
      <c r="BA134" s="1">
        <f t="shared" si="91"/>
        <v>0</v>
      </c>
      <c r="BB134" s="106">
        <f t="shared" si="92"/>
        <v>0</v>
      </c>
    </row>
    <row r="135" spans="1:54" s="91" customFormat="1" ht="12.9" customHeight="1">
      <c r="A135" s="164"/>
      <c r="B135" s="161"/>
      <c r="C135" s="173" t="s">
        <v>7</v>
      </c>
      <c r="D135" s="89" t="s">
        <v>308</v>
      </c>
      <c r="E135" s="264" t="s">
        <v>365</v>
      </c>
      <c r="F135" s="264">
        <f t="shared" si="98"/>
        <v>1</v>
      </c>
      <c r="G135" s="256">
        <v>45425</v>
      </c>
      <c r="H135" s="271">
        <v>45457</v>
      </c>
      <c r="I135" s="265">
        <f t="shared" si="99"/>
        <v>25</v>
      </c>
      <c r="J135" s="265">
        <f t="shared" si="100"/>
        <v>25</v>
      </c>
      <c r="K135" s="266">
        <f t="shared" si="101"/>
        <v>0.78125</v>
      </c>
      <c r="L135" s="256">
        <v>45425</v>
      </c>
      <c r="M135" s="256"/>
      <c r="N135" s="265">
        <f t="shared" si="102"/>
        <v>-32446</v>
      </c>
      <c r="O135" s="243">
        <f t="shared" si="103"/>
        <v>-32446</v>
      </c>
      <c r="P135" s="272">
        <v>0.6</v>
      </c>
      <c r="Q135" s="196">
        <f t="shared" si="89"/>
        <v>0</v>
      </c>
      <c r="R135" s="1">
        <f t="shared" si="89"/>
        <v>0</v>
      </c>
      <c r="S135" s="1">
        <f t="shared" si="89"/>
        <v>0</v>
      </c>
      <c r="T135" s="1">
        <f t="shared" si="89"/>
        <v>0</v>
      </c>
      <c r="U135" s="1">
        <f t="shared" si="89"/>
        <v>0</v>
      </c>
      <c r="V135" s="1">
        <f t="shared" si="89"/>
        <v>1</v>
      </c>
      <c r="W135" s="1">
        <f t="shared" si="89"/>
        <v>1</v>
      </c>
      <c r="X135" s="1">
        <f t="shared" si="89"/>
        <v>1</v>
      </c>
      <c r="Y135" s="1">
        <f t="shared" si="89"/>
        <v>1</v>
      </c>
      <c r="Z135" s="1">
        <f t="shared" si="89"/>
        <v>1</v>
      </c>
      <c r="AA135" s="1">
        <f t="shared" si="89"/>
        <v>0</v>
      </c>
      <c r="AB135" s="1">
        <f t="shared" si="90"/>
        <v>0</v>
      </c>
      <c r="AC135" s="1">
        <f t="shared" si="90"/>
        <v>0</v>
      </c>
      <c r="AD135" s="1">
        <f t="shared" si="90"/>
        <v>0</v>
      </c>
      <c r="AE135" s="1">
        <f t="shared" si="90"/>
        <v>0</v>
      </c>
      <c r="AF135" s="1">
        <f t="shared" si="90"/>
        <v>0</v>
      </c>
      <c r="AG135" s="1">
        <f t="shared" si="90"/>
        <v>0</v>
      </c>
      <c r="AH135" s="1">
        <f t="shared" si="90"/>
        <v>0</v>
      </c>
      <c r="AI135" s="1">
        <f t="shared" si="90"/>
        <v>0</v>
      </c>
      <c r="AJ135" s="1">
        <f t="shared" si="90"/>
        <v>0</v>
      </c>
      <c r="AK135" s="1">
        <f t="shared" si="90"/>
        <v>0</v>
      </c>
      <c r="AL135" s="1">
        <f t="shared" si="91"/>
        <v>0</v>
      </c>
      <c r="AM135" s="1">
        <f t="shared" si="91"/>
        <v>0</v>
      </c>
      <c r="AN135" s="1">
        <f t="shared" si="91"/>
        <v>0</v>
      </c>
      <c r="AO135" s="1">
        <f t="shared" si="91"/>
        <v>0</v>
      </c>
      <c r="AP135" s="1">
        <f t="shared" si="91"/>
        <v>0</v>
      </c>
      <c r="AQ135" s="1">
        <f t="shared" si="91"/>
        <v>0</v>
      </c>
      <c r="AR135" s="1">
        <f t="shared" si="91"/>
        <v>0</v>
      </c>
      <c r="AS135" s="1">
        <f t="shared" si="91"/>
        <v>0</v>
      </c>
      <c r="AT135" s="1">
        <f t="shared" si="91"/>
        <v>0</v>
      </c>
      <c r="AU135" s="1">
        <f t="shared" si="91"/>
        <v>0</v>
      </c>
      <c r="AV135" s="1">
        <f t="shared" si="91"/>
        <v>0</v>
      </c>
      <c r="AW135" s="1">
        <f t="shared" si="91"/>
        <v>0</v>
      </c>
      <c r="AX135" s="196">
        <f t="shared" si="91"/>
        <v>0</v>
      </c>
      <c r="AY135" s="1">
        <f t="shared" si="91"/>
        <v>0</v>
      </c>
      <c r="AZ135" s="1">
        <f t="shared" si="91"/>
        <v>0</v>
      </c>
      <c r="BA135" s="1">
        <f t="shared" si="91"/>
        <v>0</v>
      </c>
      <c r="BB135" s="106">
        <f t="shared" si="92"/>
        <v>0</v>
      </c>
    </row>
    <row r="136" spans="1:54" s="91" customFormat="1" ht="12.9" customHeight="1">
      <c r="A136" s="164"/>
      <c r="B136" s="161"/>
      <c r="C136" s="173" t="s">
        <v>18</v>
      </c>
      <c r="D136" s="89" t="s">
        <v>308</v>
      </c>
      <c r="E136" s="264" t="s">
        <v>349</v>
      </c>
      <c r="F136" s="264">
        <f t="shared" si="98"/>
        <v>1</v>
      </c>
      <c r="G136" s="256">
        <v>45432</v>
      </c>
      <c r="H136" s="271">
        <v>45457</v>
      </c>
      <c r="I136" s="265">
        <f t="shared" si="99"/>
        <v>20</v>
      </c>
      <c r="J136" s="265">
        <f t="shared" si="100"/>
        <v>20</v>
      </c>
      <c r="K136" s="266">
        <f t="shared" si="101"/>
        <v>0.72</v>
      </c>
      <c r="L136" s="256">
        <v>45432</v>
      </c>
      <c r="M136" s="256"/>
      <c r="N136" s="265">
        <f t="shared" si="102"/>
        <v>-32451</v>
      </c>
      <c r="O136" s="243">
        <f t="shared" si="103"/>
        <v>-32451</v>
      </c>
      <c r="P136" s="272">
        <v>0.7</v>
      </c>
      <c r="Q136" s="196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96"/>
      <c r="AY136" s="1"/>
      <c r="AZ136" s="1"/>
      <c r="BA136" s="1"/>
      <c r="BB136" s="106"/>
    </row>
    <row r="137" spans="1:54" s="91" customFormat="1" ht="12.9" customHeight="1">
      <c r="A137" s="164"/>
      <c r="B137" s="161"/>
      <c r="C137" s="173" t="s">
        <v>23</v>
      </c>
      <c r="D137" s="89" t="s">
        <v>308</v>
      </c>
      <c r="E137" s="264" t="s">
        <v>348</v>
      </c>
      <c r="F137" s="264">
        <f t="shared" si="98"/>
        <v>1</v>
      </c>
      <c r="G137" s="256">
        <v>45432</v>
      </c>
      <c r="H137" s="271">
        <v>45457</v>
      </c>
      <c r="I137" s="265">
        <f t="shared" si="99"/>
        <v>20</v>
      </c>
      <c r="J137" s="265">
        <f t="shared" si="100"/>
        <v>20</v>
      </c>
      <c r="K137" s="266">
        <f t="shared" si="101"/>
        <v>0.72</v>
      </c>
      <c r="L137" s="256">
        <v>45432</v>
      </c>
      <c r="M137" s="256"/>
      <c r="N137" s="265">
        <f t="shared" si="102"/>
        <v>-32451</v>
      </c>
      <c r="O137" s="243">
        <f t="shared" si="103"/>
        <v>-32451</v>
      </c>
      <c r="P137" s="272">
        <v>0.7</v>
      </c>
      <c r="Q137" s="196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96"/>
      <c r="AY137" s="1"/>
      <c r="AZ137" s="1"/>
      <c r="BA137" s="1"/>
      <c r="BB137" s="106"/>
    </row>
    <row r="138" spans="1:54" s="91" customFormat="1" ht="12.9" customHeight="1">
      <c r="A138" s="164"/>
      <c r="B138" s="161"/>
      <c r="C138" s="173" t="s">
        <v>28</v>
      </c>
      <c r="D138" s="89" t="s">
        <v>308</v>
      </c>
      <c r="E138" s="264" t="s">
        <v>379</v>
      </c>
      <c r="F138" s="264">
        <f t="shared" si="98"/>
        <v>1</v>
      </c>
      <c r="G138" s="256">
        <v>45439</v>
      </c>
      <c r="H138" s="271">
        <v>45457</v>
      </c>
      <c r="I138" s="265">
        <f t="shared" si="99"/>
        <v>15</v>
      </c>
      <c r="J138" s="265">
        <f t="shared" si="100"/>
        <v>15</v>
      </c>
      <c r="K138" s="266">
        <f t="shared" si="101"/>
        <v>0.61111111111111116</v>
      </c>
      <c r="L138" s="256">
        <v>45439</v>
      </c>
      <c r="M138" s="256"/>
      <c r="N138" s="265">
        <f t="shared" si="102"/>
        <v>-32456</v>
      </c>
      <c r="O138" s="243">
        <f t="shared" si="103"/>
        <v>-32456</v>
      </c>
      <c r="P138" s="272">
        <v>0.7</v>
      </c>
      <c r="Q138" s="196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96"/>
      <c r="AY138" s="1"/>
      <c r="AZ138" s="1"/>
      <c r="BA138" s="1"/>
      <c r="BB138" s="106"/>
    </row>
    <row r="139" spans="1:54" s="67" customFormat="1" ht="12.75" customHeight="1">
      <c r="A139" s="28"/>
      <c r="B139" s="18" t="s">
        <v>311</v>
      </c>
      <c r="C139" s="19"/>
      <c r="D139" s="20"/>
      <c r="E139" s="20"/>
      <c r="F139" s="20"/>
      <c r="G139" s="187">
        <f>MIN(G140:G281)</f>
        <v>45411</v>
      </c>
      <c r="H139" s="187">
        <f>MAX(H140:H281)</f>
        <v>45596</v>
      </c>
      <c r="I139" s="45"/>
      <c r="J139" s="45"/>
      <c r="K139" s="40">
        <f>AVERAGE(K140,K150,K157,K167,K175,K205,K211,K219,K223,K245,K250,K260,K267,K273,K276,K282)</f>
        <v>0.10045661075254395</v>
      </c>
      <c r="L139" s="187">
        <f>MIN(L141:L281)</f>
        <v>0</v>
      </c>
      <c r="M139" s="187">
        <f>MAX(M141:M281)</f>
        <v>45450</v>
      </c>
      <c r="N139" s="99"/>
      <c r="O139" s="45"/>
      <c r="P139" s="240">
        <f>AVERAGE(P140,P150,P157,P167,P175,P205,P211,P219,P223,P245,P250,P260,P267,P273,P276,P282)</f>
        <v>9.367359598160252E-2</v>
      </c>
      <c r="Q139" s="196">
        <f t="shared" ref="Q139:AA150" si="104">IF(OR((AND($G139&lt;=Q$11,AND($H139&lt;=Q$12,$H139&gt;=Q$11))),(AND(AND($G139&gt;=Q$11,$G139&lt;=Q$12),$H139&gt;=Q$12)),AND($G139&gt;=Q$11,$H139&lt;=Q$12),AND($G139&lt;=Q$11,$H139&gt;=Q$12)),1,0)</f>
        <v>0</v>
      </c>
      <c r="R139" s="1">
        <f t="shared" si="104"/>
        <v>0</v>
      </c>
      <c r="S139" s="1">
        <f t="shared" si="104"/>
        <v>0</v>
      </c>
      <c r="T139" s="1">
        <f t="shared" si="104"/>
        <v>1</v>
      </c>
      <c r="U139" s="1">
        <f t="shared" si="104"/>
        <v>1</v>
      </c>
      <c r="V139" s="1">
        <f t="shared" si="104"/>
        <v>1</v>
      </c>
      <c r="W139" s="1">
        <f t="shared" si="104"/>
        <v>1</v>
      </c>
      <c r="X139" s="1">
        <f t="shared" si="104"/>
        <v>1</v>
      </c>
      <c r="Y139" s="1">
        <f t="shared" si="104"/>
        <v>1</v>
      </c>
      <c r="Z139" s="1">
        <f t="shared" si="104"/>
        <v>1</v>
      </c>
      <c r="AA139" s="1">
        <f t="shared" si="104"/>
        <v>1</v>
      </c>
      <c r="AB139" s="1">
        <f t="shared" ref="AB139:AK150" si="105">IF(OR((AND($G139&lt;=AB$11,AND($H139&lt;=AB$12,$H139&gt;=AB$11))),(AND(AND($G139&gt;=AB$11,$G139&lt;=AB$12),$H139&gt;=AB$12)),AND($G139&gt;=AB$11,$H139&lt;=AB$12),AND($G139&lt;=AB$11,$H139&gt;=AB$12)),1,0)</f>
        <v>1</v>
      </c>
      <c r="AC139" s="1">
        <f t="shared" si="105"/>
        <v>1</v>
      </c>
      <c r="AD139" s="1">
        <f t="shared" si="105"/>
        <v>1</v>
      </c>
      <c r="AE139" s="1">
        <f t="shared" si="105"/>
        <v>1</v>
      </c>
      <c r="AF139" s="1">
        <f t="shared" si="105"/>
        <v>1</v>
      </c>
      <c r="AG139" s="1">
        <f t="shared" si="105"/>
        <v>1</v>
      </c>
      <c r="AH139" s="1">
        <f t="shared" si="105"/>
        <v>1</v>
      </c>
      <c r="AI139" s="1">
        <f t="shared" si="105"/>
        <v>1</v>
      </c>
      <c r="AJ139" s="1">
        <f t="shared" si="105"/>
        <v>1</v>
      </c>
      <c r="AK139" s="1">
        <f t="shared" si="105"/>
        <v>1</v>
      </c>
      <c r="AL139" s="1">
        <f t="shared" ref="AL139:BB150" si="106">IF(OR((AND($G139&lt;=AL$11,AND($H139&lt;=AL$12,$H139&gt;=AL$11))),(AND(AND($G139&gt;=AL$11,$G139&lt;=AL$12),$H139&gt;=AL$12)),AND($G139&gt;=AL$11,$H139&lt;=AL$12),AND($G139&lt;=AL$11,$H139&gt;=AL$12)),1,0)</f>
        <v>1</v>
      </c>
      <c r="AM139" s="1">
        <f t="shared" si="106"/>
        <v>1</v>
      </c>
      <c r="AN139" s="1">
        <f t="shared" si="106"/>
        <v>1</v>
      </c>
      <c r="AO139" s="1">
        <f t="shared" si="106"/>
        <v>1</v>
      </c>
      <c r="AP139" s="1">
        <f t="shared" si="106"/>
        <v>1</v>
      </c>
      <c r="AQ139" s="1">
        <f t="shared" si="106"/>
        <v>1</v>
      </c>
      <c r="AR139" s="1">
        <f t="shared" si="106"/>
        <v>1</v>
      </c>
      <c r="AS139" s="1">
        <f t="shared" si="106"/>
        <v>1</v>
      </c>
      <c r="AT139" s="1">
        <f t="shared" si="106"/>
        <v>1</v>
      </c>
      <c r="AU139" s="1">
        <f t="shared" si="106"/>
        <v>0</v>
      </c>
      <c r="AV139" s="1">
        <f t="shared" si="106"/>
        <v>0</v>
      </c>
      <c r="AW139" s="1">
        <f t="shared" si="106"/>
        <v>0</v>
      </c>
      <c r="AX139" s="196">
        <f t="shared" si="106"/>
        <v>0</v>
      </c>
      <c r="AY139" s="1">
        <f t="shared" si="106"/>
        <v>0</v>
      </c>
      <c r="AZ139" s="1">
        <f t="shared" si="106"/>
        <v>0</v>
      </c>
      <c r="BA139" s="1">
        <f t="shared" si="106"/>
        <v>0</v>
      </c>
      <c r="BB139" s="106">
        <f t="shared" si="106"/>
        <v>0</v>
      </c>
    </row>
    <row r="140" spans="1:54" ht="12.9" customHeight="1">
      <c r="A140" s="86"/>
      <c r="B140" s="68">
        <v>0.5</v>
      </c>
      <c r="C140" s="21" t="s">
        <v>380</v>
      </c>
      <c r="D140" s="22"/>
      <c r="E140" s="23"/>
      <c r="F140" s="23"/>
      <c r="G140" s="188">
        <f>MIN(G141:G149)</f>
        <v>45419</v>
      </c>
      <c r="H140" s="188">
        <f>MAX(H141:H149)</f>
        <v>45527</v>
      </c>
      <c r="I140" s="46"/>
      <c r="J140" s="46"/>
      <c r="K140" s="39">
        <f>AVERAGE(K141:K149)</f>
        <v>0.31789796851525254</v>
      </c>
      <c r="L140" s="188">
        <f>MIN(L141:L149)</f>
        <v>45419</v>
      </c>
      <c r="M140" s="188">
        <f>MAX(M141:M149)</f>
        <v>45443</v>
      </c>
      <c r="N140" s="98"/>
      <c r="O140" s="59"/>
      <c r="P140" s="41">
        <f>AVERAGE(P141:P149)</f>
        <v>0.27263374485596709</v>
      </c>
      <c r="Q140" s="196">
        <f t="shared" si="104"/>
        <v>0</v>
      </c>
      <c r="R140" s="1">
        <f t="shared" si="104"/>
        <v>0</v>
      </c>
      <c r="S140" s="1">
        <f t="shared" si="104"/>
        <v>0</v>
      </c>
      <c r="T140" s="1">
        <f t="shared" si="104"/>
        <v>0</v>
      </c>
      <c r="U140" s="1">
        <f t="shared" si="104"/>
        <v>1</v>
      </c>
      <c r="V140" s="1">
        <f t="shared" si="104"/>
        <v>1</v>
      </c>
      <c r="W140" s="1">
        <f t="shared" si="104"/>
        <v>1</v>
      </c>
      <c r="X140" s="1">
        <f t="shared" si="104"/>
        <v>1</v>
      </c>
      <c r="Y140" s="1">
        <f t="shared" si="104"/>
        <v>1</v>
      </c>
      <c r="Z140" s="1">
        <f t="shared" si="104"/>
        <v>1</v>
      </c>
      <c r="AA140" s="1">
        <f t="shared" si="104"/>
        <v>1</v>
      </c>
      <c r="AB140" s="1">
        <f t="shared" si="105"/>
        <v>1</v>
      </c>
      <c r="AC140" s="1">
        <f t="shared" si="105"/>
        <v>1</v>
      </c>
      <c r="AD140" s="1">
        <f t="shared" si="105"/>
        <v>1</v>
      </c>
      <c r="AE140" s="1">
        <f t="shared" si="105"/>
        <v>1</v>
      </c>
      <c r="AF140" s="1">
        <f t="shared" si="105"/>
        <v>1</v>
      </c>
      <c r="AG140" s="1">
        <f t="shared" si="105"/>
        <v>1</v>
      </c>
      <c r="AH140" s="1">
        <f t="shared" si="105"/>
        <v>1</v>
      </c>
      <c r="AI140" s="1">
        <f t="shared" si="105"/>
        <v>1</v>
      </c>
      <c r="AJ140" s="1">
        <f t="shared" si="105"/>
        <v>1</v>
      </c>
      <c r="AK140" s="1">
        <f t="shared" si="105"/>
        <v>0</v>
      </c>
      <c r="AL140" s="1">
        <f t="shared" si="106"/>
        <v>0</v>
      </c>
      <c r="AM140" s="1">
        <f t="shared" si="106"/>
        <v>0</v>
      </c>
      <c r="AN140" s="1">
        <f t="shared" si="106"/>
        <v>0</v>
      </c>
      <c r="AO140" s="1">
        <f t="shared" si="106"/>
        <v>0</v>
      </c>
      <c r="AP140" s="1">
        <f t="shared" si="106"/>
        <v>0</v>
      </c>
      <c r="AQ140" s="1">
        <f t="shared" si="106"/>
        <v>0</v>
      </c>
      <c r="AR140" s="1">
        <f t="shared" si="106"/>
        <v>0</v>
      </c>
      <c r="AS140" s="1">
        <f t="shared" si="106"/>
        <v>0</v>
      </c>
      <c r="AT140" s="1">
        <f t="shared" si="106"/>
        <v>0</v>
      </c>
      <c r="AU140" s="1">
        <f t="shared" si="106"/>
        <v>0</v>
      </c>
      <c r="AV140" s="1">
        <f t="shared" si="106"/>
        <v>0</v>
      </c>
      <c r="AW140" s="1">
        <f t="shared" si="106"/>
        <v>0</v>
      </c>
      <c r="AX140" s="196">
        <f t="shared" si="106"/>
        <v>0</v>
      </c>
      <c r="AY140" s="1">
        <f t="shared" si="106"/>
        <v>0</v>
      </c>
      <c r="AZ140" s="1">
        <f t="shared" si="106"/>
        <v>0</v>
      </c>
      <c r="BA140" s="1">
        <f t="shared" si="106"/>
        <v>0</v>
      </c>
      <c r="BB140" s="106">
        <f t="shared" ref="BB140:BB155" si="107">IF(OR((AND($G140&lt;=BB$11,AND($H140&lt;=BB$12,$H140&gt;=BB$11))),(AND(AND($G140&gt;=BB$11,$G140&lt;=BB$12),$H140&gt;=BB$12)),AND($G140&gt;=BB$11,$H140&lt;=BB$12),AND($G140&lt;=BB$11,$H140&gt;=BB$12)),1,0)</f>
        <v>0</v>
      </c>
    </row>
    <row r="141" spans="1:54" s="91" customFormat="1" ht="12.9" customHeight="1">
      <c r="A141" s="86"/>
      <c r="B141" s="87"/>
      <c r="C141" s="262" t="s">
        <v>199</v>
      </c>
      <c r="D141" s="263" t="s">
        <v>290</v>
      </c>
      <c r="E141" s="264" t="s">
        <v>363</v>
      </c>
      <c r="F141" s="264">
        <f>SUMPRODUCT(LEN(E141))-SUMPRODUCT(LEN(SUBSTITUTE(E141,",","")))+1</f>
        <v>1</v>
      </c>
      <c r="G141" s="256">
        <v>45432</v>
      </c>
      <c r="H141" s="256">
        <v>45443</v>
      </c>
      <c r="I141" s="265">
        <f>NETWORKDAYS(G141,H141)</f>
        <v>10</v>
      </c>
      <c r="J141" s="265">
        <f>F141*I141</f>
        <v>10</v>
      </c>
      <c r="K141" s="266">
        <f>IF($C$5=G141,1/(H141-I141),IF($C$5&gt;G141,IF($C$5&lt;H141,($C$5-G141)/(H141-G141),1),0))</f>
        <v>1</v>
      </c>
      <c r="L141" s="256">
        <v>45432</v>
      </c>
      <c r="M141" s="256">
        <v>45443</v>
      </c>
      <c r="N141" s="265">
        <f>NETWORKDAYS(L141,M141)</f>
        <v>10</v>
      </c>
      <c r="O141" s="243">
        <f>F141*N141</f>
        <v>10</v>
      </c>
      <c r="P141" s="249">
        <v>1</v>
      </c>
      <c r="Q141" s="196">
        <f t="shared" si="104"/>
        <v>0</v>
      </c>
      <c r="R141" s="1">
        <f t="shared" si="104"/>
        <v>0</v>
      </c>
      <c r="S141" s="1">
        <f t="shared" si="104"/>
        <v>0</v>
      </c>
      <c r="T141" s="1">
        <f t="shared" si="104"/>
        <v>0</v>
      </c>
      <c r="U141" s="1">
        <f t="shared" si="104"/>
        <v>0</v>
      </c>
      <c r="V141" s="1">
        <f t="shared" si="104"/>
        <v>0</v>
      </c>
      <c r="W141" s="1">
        <f t="shared" si="104"/>
        <v>1</v>
      </c>
      <c r="X141" s="1">
        <f t="shared" si="104"/>
        <v>1</v>
      </c>
      <c r="Y141" s="1">
        <f t="shared" si="104"/>
        <v>0</v>
      </c>
      <c r="Z141" s="1">
        <f t="shared" si="104"/>
        <v>0</v>
      </c>
      <c r="AA141" s="1">
        <f t="shared" si="104"/>
        <v>0</v>
      </c>
      <c r="AB141" s="1">
        <f t="shared" si="105"/>
        <v>0</v>
      </c>
      <c r="AC141" s="1">
        <f t="shared" si="105"/>
        <v>0</v>
      </c>
      <c r="AD141" s="1">
        <f t="shared" si="105"/>
        <v>0</v>
      </c>
      <c r="AE141" s="1">
        <f t="shared" si="105"/>
        <v>0</v>
      </c>
      <c r="AF141" s="1">
        <f t="shared" si="105"/>
        <v>0</v>
      </c>
      <c r="AG141" s="1">
        <f t="shared" si="105"/>
        <v>0</v>
      </c>
      <c r="AH141" s="1">
        <f t="shared" si="105"/>
        <v>0</v>
      </c>
      <c r="AI141" s="1">
        <f t="shared" si="105"/>
        <v>0</v>
      </c>
      <c r="AJ141" s="1">
        <f t="shared" si="105"/>
        <v>0</v>
      </c>
      <c r="AK141" s="1">
        <f t="shared" si="105"/>
        <v>0</v>
      </c>
      <c r="AL141" s="1">
        <f t="shared" si="106"/>
        <v>0</v>
      </c>
      <c r="AM141" s="1">
        <f t="shared" si="106"/>
        <v>0</v>
      </c>
      <c r="AN141" s="1">
        <f t="shared" si="106"/>
        <v>0</v>
      </c>
      <c r="AO141" s="1">
        <f t="shared" si="106"/>
        <v>0</v>
      </c>
      <c r="AP141" s="1">
        <f t="shared" si="106"/>
        <v>0</v>
      </c>
      <c r="AQ141" s="1">
        <f t="shared" si="106"/>
        <v>0</v>
      </c>
      <c r="AR141" s="1">
        <f t="shared" si="106"/>
        <v>0</v>
      </c>
      <c r="AS141" s="1">
        <f t="shared" si="106"/>
        <v>0</v>
      </c>
      <c r="AT141" s="1">
        <f t="shared" si="106"/>
        <v>0</v>
      </c>
      <c r="AU141" s="1">
        <f t="shared" si="106"/>
        <v>0</v>
      </c>
      <c r="AV141" s="1">
        <f t="shared" si="106"/>
        <v>0</v>
      </c>
      <c r="AW141" s="1">
        <f t="shared" si="106"/>
        <v>0</v>
      </c>
      <c r="AX141" s="196">
        <f t="shared" si="106"/>
        <v>0</v>
      </c>
      <c r="AY141" s="1">
        <f t="shared" si="106"/>
        <v>0</v>
      </c>
      <c r="AZ141" s="1">
        <f t="shared" si="106"/>
        <v>0</v>
      </c>
      <c r="BA141" s="1">
        <f t="shared" si="106"/>
        <v>0</v>
      </c>
      <c r="BB141" s="106">
        <f t="shared" si="107"/>
        <v>0</v>
      </c>
    </row>
    <row r="142" spans="1:54" s="91" customFormat="1" ht="12.9" customHeight="1">
      <c r="A142" s="86"/>
      <c r="B142" s="87"/>
      <c r="C142" s="262" t="s">
        <v>196</v>
      </c>
      <c r="D142" s="263" t="s">
        <v>290</v>
      </c>
      <c r="E142" s="264" t="s">
        <v>363</v>
      </c>
      <c r="F142" s="264">
        <f>SUMPRODUCT(LEN(E142))-SUMPRODUCT(LEN(SUBSTITUTE(E142,",","")))+1</f>
        <v>1</v>
      </c>
      <c r="G142" s="256">
        <v>45523</v>
      </c>
      <c r="H142" s="256">
        <v>45527</v>
      </c>
      <c r="I142" s="265">
        <f>NETWORKDAYS(G142,H142)</f>
        <v>5</v>
      </c>
      <c r="J142" s="265">
        <f>F142*I142</f>
        <v>5</v>
      </c>
      <c r="K142" s="266">
        <f>IF($C$5=G142,1/(H142-I142),IF($C$5&gt;G142,IF($C$5&lt;H142,($C$5-G142)/(H142-G142),1),0))</f>
        <v>0</v>
      </c>
      <c r="L142" s="256"/>
      <c r="M142" s="256"/>
      <c r="N142" s="265">
        <f t="shared" ref="N142:N149" si="108">NETWORKDAYS(L142,M142)</f>
        <v>0</v>
      </c>
      <c r="O142" s="243">
        <f>F142*N142</f>
        <v>0</v>
      </c>
      <c r="P142" s="249">
        <v>0</v>
      </c>
      <c r="Q142" s="196">
        <f t="shared" si="104"/>
        <v>0</v>
      </c>
      <c r="R142" s="1">
        <f t="shared" si="104"/>
        <v>0</v>
      </c>
      <c r="S142" s="1">
        <f t="shared" si="104"/>
        <v>0</v>
      </c>
      <c r="T142" s="1">
        <f t="shared" si="104"/>
        <v>0</v>
      </c>
      <c r="U142" s="1">
        <f t="shared" si="104"/>
        <v>0</v>
      </c>
      <c r="V142" s="1">
        <f t="shared" si="104"/>
        <v>0</v>
      </c>
      <c r="W142" s="1">
        <f t="shared" si="104"/>
        <v>0</v>
      </c>
      <c r="X142" s="1">
        <f t="shared" si="104"/>
        <v>0</v>
      </c>
      <c r="Y142" s="1">
        <f t="shared" si="104"/>
        <v>0</v>
      </c>
      <c r="Z142" s="1">
        <f t="shared" si="104"/>
        <v>0</v>
      </c>
      <c r="AA142" s="1">
        <f t="shared" si="104"/>
        <v>0</v>
      </c>
      <c r="AB142" s="1">
        <f t="shared" si="105"/>
        <v>0</v>
      </c>
      <c r="AC142" s="1">
        <f t="shared" si="105"/>
        <v>0</v>
      </c>
      <c r="AD142" s="1">
        <f t="shared" si="105"/>
        <v>0</v>
      </c>
      <c r="AE142" s="1">
        <f t="shared" si="105"/>
        <v>0</v>
      </c>
      <c r="AF142" s="1">
        <f t="shared" si="105"/>
        <v>0</v>
      </c>
      <c r="AG142" s="1">
        <f t="shared" si="105"/>
        <v>0</v>
      </c>
      <c r="AH142" s="1">
        <f t="shared" si="105"/>
        <v>0</v>
      </c>
      <c r="AI142" s="1">
        <f t="shared" si="105"/>
        <v>0</v>
      </c>
      <c r="AJ142" s="1">
        <f t="shared" si="105"/>
        <v>1</v>
      </c>
      <c r="AK142" s="1">
        <f t="shared" si="105"/>
        <v>0</v>
      </c>
      <c r="AL142" s="1">
        <f t="shared" si="106"/>
        <v>0</v>
      </c>
      <c r="AM142" s="1">
        <f t="shared" si="106"/>
        <v>0</v>
      </c>
      <c r="AN142" s="1">
        <f t="shared" si="106"/>
        <v>0</v>
      </c>
      <c r="AO142" s="1">
        <f t="shared" si="106"/>
        <v>0</v>
      </c>
      <c r="AP142" s="1">
        <f t="shared" si="106"/>
        <v>0</v>
      </c>
      <c r="AQ142" s="1">
        <f t="shared" si="106"/>
        <v>0</v>
      </c>
      <c r="AR142" s="1">
        <f t="shared" si="106"/>
        <v>0</v>
      </c>
      <c r="AS142" s="1">
        <f t="shared" si="106"/>
        <v>0</v>
      </c>
      <c r="AT142" s="1">
        <f t="shared" si="106"/>
        <v>0</v>
      </c>
      <c r="AU142" s="1">
        <f t="shared" si="106"/>
        <v>0</v>
      </c>
      <c r="AV142" s="1">
        <f t="shared" si="106"/>
        <v>0</v>
      </c>
      <c r="AW142" s="1">
        <f t="shared" si="106"/>
        <v>0</v>
      </c>
      <c r="AX142" s="196">
        <f t="shared" si="106"/>
        <v>0</v>
      </c>
      <c r="AY142" s="1">
        <f t="shared" si="106"/>
        <v>0</v>
      </c>
      <c r="AZ142" s="1">
        <f t="shared" si="106"/>
        <v>0</v>
      </c>
      <c r="BA142" s="1">
        <f t="shared" si="106"/>
        <v>0</v>
      </c>
      <c r="BB142" s="106">
        <f t="shared" si="107"/>
        <v>0</v>
      </c>
    </row>
    <row r="143" spans="1:54" ht="12.9" customHeight="1">
      <c r="A143" s="86"/>
      <c r="B143" s="68"/>
      <c r="C143" s="21" t="s">
        <v>417</v>
      </c>
      <c r="D143" s="22"/>
      <c r="E143" s="23"/>
      <c r="F143" s="23"/>
      <c r="G143" s="188">
        <f>MIN(G144:G152)</f>
        <v>45419</v>
      </c>
      <c r="H143" s="188">
        <f>MAX(H144:H152)</f>
        <v>45527</v>
      </c>
      <c r="I143" s="46"/>
      <c r="J143" s="46"/>
      <c r="K143" s="39">
        <f>AVERAGE(K144:K152)</f>
        <v>0.19758965314520868</v>
      </c>
      <c r="L143" s="188">
        <f>MIN(L144:L152)</f>
        <v>45419</v>
      </c>
      <c r="M143" s="188">
        <f>MAX(M144:M152)</f>
        <v>0</v>
      </c>
      <c r="N143" s="98"/>
      <c r="O143" s="59"/>
      <c r="P143" s="41">
        <f>AVERAGE(P144:P152)</f>
        <v>0.1537037037037037</v>
      </c>
      <c r="Q143" s="196">
        <f t="shared" si="104"/>
        <v>0</v>
      </c>
      <c r="R143" s="1">
        <f t="shared" si="104"/>
        <v>0</v>
      </c>
      <c r="S143" s="1">
        <f t="shared" si="104"/>
        <v>0</v>
      </c>
      <c r="T143" s="1">
        <f t="shared" si="104"/>
        <v>0</v>
      </c>
      <c r="U143" s="1">
        <f t="shared" si="104"/>
        <v>1</v>
      </c>
      <c r="V143" s="1">
        <f t="shared" si="104"/>
        <v>1</v>
      </c>
      <c r="W143" s="1">
        <f t="shared" si="104"/>
        <v>1</v>
      </c>
      <c r="X143" s="1">
        <f t="shared" si="104"/>
        <v>1</v>
      </c>
      <c r="Y143" s="1">
        <f t="shared" si="104"/>
        <v>1</v>
      </c>
      <c r="Z143" s="1">
        <f t="shared" si="104"/>
        <v>1</v>
      </c>
      <c r="AA143" s="1">
        <f t="shared" si="104"/>
        <v>1</v>
      </c>
      <c r="AB143" s="1">
        <f t="shared" si="105"/>
        <v>1</v>
      </c>
      <c r="AC143" s="1">
        <f t="shared" si="105"/>
        <v>1</v>
      </c>
      <c r="AD143" s="1">
        <f t="shared" si="105"/>
        <v>1</v>
      </c>
      <c r="AE143" s="1">
        <f t="shared" si="105"/>
        <v>1</v>
      </c>
      <c r="AF143" s="1">
        <f t="shared" si="105"/>
        <v>1</v>
      </c>
      <c r="AG143" s="1">
        <f t="shared" si="105"/>
        <v>1</v>
      </c>
      <c r="AH143" s="1">
        <f t="shared" si="105"/>
        <v>1</v>
      </c>
      <c r="AI143" s="1">
        <f t="shared" si="105"/>
        <v>1</v>
      </c>
      <c r="AJ143" s="1">
        <f t="shared" si="105"/>
        <v>1</v>
      </c>
      <c r="AK143" s="1">
        <f t="shared" si="105"/>
        <v>0</v>
      </c>
      <c r="AL143" s="1">
        <f t="shared" si="106"/>
        <v>0</v>
      </c>
      <c r="AM143" s="1">
        <f t="shared" si="106"/>
        <v>0</v>
      </c>
      <c r="AN143" s="1">
        <f t="shared" si="106"/>
        <v>0</v>
      </c>
      <c r="AO143" s="1">
        <f t="shared" si="106"/>
        <v>0</v>
      </c>
      <c r="AP143" s="1">
        <f t="shared" si="106"/>
        <v>0</v>
      </c>
      <c r="AQ143" s="1">
        <f t="shared" si="106"/>
        <v>0</v>
      </c>
      <c r="AR143" s="1">
        <f t="shared" si="106"/>
        <v>0</v>
      </c>
      <c r="AS143" s="1">
        <f t="shared" si="106"/>
        <v>0</v>
      </c>
      <c r="AT143" s="1">
        <f t="shared" si="106"/>
        <v>0</v>
      </c>
      <c r="AU143" s="1">
        <f t="shared" si="106"/>
        <v>0</v>
      </c>
      <c r="AV143" s="1">
        <f t="shared" si="106"/>
        <v>0</v>
      </c>
      <c r="AW143" s="1">
        <f t="shared" si="106"/>
        <v>0</v>
      </c>
      <c r="AX143" s="196">
        <f t="shared" si="106"/>
        <v>0</v>
      </c>
      <c r="AY143" s="1">
        <f t="shared" si="106"/>
        <v>0</v>
      </c>
      <c r="AZ143" s="1">
        <f t="shared" si="106"/>
        <v>0</v>
      </c>
      <c r="BA143" s="1">
        <f t="shared" si="106"/>
        <v>0</v>
      </c>
      <c r="BB143" s="106">
        <f t="shared" si="107"/>
        <v>0</v>
      </c>
    </row>
    <row r="144" spans="1:54" s="91" customFormat="1" ht="12.9" customHeight="1">
      <c r="A144" s="86"/>
      <c r="B144" s="87"/>
      <c r="C144" s="262" t="s">
        <v>450</v>
      </c>
      <c r="D144" s="89" t="s">
        <v>290</v>
      </c>
      <c r="E144" s="90" t="s">
        <v>363</v>
      </c>
      <c r="F144" s="90">
        <f t="shared" ref="F144:F145" si="109">SUMPRODUCT(LEN(E144))-SUMPRODUCT(LEN(SUBSTITUTE(E144,",","")))+1</f>
        <v>1</v>
      </c>
      <c r="G144" s="256">
        <v>45495</v>
      </c>
      <c r="H144" s="256">
        <v>45499</v>
      </c>
      <c r="I144" s="265">
        <f>NETWORKDAYS(G144,H144)</f>
        <v>5</v>
      </c>
      <c r="J144" s="265">
        <f>F144*I144</f>
        <v>5</v>
      </c>
      <c r="K144" s="266">
        <f>IF($C$5=G144,1/(H144-I144),IF($C$5&gt;G144,IF($C$5&lt;H144,($C$5-G144)/(H144-G144),1),0))</f>
        <v>0</v>
      </c>
      <c r="L144" s="256"/>
      <c r="M144" s="256"/>
      <c r="N144" s="265">
        <f t="shared" ref="N144:N145" si="110">NETWORKDAYS(L144,M144)</f>
        <v>0</v>
      </c>
      <c r="O144" s="243">
        <f>F144*N144</f>
        <v>0</v>
      </c>
      <c r="P144" s="249">
        <v>0</v>
      </c>
      <c r="Q144" s="196">
        <f t="shared" si="104"/>
        <v>0</v>
      </c>
      <c r="R144" s="1">
        <f t="shared" si="104"/>
        <v>0</v>
      </c>
      <c r="S144" s="1">
        <f t="shared" si="104"/>
        <v>0</v>
      </c>
      <c r="T144" s="1">
        <f t="shared" si="104"/>
        <v>0</v>
      </c>
      <c r="U144" s="1">
        <f t="shared" si="104"/>
        <v>0</v>
      </c>
      <c r="V144" s="1">
        <f t="shared" si="104"/>
        <v>0</v>
      </c>
      <c r="W144" s="1">
        <f t="shared" si="104"/>
        <v>0</v>
      </c>
      <c r="X144" s="1">
        <f t="shared" si="104"/>
        <v>0</v>
      </c>
      <c r="Y144" s="1">
        <f t="shared" si="104"/>
        <v>0</v>
      </c>
      <c r="Z144" s="1">
        <f t="shared" si="104"/>
        <v>0</v>
      </c>
      <c r="AA144" s="1">
        <f t="shared" si="104"/>
        <v>0</v>
      </c>
      <c r="AB144" s="1">
        <f t="shared" si="105"/>
        <v>0</v>
      </c>
      <c r="AC144" s="1">
        <f t="shared" si="105"/>
        <v>0</v>
      </c>
      <c r="AD144" s="1">
        <f t="shared" si="105"/>
        <v>0</v>
      </c>
      <c r="AE144" s="1">
        <f t="shared" si="105"/>
        <v>0</v>
      </c>
      <c r="AF144" s="1">
        <f t="shared" si="105"/>
        <v>1</v>
      </c>
      <c r="AG144" s="1">
        <f t="shared" si="105"/>
        <v>0</v>
      </c>
      <c r="AH144" s="1">
        <f t="shared" si="105"/>
        <v>0</v>
      </c>
      <c r="AI144" s="1">
        <f t="shared" si="105"/>
        <v>0</v>
      </c>
      <c r="AJ144" s="1">
        <f t="shared" si="105"/>
        <v>0</v>
      </c>
      <c r="AK144" s="1">
        <f t="shared" si="105"/>
        <v>0</v>
      </c>
      <c r="AL144" s="1">
        <f t="shared" si="106"/>
        <v>0</v>
      </c>
      <c r="AM144" s="1">
        <f t="shared" si="106"/>
        <v>0</v>
      </c>
      <c r="AN144" s="1">
        <f t="shared" si="106"/>
        <v>0</v>
      </c>
      <c r="AO144" s="1">
        <f t="shared" si="106"/>
        <v>0</v>
      </c>
      <c r="AP144" s="1">
        <f t="shared" si="106"/>
        <v>0</v>
      </c>
      <c r="AQ144" s="1">
        <f t="shared" si="106"/>
        <v>0</v>
      </c>
      <c r="AR144" s="1">
        <f t="shared" si="106"/>
        <v>0</v>
      </c>
      <c r="AS144" s="1">
        <f t="shared" si="106"/>
        <v>0</v>
      </c>
      <c r="AT144" s="1">
        <f t="shared" si="106"/>
        <v>0</v>
      </c>
      <c r="AU144" s="1">
        <f t="shared" si="106"/>
        <v>0</v>
      </c>
      <c r="AV144" s="1">
        <f t="shared" si="106"/>
        <v>0</v>
      </c>
      <c r="AW144" s="1">
        <f t="shared" si="106"/>
        <v>0</v>
      </c>
      <c r="AX144" s="196">
        <f t="shared" si="106"/>
        <v>0</v>
      </c>
      <c r="AY144" s="1">
        <f t="shared" si="106"/>
        <v>0</v>
      </c>
      <c r="AZ144" s="1">
        <f t="shared" si="106"/>
        <v>0</v>
      </c>
      <c r="BA144" s="1">
        <f t="shared" si="106"/>
        <v>0</v>
      </c>
      <c r="BB144" s="106">
        <f t="shared" si="107"/>
        <v>0</v>
      </c>
    </row>
    <row r="145" spans="1:54" s="91" customFormat="1" ht="12.9" customHeight="1">
      <c r="A145" s="86"/>
      <c r="B145" s="87"/>
      <c r="C145" s="88" t="s">
        <v>67</v>
      </c>
      <c r="D145" s="89" t="s">
        <v>290</v>
      </c>
      <c r="E145" s="90" t="s">
        <v>363</v>
      </c>
      <c r="F145" s="90">
        <f t="shared" si="109"/>
        <v>1</v>
      </c>
      <c r="G145" s="271">
        <v>45446</v>
      </c>
      <c r="H145" s="271">
        <v>45460</v>
      </c>
      <c r="I145" s="265">
        <f>NETWORKDAYS(G145,H145)</f>
        <v>11</v>
      </c>
      <c r="J145" s="265">
        <f>F145*I145</f>
        <v>11</v>
      </c>
      <c r="K145" s="266">
        <f>IF($C$5=G145,1/(H145-I145),IF($C$5&gt;G145,IF($C$5&lt;H145,($C$5-G145)/(H145-G145),1),0))</f>
        <v>0.2857142857142857</v>
      </c>
      <c r="L145" s="271">
        <v>45446</v>
      </c>
      <c r="M145" s="256"/>
      <c r="N145" s="265">
        <f t="shared" si="110"/>
        <v>-32461</v>
      </c>
      <c r="O145" s="243">
        <f>F145*N145</f>
        <v>-32461</v>
      </c>
      <c r="P145" s="272">
        <v>0.3</v>
      </c>
      <c r="Q145" s="196">
        <f t="shared" si="104"/>
        <v>0</v>
      </c>
      <c r="R145" s="1">
        <f t="shared" si="104"/>
        <v>0</v>
      </c>
      <c r="S145" s="1">
        <f t="shared" si="104"/>
        <v>0</v>
      </c>
      <c r="T145" s="1">
        <f t="shared" si="104"/>
        <v>0</v>
      </c>
      <c r="U145" s="1">
        <f t="shared" si="104"/>
        <v>0</v>
      </c>
      <c r="V145" s="1">
        <f t="shared" si="104"/>
        <v>0</v>
      </c>
      <c r="W145" s="1">
        <f t="shared" si="104"/>
        <v>0</v>
      </c>
      <c r="X145" s="1">
        <f t="shared" si="104"/>
        <v>0</v>
      </c>
      <c r="Y145" s="1">
        <f t="shared" si="104"/>
        <v>1</v>
      </c>
      <c r="Z145" s="1">
        <f t="shared" si="104"/>
        <v>1</v>
      </c>
      <c r="AA145" s="1">
        <f t="shared" si="104"/>
        <v>1</v>
      </c>
      <c r="AB145" s="1">
        <f t="shared" si="105"/>
        <v>0</v>
      </c>
      <c r="AC145" s="1">
        <f t="shared" si="105"/>
        <v>0</v>
      </c>
      <c r="AD145" s="1">
        <f t="shared" si="105"/>
        <v>0</v>
      </c>
      <c r="AE145" s="1">
        <f t="shared" si="105"/>
        <v>0</v>
      </c>
      <c r="AF145" s="1">
        <f t="shared" si="105"/>
        <v>0</v>
      </c>
      <c r="AG145" s="1">
        <f t="shared" si="105"/>
        <v>0</v>
      </c>
      <c r="AH145" s="1">
        <f t="shared" si="105"/>
        <v>0</v>
      </c>
      <c r="AI145" s="1">
        <f t="shared" si="105"/>
        <v>0</v>
      </c>
      <c r="AJ145" s="1">
        <f t="shared" si="105"/>
        <v>0</v>
      </c>
      <c r="AK145" s="1">
        <f t="shared" si="105"/>
        <v>0</v>
      </c>
      <c r="AL145" s="1">
        <f t="shared" si="106"/>
        <v>0</v>
      </c>
      <c r="AM145" s="1">
        <f t="shared" si="106"/>
        <v>0</v>
      </c>
      <c r="AN145" s="1">
        <f t="shared" si="106"/>
        <v>0</v>
      </c>
      <c r="AO145" s="1">
        <f t="shared" si="106"/>
        <v>0</v>
      </c>
      <c r="AP145" s="1">
        <f t="shared" si="106"/>
        <v>0</v>
      </c>
      <c r="AQ145" s="1">
        <f t="shared" si="106"/>
        <v>0</v>
      </c>
      <c r="AR145" s="1">
        <f t="shared" si="106"/>
        <v>0</v>
      </c>
      <c r="AS145" s="1">
        <f t="shared" si="106"/>
        <v>0</v>
      </c>
      <c r="AT145" s="1">
        <f t="shared" si="106"/>
        <v>0</v>
      </c>
      <c r="AU145" s="1">
        <f t="shared" si="106"/>
        <v>0</v>
      </c>
      <c r="AV145" s="1">
        <f t="shared" si="106"/>
        <v>0</v>
      </c>
      <c r="AW145" s="1">
        <f t="shared" si="106"/>
        <v>0</v>
      </c>
      <c r="AX145" s="196">
        <f t="shared" si="106"/>
        <v>0</v>
      </c>
      <c r="AY145" s="1">
        <f t="shared" si="106"/>
        <v>0</v>
      </c>
      <c r="AZ145" s="1">
        <f t="shared" si="106"/>
        <v>0</v>
      </c>
      <c r="BA145" s="1">
        <f t="shared" si="106"/>
        <v>0</v>
      </c>
      <c r="BB145" s="106">
        <f t="shared" si="107"/>
        <v>0</v>
      </c>
    </row>
    <row r="146" spans="1:54" s="91" customFormat="1" ht="12.9" customHeight="1">
      <c r="A146" s="86"/>
      <c r="B146" s="87"/>
      <c r="C146" s="88" t="s">
        <v>50</v>
      </c>
      <c r="D146" s="89" t="s">
        <v>290</v>
      </c>
      <c r="E146" s="90" t="s">
        <v>360</v>
      </c>
      <c r="F146" s="257">
        <f t="shared" ref="F146:F149" si="111">SUMPRODUCT(LEN(E146))-SUMPRODUCT(LEN(SUBSTITUTE(E146,",","")))+1</f>
        <v>1</v>
      </c>
      <c r="G146" s="256">
        <v>45516</v>
      </c>
      <c r="H146" s="256">
        <v>45520</v>
      </c>
      <c r="I146" s="265">
        <f>NETWORKDAYS(G146,H146)</f>
        <v>5</v>
      </c>
      <c r="J146" s="265">
        <f>F146*I146</f>
        <v>5</v>
      </c>
      <c r="K146" s="266">
        <f>IF($C$5=G146,1/(H146-I146),IF($C$5&gt;G146,IF($C$5&lt;H146,($C$5-G146)/(H146-G146),1),0))</f>
        <v>0</v>
      </c>
      <c r="L146" s="256"/>
      <c r="M146" s="256"/>
      <c r="N146" s="265">
        <f t="shared" si="108"/>
        <v>0</v>
      </c>
      <c r="O146" s="243">
        <f>F146*N146</f>
        <v>0</v>
      </c>
      <c r="P146" s="249">
        <v>0</v>
      </c>
      <c r="Q146" s="196">
        <f t="shared" si="104"/>
        <v>0</v>
      </c>
      <c r="R146" s="1">
        <f t="shared" si="104"/>
        <v>0</v>
      </c>
      <c r="S146" s="1">
        <f t="shared" si="104"/>
        <v>0</v>
      </c>
      <c r="T146" s="1">
        <f t="shared" si="104"/>
        <v>0</v>
      </c>
      <c r="U146" s="1">
        <f t="shared" si="104"/>
        <v>0</v>
      </c>
      <c r="V146" s="1">
        <f t="shared" si="104"/>
        <v>0</v>
      </c>
      <c r="W146" s="1">
        <f t="shared" si="104"/>
        <v>0</v>
      </c>
      <c r="X146" s="1">
        <f t="shared" si="104"/>
        <v>0</v>
      </c>
      <c r="Y146" s="1">
        <f t="shared" si="104"/>
        <v>0</v>
      </c>
      <c r="Z146" s="1">
        <f t="shared" si="104"/>
        <v>0</v>
      </c>
      <c r="AA146" s="1">
        <f t="shared" si="104"/>
        <v>0</v>
      </c>
      <c r="AB146" s="1">
        <f t="shared" si="105"/>
        <v>0</v>
      </c>
      <c r="AC146" s="1">
        <f t="shared" si="105"/>
        <v>0</v>
      </c>
      <c r="AD146" s="1">
        <f t="shared" si="105"/>
        <v>0</v>
      </c>
      <c r="AE146" s="1">
        <f t="shared" si="105"/>
        <v>0</v>
      </c>
      <c r="AF146" s="1">
        <f t="shared" si="105"/>
        <v>0</v>
      </c>
      <c r="AG146" s="1">
        <f t="shared" si="105"/>
        <v>0</v>
      </c>
      <c r="AH146" s="1">
        <f t="shared" si="105"/>
        <v>0</v>
      </c>
      <c r="AI146" s="1">
        <f t="shared" si="105"/>
        <v>1</v>
      </c>
      <c r="AJ146" s="1">
        <f t="shared" si="105"/>
        <v>0</v>
      </c>
      <c r="AK146" s="1">
        <f t="shared" si="105"/>
        <v>0</v>
      </c>
      <c r="AL146" s="1">
        <f t="shared" si="106"/>
        <v>0</v>
      </c>
      <c r="AM146" s="1">
        <f t="shared" si="106"/>
        <v>0</v>
      </c>
      <c r="AN146" s="1">
        <f t="shared" si="106"/>
        <v>0</v>
      </c>
      <c r="AO146" s="1">
        <f t="shared" si="106"/>
        <v>0</v>
      </c>
      <c r="AP146" s="1">
        <f t="shared" si="106"/>
        <v>0</v>
      </c>
      <c r="AQ146" s="1">
        <f t="shared" si="106"/>
        <v>0</v>
      </c>
      <c r="AR146" s="1">
        <f t="shared" si="106"/>
        <v>0</v>
      </c>
      <c r="AS146" s="1">
        <f t="shared" si="106"/>
        <v>0</v>
      </c>
      <c r="AT146" s="1">
        <f t="shared" si="106"/>
        <v>0</v>
      </c>
      <c r="AU146" s="1">
        <f t="shared" si="106"/>
        <v>0</v>
      </c>
      <c r="AV146" s="1">
        <f t="shared" si="106"/>
        <v>0</v>
      </c>
      <c r="AW146" s="1">
        <f t="shared" si="106"/>
        <v>0</v>
      </c>
      <c r="AX146" s="196">
        <f t="shared" si="106"/>
        <v>0</v>
      </c>
      <c r="AY146" s="1">
        <f t="shared" si="106"/>
        <v>0</v>
      </c>
      <c r="AZ146" s="1">
        <f t="shared" si="106"/>
        <v>0</v>
      </c>
      <c r="BA146" s="1">
        <f t="shared" si="106"/>
        <v>0</v>
      </c>
      <c r="BB146" s="106">
        <f t="shared" si="107"/>
        <v>0</v>
      </c>
    </row>
    <row r="147" spans="1:54" s="91" customFormat="1" ht="12.9" customHeight="1">
      <c r="A147" s="86"/>
      <c r="B147" s="87"/>
      <c r="C147" s="88" t="s">
        <v>80</v>
      </c>
      <c r="D147" s="89" t="s">
        <v>290</v>
      </c>
      <c r="E147" s="90" t="s">
        <v>360</v>
      </c>
      <c r="F147" s="257">
        <f t="shared" si="111"/>
        <v>1</v>
      </c>
      <c r="G147" s="256">
        <v>45523</v>
      </c>
      <c r="H147" s="256">
        <v>45527</v>
      </c>
      <c r="I147" s="265">
        <f t="shared" ref="I147:I149" si="112">NETWORKDAYS(G147,H147)</f>
        <v>5</v>
      </c>
      <c r="J147" s="265">
        <f t="shared" ref="J147:J149" si="113">F147*I147</f>
        <v>5</v>
      </c>
      <c r="K147" s="266">
        <f t="shared" ref="K147:K149" si="114">IF($C$5=G147,1/(H147-I147),IF($C$5&gt;G147,IF($C$5&lt;H147,($C$5-G147)/(H147-G147),1),0))</f>
        <v>0</v>
      </c>
      <c r="L147" s="256"/>
      <c r="M147" s="256"/>
      <c r="N147" s="265">
        <f t="shared" si="108"/>
        <v>0</v>
      </c>
      <c r="O147" s="243">
        <f t="shared" ref="O147:O149" si="115">F147*N147</f>
        <v>0</v>
      </c>
      <c r="P147" s="249">
        <v>0</v>
      </c>
      <c r="Q147" s="196">
        <f t="shared" si="104"/>
        <v>0</v>
      </c>
      <c r="R147" s="1">
        <f t="shared" si="104"/>
        <v>0</v>
      </c>
      <c r="S147" s="1">
        <f t="shared" si="104"/>
        <v>0</v>
      </c>
      <c r="T147" s="1">
        <f t="shared" si="104"/>
        <v>0</v>
      </c>
      <c r="U147" s="1">
        <f t="shared" si="104"/>
        <v>0</v>
      </c>
      <c r="V147" s="1">
        <f t="shared" si="104"/>
        <v>0</v>
      </c>
      <c r="W147" s="1">
        <f t="shared" si="104"/>
        <v>0</v>
      </c>
      <c r="X147" s="1">
        <f t="shared" si="104"/>
        <v>0</v>
      </c>
      <c r="Y147" s="1">
        <f t="shared" si="104"/>
        <v>0</v>
      </c>
      <c r="Z147" s="1">
        <f t="shared" si="104"/>
        <v>0</v>
      </c>
      <c r="AA147" s="1">
        <f t="shared" si="104"/>
        <v>0</v>
      </c>
      <c r="AB147" s="1">
        <f t="shared" si="105"/>
        <v>0</v>
      </c>
      <c r="AC147" s="1">
        <f t="shared" si="105"/>
        <v>0</v>
      </c>
      <c r="AD147" s="1">
        <f t="shared" si="105"/>
        <v>0</v>
      </c>
      <c r="AE147" s="1">
        <f t="shared" si="105"/>
        <v>0</v>
      </c>
      <c r="AF147" s="1">
        <f t="shared" si="105"/>
        <v>0</v>
      </c>
      <c r="AG147" s="1">
        <f t="shared" si="105"/>
        <v>0</v>
      </c>
      <c r="AH147" s="1">
        <f t="shared" si="105"/>
        <v>0</v>
      </c>
      <c r="AI147" s="1">
        <f t="shared" si="105"/>
        <v>0</v>
      </c>
      <c r="AJ147" s="1">
        <f t="shared" si="105"/>
        <v>1</v>
      </c>
      <c r="AK147" s="1">
        <f t="shared" si="105"/>
        <v>0</v>
      </c>
      <c r="AL147" s="1">
        <f t="shared" si="106"/>
        <v>0</v>
      </c>
      <c r="AM147" s="1">
        <f t="shared" si="106"/>
        <v>0</v>
      </c>
      <c r="AN147" s="1">
        <f t="shared" si="106"/>
        <v>0</v>
      </c>
      <c r="AO147" s="1">
        <f t="shared" si="106"/>
        <v>0</v>
      </c>
      <c r="AP147" s="1">
        <f t="shared" si="106"/>
        <v>0</v>
      </c>
      <c r="AQ147" s="1">
        <f t="shared" si="106"/>
        <v>0</v>
      </c>
      <c r="AR147" s="1">
        <f t="shared" si="106"/>
        <v>0</v>
      </c>
      <c r="AS147" s="1">
        <f t="shared" si="106"/>
        <v>0</v>
      </c>
      <c r="AT147" s="1">
        <f t="shared" si="106"/>
        <v>0</v>
      </c>
      <c r="AU147" s="1">
        <f t="shared" si="106"/>
        <v>0</v>
      </c>
      <c r="AV147" s="1">
        <f t="shared" si="106"/>
        <v>0</v>
      </c>
      <c r="AW147" s="1">
        <f t="shared" si="106"/>
        <v>0</v>
      </c>
      <c r="AX147" s="196">
        <f t="shared" si="106"/>
        <v>0</v>
      </c>
      <c r="AY147" s="1">
        <f t="shared" si="106"/>
        <v>0</v>
      </c>
      <c r="AZ147" s="1">
        <f t="shared" si="106"/>
        <v>0</v>
      </c>
      <c r="BA147" s="1">
        <f t="shared" si="106"/>
        <v>0</v>
      </c>
      <c r="BB147" s="106">
        <f t="shared" si="107"/>
        <v>0</v>
      </c>
    </row>
    <row r="148" spans="1:54" s="91" customFormat="1" ht="12.9" customHeight="1">
      <c r="A148" s="164"/>
      <c r="B148" s="161"/>
      <c r="C148" s="165" t="s">
        <v>41</v>
      </c>
      <c r="D148" s="89" t="s">
        <v>290</v>
      </c>
      <c r="E148" s="90" t="s">
        <v>352</v>
      </c>
      <c r="F148" s="264">
        <f t="shared" si="111"/>
        <v>2</v>
      </c>
      <c r="G148" s="256">
        <v>45419</v>
      </c>
      <c r="H148" s="271">
        <v>45464</v>
      </c>
      <c r="I148" s="265">
        <f t="shared" si="112"/>
        <v>34</v>
      </c>
      <c r="J148" s="265">
        <f t="shared" si="113"/>
        <v>68</v>
      </c>
      <c r="K148" s="266">
        <f t="shared" si="114"/>
        <v>0.68888888888888888</v>
      </c>
      <c r="L148" s="256">
        <v>45419</v>
      </c>
      <c r="M148" s="256"/>
      <c r="N148" s="265">
        <f t="shared" si="108"/>
        <v>-32442</v>
      </c>
      <c r="O148" s="243">
        <f t="shared" si="115"/>
        <v>-64884</v>
      </c>
      <c r="P148" s="272">
        <v>0.5</v>
      </c>
      <c r="Q148" s="196">
        <f t="shared" si="104"/>
        <v>0</v>
      </c>
      <c r="R148" s="1">
        <f t="shared" si="104"/>
        <v>0</v>
      </c>
      <c r="S148" s="1">
        <f t="shared" si="104"/>
        <v>0</v>
      </c>
      <c r="T148" s="1">
        <f t="shared" si="104"/>
        <v>0</v>
      </c>
      <c r="U148" s="1">
        <f t="shared" si="104"/>
        <v>1</v>
      </c>
      <c r="V148" s="1">
        <f t="shared" si="104"/>
        <v>1</v>
      </c>
      <c r="W148" s="1">
        <f t="shared" si="104"/>
        <v>1</v>
      </c>
      <c r="X148" s="1">
        <f t="shared" si="104"/>
        <v>1</v>
      </c>
      <c r="Y148" s="1">
        <f t="shared" si="104"/>
        <v>1</v>
      </c>
      <c r="Z148" s="1">
        <f t="shared" si="104"/>
        <v>1</v>
      </c>
      <c r="AA148" s="1">
        <f t="shared" si="104"/>
        <v>1</v>
      </c>
      <c r="AB148" s="1">
        <f t="shared" si="105"/>
        <v>0</v>
      </c>
      <c r="AC148" s="1">
        <f t="shared" si="105"/>
        <v>0</v>
      </c>
      <c r="AD148" s="1">
        <f t="shared" si="105"/>
        <v>0</v>
      </c>
      <c r="AE148" s="1">
        <f t="shared" si="105"/>
        <v>0</v>
      </c>
      <c r="AF148" s="1">
        <f t="shared" si="105"/>
        <v>0</v>
      </c>
      <c r="AG148" s="1">
        <f t="shared" si="105"/>
        <v>0</v>
      </c>
      <c r="AH148" s="1">
        <f t="shared" si="105"/>
        <v>0</v>
      </c>
      <c r="AI148" s="1">
        <f t="shared" si="105"/>
        <v>0</v>
      </c>
      <c r="AJ148" s="1">
        <f t="shared" si="105"/>
        <v>0</v>
      </c>
      <c r="AK148" s="1">
        <f t="shared" si="105"/>
        <v>0</v>
      </c>
      <c r="AL148" s="1">
        <f t="shared" si="106"/>
        <v>0</v>
      </c>
      <c r="AM148" s="1">
        <f t="shared" si="106"/>
        <v>0</v>
      </c>
      <c r="AN148" s="1">
        <f t="shared" si="106"/>
        <v>0</v>
      </c>
      <c r="AO148" s="1">
        <f t="shared" si="106"/>
        <v>0</v>
      </c>
      <c r="AP148" s="1">
        <f t="shared" si="106"/>
        <v>0</v>
      </c>
      <c r="AQ148" s="1">
        <f t="shared" si="106"/>
        <v>0</v>
      </c>
      <c r="AR148" s="1">
        <f t="shared" si="106"/>
        <v>0</v>
      </c>
      <c r="AS148" s="1">
        <f t="shared" si="106"/>
        <v>0</v>
      </c>
      <c r="AT148" s="1">
        <f t="shared" si="106"/>
        <v>0</v>
      </c>
      <c r="AU148" s="1">
        <f t="shared" si="106"/>
        <v>0</v>
      </c>
      <c r="AV148" s="1">
        <f t="shared" si="106"/>
        <v>0</v>
      </c>
      <c r="AW148" s="1">
        <f t="shared" si="106"/>
        <v>0</v>
      </c>
      <c r="AX148" s="196">
        <f t="shared" si="106"/>
        <v>0</v>
      </c>
      <c r="AY148" s="1">
        <f t="shared" si="106"/>
        <v>0</v>
      </c>
      <c r="AZ148" s="1">
        <f t="shared" si="106"/>
        <v>0</v>
      </c>
      <c r="BA148" s="1">
        <f t="shared" si="106"/>
        <v>0</v>
      </c>
      <c r="BB148" s="106">
        <f t="shared" si="107"/>
        <v>0</v>
      </c>
    </row>
    <row r="149" spans="1:54" s="91" customFormat="1" ht="12.9" customHeight="1">
      <c r="A149" s="164"/>
      <c r="B149" s="161"/>
      <c r="C149" s="165" t="s">
        <v>32</v>
      </c>
      <c r="D149" s="89" t="s">
        <v>290</v>
      </c>
      <c r="E149" s="90" t="s">
        <v>352</v>
      </c>
      <c r="F149" s="264">
        <f t="shared" si="111"/>
        <v>2</v>
      </c>
      <c r="G149" s="256">
        <v>45419</v>
      </c>
      <c r="H149" s="271">
        <v>45464</v>
      </c>
      <c r="I149" s="265">
        <f t="shared" si="112"/>
        <v>34</v>
      </c>
      <c r="J149" s="265">
        <f t="shared" si="113"/>
        <v>68</v>
      </c>
      <c r="K149" s="266">
        <f t="shared" si="114"/>
        <v>0.68888888888888888</v>
      </c>
      <c r="L149" s="256">
        <v>45419</v>
      </c>
      <c r="M149" s="256"/>
      <c r="N149" s="265">
        <f t="shared" si="108"/>
        <v>-32442</v>
      </c>
      <c r="O149" s="243">
        <f t="shared" si="115"/>
        <v>-64884</v>
      </c>
      <c r="P149" s="272">
        <v>0.5</v>
      </c>
      <c r="Q149" s="196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96"/>
      <c r="AY149" s="1"/>
      <c r="AZ149" s="1"/>
      <c r="BA149" s="1"/>
      <c r="BB149" s="106"/>
    </row>
    <row r="150" spans="1:54" ht="12.9" customHeight="1">
      <c r="A150" s="86"/>
      <c r="B150" s="64"/>
      <c r="C150" s="21" t="s">
        <v>15</v>
      </c>
      <c r="D150" s="22"/>
      <c r="E150" s="23"/>
      <c r="F150" s="23"/>
      <c r="G150" s="188">
        <f>MIN(G151:G151)</f>
        <v>45474</v>
      </c>
      <c r="H150" s="188">
        <f>MAX(H151:H151)</f>
        <v>45492</v>
      </c>
      <c r="I150" s="46"/>
      <c r="J150" s="46"/>
      <c r="K150" s="39">
        <f>AVERAGE(K151:K156)</f>
        <v>0.11481481481481481</v>
      </c>
      <c r="L150" s="188">
        <f>MIN(L151:L156)</f>
        <v>45419</v>
      </c>
      <c r="M150" s="188">
        <f>MAX(M151:M156)</f>
        <v>0</v>
      </c>
      <c r="N150" s="98"/>
      <c r="O150" s="59"/>
      <c r="P150" s="39">
        <f>AVERAGE(P151:P156)</f>
        <v>8.3333333333333329E-2</v>
      </c>
      <c r="Q150" s="196">
        <f t="shared" si="104"/>
        <v>0</v>
      </c>
      <c r="R150" s="1">
        <f t="shared" si="104"/>
        <v>0</v>
      </c>
      <c r="S150" s="1">
        <f t="shared" si="104"/>
        <v>0</v>
      </c>
      <c r="T150" s="1">
        <f t="shared" si="104"/>
        <v>0</v>
      </c>
      <c r="U150" s="1">
        <f t="shared" si="104"/>
        <v>0</v>
      </c>
      <c r="V150" s="1">
        <f t="shared" si="104"/>
        <v>0</v>
      </c>
      <c r="W150" s="1">
        <f t="shared" si="104"/>
        <v>0</v>
      </c>
      <c r="X150" s="1">
        <f t="shared" si="104"/>
        <v>0</v>
      </c>
      <c r="Y150" s="1">
        <f t="shared" si="104"/>
        <v>0</v>
      </c>
      <c r="Z150" s="1">
        <f t="shared" si="104"/>
        <v>0</v>
      </c>
      <c r="AA150" s="1">
        <f t="shared" si="104"/>
        <v>0</v>
      </c>
      <c r="AB150" s="1">
        <f t="shared" si="105"/>
        <v>0</v>
      </c>
      <c r="AC150" s="1">
        <f t="shared" si="105"/>
        <v>1</v>
      </c>
      <c r="AD150" s="1">
        <f t="shared" si="105"/>
        <v>1</v>
      </c>
      <c r="AE150" s="1">
        <f t="shared" si="105"/>
        <v>1</v>
      </c>
      <c r="AF150" s="1">
        <f t="shared" si="105"/>
        <v>0</v>
      </c>
      <c r="AG150" s="1">
        <f t="shared" si="105"/>
        <v>0</v>
      </c>
      <c r="AH150" s="1">
        <f t="shared" si="105"/>
        <v>0</v>
      </c>
      <c r="AI150" s="1">
        <f t="shared" si="105"/>
        <v>0</v>
      </c>
      <c r="AJ150" s="1">
        <f t="shared" si="105"/>
        <v>0</v>
      </c>
      <c r="AK150" s="1">
        <f t="shared" si="105"/>
        <v>0</v>
      </c>
      <c r="AL150" s="1">
        <f t="shared" si="106"/>
        <v>0</v>
      </c>
      <c r="AM150" s="1">
        <f t="shared" si="106"/>
        <v>0</v>
      </c>
      <c r="AN150" s="1">
        <f t="shared" si="106"/>
        <v>0</v>
      </c>
      <c r="AO150" s="1">
        <f t="shared" si="106"/>
        <v>0</v>
      </c>
      <c r="AP150" s="1">
        <f t="shared" si="106"/>
        <v>0</v>
      </c>
      <c r="AQ150" s="1">
        <f t="shared" si="106"/>
        <v>0</v>
      </c>
      <c r="AR150" s="1">
        <f t="shared" si="106"/>
        <v>0</v>
      </c>
      <c r="AS150" s="1">
        <f t="shared" si="106"/>
        <v>0</v>
      </c>
      <c r="AT150" s="1">
        <f t="shared" si="106"/>
        <v>0</v>
      </c>
      <c r="AU150" s="1">
        <f t="shared" si="106"/>
        <v>0</v>
      </c>
      <c r="AV150" s="1">
        <f t="shared" si="106"/>
        <v>0</v>
      </c>
      <c r="AW150" s="1">
        <f t="shared" si="106"/>
        <v>0</v>
      </c>
      <c r="AX150" s="196">
        <f t="shared" si="106"/>
        <v>0</v>
      </c>
      <c r="AY150" s="1">
        <f t="shared" si="106"/>
        <v>0</v>
      </c>
      <c r="AZ150" s="1">
        <f t="shared" si="106"/>
        <v>0</v>
      </c>
      <c r="BA150" s="1">
        <f t="shared" si="106"/>
        <v>0</v>
      </c>
      <c r="BB150" s="106">
        <f t="shared" si="107"/>
        <v>0</v>
      </c>
    </row>
    <row r="151" spans="1:54" s="91" customFormat="1" ht="12.9" customHeight="1">
      <c r="A151" s="86"/>
      <c r="B151" s="87"/>
      <c r="C151" s="262" t="s">
        <v>52</v>
      </c>
      <c r="D151" s="89" t="s">
        <v>290</v>
      </c>
      <c r="E151" s="90" t="s">
        <v>367</v>
      </c>
      <c r="F151" s="90">
        <f t="shared" ref="F151:F152" si="116">SUMPRODUCT(LEN(E151))-SUMPRODUCT(LEN(SUBSTITUTE(E151,",","")))+1</f>
        <v>1</v>
      </c>
      <c r="G151" s="256">
        <v>45474</v>
      </c>
      <c r="H151" s="256">
        <v>45492</v>
      </c>
      <c r="I151" s="265">
        <f t="shared" ref="I151:I156" si="117">NETWORKDAYS(G151,H151)</f>
        <v>15</v>
      </c>
      <c r="J151" s="265">
        <f t="shared" ref="J151:J156" si="118">F151*I151</f>
        <v>15</v>
      </c>
      <c r="K151" s="266">
        <f t="shared" ref="K151:K156" si="119">IF($C$5=G151,1/(H151-I151),IF($C$5&gt;G151,IF($C$5&lt;H151,($C$5-G151)/(H151-G151),1),0))</f>
        <v>0</v>
      </c>
      <c r="L151" s="256"/>
      <c r="M151" s="256"/>
      <c r="N151" s="265">
        <f t="shared" ref="N151:N152" si="120">NETWORKDAYS(L151,M151)</f>
        <v>0</v>
      </c>
      <c r="O151" s="243">
        <f t="shared" ref="O151:O156" si="121">F151*N151</f>
        <v>0</v>
      </c>
      <c r="P151" s="249">
        <v>0</v>
      </c>
      <c r="Q151" s="196">
        <f t="shared" ref="Q151:AA165" si="122">IF(OR((AND($G151&lt;=Q$11,AND($H151&lt;=Q$12,$H151&gt;=Q$11))),(AND(AND($G151&gt;=Q$11,$G151&lt;=Q$12),$H151&gt;=Q$12)),AND($G151&gt;=Q$11,$H151&lt;=Q$12),AND($G151&lt;=Q$11,$H151&gt;=Q$12)),1,0)</f>
        <v>0</v>
      </c>
      <c r="R151" s="1">
        <f t="shared" si="122"/>
        <v>0</v>
      </c>
      <c r="S151" s="1">
        <f t="shared" si="122"/>
        <v>0</v>
      </c>
      <c r="T151" s="1">
        <f t="shared" si="122"/>
        <v>0</v>
      </c>
      <c r="U151" s="1">
        <f t="shared" si="122"/>
        <v>0</v>
      </c>
      <c r="V151" s="1">
        <f t="shared" si="122"/>
        <v>0</v>
      </c>
      <c r="W151" s="1">
        <f t="shared" si="122"/>
        <v>0</v>
      </c>
      <c r="X151" s="1">
        <f t="shared" si="122"/>
        <v>0</v>
      </c>
      <c r="Y151" s="1">
        <f t="shared" si="122"/>
        <v>0</v>
      </c>
      <c r="Z151" s="1">
        <f t="shared" si="122"/>
        <v>0</v>
      </c>
      <c r="AA151" s="1">
        <f t="shared" si="122"/>
        <v>0</v>
      </c>
      <c r="AB151" s="1">
        <f t="shared" ref="AB151:AK165" si="123">IF(OR((AND($G151&lt;=AB$11,AND($H151&lt;=AB$12,$H151&gt;=AB$11))),(AND(AND($G151&gt;=AB$11,$G151&lt;=AB$12),$H151&gt;=AB$12)),AND($G151&gt;=AB$11,$H151&lt;=AB$12),AND($G151&lt;=AB$11,$H151&gt;=AB$12)),1,0)</f>
        <v>0</v>
      </c>
      <c r="AC151" s="1">
        <f t="shared" si="123"/>
        <v>1</v>
      </c>
      <c r="AD151" s="1">
        <f t="shared" si="123"/>
        <v>1</v>
      </c>
      <c r="AE151" s="1">
        <f t="shared" si="123"/>
        <v>1</v>
      </c>
      <c r="AF151" s="1">
        <f t="shared" si="123"/>
        <v>0</v>
      </c>
      <c r="AG151" s="1">
        <f t="shared" si="123"/>
        <v>0</v>
      </c>
      <c r="AH151" s="1">
        <f t="shared" si="123"/>
        <v>0</v>
      </c>
      <c r="AI151" s="1">
        <f t="shared" si="123"/>
        <v>0</v>
      </c>
      <c r="AJ151" s="1">
        <f t="shared" si="123"/>
        <v>0</v>
      </c>
      <c r="AK151" s="1">
        <f t="shared" si="123"/>
        <v>0</v>
      </c>
      <c r="AL151" s="1">
        <f t="shared" ref="AL151:BB165" si="124">IF(OR((AND($G151&lt;=AL$11,AND($H151&lt;=AL$12,$H151&gt;=AL$11))),(AND(AND($G151&gt;=AL$11,$G151&lt;=AL$12),$H151&gt;=AL$12)),AND($G151&gt;=AL$11,$H151&lt;=AL$12),AND($G151&lt;=AL$11,$H151&gt;=AL$12)),1,0)</f>
        <v>0</v>
      </c>
      <c r="AM151" s="1">
        <f t="shared" si="124"/>
        <v>0</v>
      </c>
      <c r="AN151" s="1">
        <f t="shared" si="124"/>
        <v>0</v>
      </c>
      <c r="AO151" s="1">
        <f t="shared" si="124"/>
        <v>0</v>
      </c>
      <c r="AP151" s="1">
        <f t="shared" si="124"/>
        <v>0</v>
      </c>
      <c r="AQ151" s="1">
        <f t="shared" si="124"/>
        <v>0</v>
      </c>
      <c r="AR151" s="1">
        <f t="shared" si="124"/>
        <v>0</v>
      </c>
      <c r="AS151" s="1">
        <f t="shared" si="124"/>
        <v>0</v>
      </c>
      <c r="AT151" s="1">
        <f t="shared" si="124"/>
        <v>0</v>
      </c>
      <c r="AU151" s="1">
        <f t="shared" si="124"/>
        <v>0</v>
      </c>
      <c r="AV151" s="1">
        <f t="shared" si="124"/>
        <v>0</v>
      </c>
      <c r="AW151" s="1">
        <f t="shared" si="124"/>
        <v>0</v>
      </c>
      <c r="AX151" s="196">
        <f t="shared" si="124"/>
        <v>0</v>
      </c>
      <c r="AY151" s="1">
        <f t="shared" si="124"/>
        <v>0</v>
      </c>
      <c r="AZ151" s="1">
        <f t="shared" si="124"/>
        <v>0</v>
      </c>
      <c r="BA151" s="1">
        <f t="shared" si="124"/>
        <v>0</v>
      </c>
      <c r="BB151" s="106">
        <f t="shared" si="124"/>
        <v>0</v>
      </c>
    </row>
    <row r="152" spans="1:54" s="91" customFormat="1" ht="12.9" customHeight="1">
      <c r="A152" s="86"/>
      <c r="B152" s="87"/>
      <c r="C152" s="262" t="s">
        <v>375</v>
      </c>
      <c r="D152" s="89" t="s">
        <v>290</v>
      </c>
      <c r="E152" s="90" t="s">
        <v>367</v>
      </c>
      <c r="F152" s="90">
        <f t="shared" si="116"/>
        <v>1</v>
      </c>
      <c r="G152" s="256">
        <v>45460</v>
      </c>
      <c r="H152" s="256">
        <v>45471</v>
      </c>
      <c r="I152" s="265">
        <f t="shared" si="117"/>
        <v>10</v>
      </c>
      <c r="J152" s="265">
        <f t="shared" si="118"/>
        <v>10</v>
      </c>
      <c r="K152" s="266">
        <f t="shared" si="119"/>
        <v>0</v>
      </c>
      <c r="L152" s="256"/>
      <c r="M152" s="256"/>
      <c r="N152" s="265">
        <f t="shared" si="120"/>
        <v>0</v>
      </c>
      <c r="O152" s="243">
        <f t="shared" si="121"/>
        <v>0</v>
      </c>
      <c r="P152" s="249">
        <v>0</v>
      </c>
      <c r="Q152" s="196">
        <f t="shared" si="122"/>
        <v>0</v>
      </c>
      <c r="R152" s="1">
        <f t="shared" si="122"/>
        <v>0</v>
      </c>
      <c r="S152" s="1">
        <f t="shared" si="122"/>
        <v>0</v>
      </c>
      <c r="T152" s="1">
        <f t="shared" si="122"/>
        <v>0</v>
      </c>
      <c r="U152" s="1">
        <f t="shared" si="122"/>
        <v>0</v>
      </c>
      <c r="V152" s="1">
        <f t="shared" si="122"/>
        <v>0</v>
      </c>
      <c r="W152" s="1">
        <f t="shared" si="122"/>
        <v>0</v>
      </c>
      <c r="X152" s="1">
        <f t="shared" si="122"/>
        <v>0</v>
      </c>
      <c r="Y152" s="1">
        <f t="shared" si="122"/>
        <v>0</v>
      </c>
      <c r="Z152" s="1">
        <f t="shared" si="122"/>
        <v>0</v>
      </c>
      <c r="AA152" s="1">
        <f t="shared" si="122"/>
        <v>1</v>
      </c>
      <c r="AB152" s="1">
        <f t="shared" si="123"/>
        <v>1</v>
      </c>
      <c r="AC152" s="1">
        <f t="shared" si="123"/>
        <v>0</v>
      </c>
      <c r="AD152" s="1">
        <f t="shared" si="123"/>
        <v>0</v>
      </c>
      <c r="AE152" s="1">
        <f t="shared" si="123"/>
        <v>0</v>
      </c>
      <c r="AF152" s="1">
        <f t="shared" si="123"/>
        <v>0</v>
      </c>
      <c r="AG152" s="1">
        <f t="shared" si="123"/>
        <v>0</v>
      </c>
      <c r="AH152" s="1">
        <f t="shared" si="123"/>
        <v>0</v>
      </c>
      <c r="AI152" s="1">
        <f t="shared" si="123"/>
        <v>0</v>
      </c>
      <c r="AJ152" s="1">
        <f t="shared" si="123"/>
        <v>0</v>
      </c>
      <c r="AK152" s="1">
        <f t="shared" si="123"/>
        <v>0</v>
      </c>
      <c r="AL152" s="1">
        <f t="shared" si="124"/>
        <v>0</v>
      </c>
      <c r="AM152" s="1">
        <f t="shared" si="124"/>
        <v>0</v>
      </c>
      <c r="AN152" s="1">
        <f t="shared" si="124"/>
        <v>0</v>
      </c>
      <c r="AO152" s="1">
        <f t="shared" si="124"/>
        <v>0</v>
      </c>
      <c r="AP152" s="1">
        <f t="shared" si="124"/>
        <v>0</v>
      </c>
      <c r="AQ152" s="1">
        <f t="shared" si="124"/>
        <v>0</v>
      </c>
      <c r="AR152" s="1">
        <f t="shared" si="124"/>
        <v>0</v>
      </c>
      <c r="AS152" s="1">
        <f t="shared" si="124"/>
        <v>0</v>
      </c>
      <c r="AT152" s="1">
        <f t="shared" si="124"/>
        <v>0</v>
      </c>
      <c r="AU152" s="1">
        <f t="shared" si="124"/>
        <v>0</v>
      </c>
      <c r="AV152" s="1">
        <f t="shared" si="124"/>
        <v>0</v>
      </c>
      <c r="AW152" s="1">
        <f t="shared" si="124"/>
        <v>0</v>
      </c>
      <c r="AX152" s="196">
        <f t="shared" si="124"/>
        <v>0</v>
      </c>
      <c r="AY152" s="1">
        <f t="shared" si="124"/>
        <v>0</v>
      </c>
      <c r="AZ152" s="1">
        <f t="shared" si="124"/>
        <v>0</v>
      </c>
      <c r="BA152" s="1">
        <f t="shared" si="124"/>
        <v>0</v>
      </c>
      <c r="BB152" s="106">
        <f t="shared" si="107"/>
        <v>0</v>
      </c>
    </row>
    <row r="153" spans="1:54" s="91" customFormat="1" ht="12.9" customHeight="1">
      <c r="A153" s="86"/>
      <c r="B153" s="87"/>
      <c r="C153" s="262" t="s">
        <v>368</v>
      </c>
      <c r="D153" s="89" t="s">
        <v>290</v>
      </c>
      <c r="E153" s="90" t="s">
        <v>72</v>
      </c>
      <c r="F153" s="90">
        <f>SUMPRODUCT(LEN(E153))-SUMPRODUCT(LEN(SUBSTITUTE(E153,",","")))+1</f>
        <v>2</v>
      </c>
      <c r="G153" s="271">
        <v>45467</v>
      </c>
      <c r="H153" s="271">
        <v>45478</v>
      </c>
      <c r="I153" s="265">
        <f t="shared" si="117"/>
        <v>10</v>
      </c>
      <c r="J153" s="265">
        <f t="shared" si="118"/>
        <v>20</v>
      </c>
      <c r="K153" s="266">
        <f t="shared" si="119"/>
        <v>0</v>
      </c>
      <c r="L153" s="256"/>
      <c r="M153" s="256"/>
      <c r="N153" s="265">
        <f>NETWORKDAYS(L153,M153)</f>
        <v>0</v>
      </c>
      <c r="O153" s="243">
        <f t="shared" si="121"/>
        <v>0</v>
      </c>
      <c r="P153" s="249">
        <v>0</v>
      </c>
      <c r="Q153" s="196">
        <f t="shared" si="122"/>
        <v>0</v>
      </c>
      <c r="R153" s="1">
        <f t="shared" si="122"/>
        <v>0</v>
      </c>
      <c r="S153" s="1">
        <f t="shared" si="122"/>
        <v>0</v>
      </c>
      <c r="T153" s="1">
        <f t="shared" si="122"/>
        <v>0</v>
      </c>
      <c r="U153" s="1">
        <f t="shared" si="122"/>
        <v>0</v>
      </c>
      <c r="V153" s="1">
        <f t="shared" si="122"/>
        <v>0</v>
      </c>
      <c r="W153" s="1">
        <f t="shared" si="122"/>
        <v>0</v>
      </c>
      <c r="X153" s="1">
        <f t="shared" si="122"/>
        <v>0</v>
      </c>
      <c r="Y153" s="1">
        <f t="shared" si="122"/>
        <v>0</v>
      </c>
      <c r="Z153" s="1">
        <f t="shared" si="122"/>
        <v>0</v>
      </c>
      <c r="AA153" s="1">
        <f t="shared" si="122"/>
        <v>0</v>
      </c>
      <c r="AB153" s="1">
        <f t="shared" si="123"/>
        <v>1</v>
      </c>
      <c r="AC153" s="1">
        <f t="shared" si="123"/>
        <v>1</v>
      </c>
      <c r="AD153" s="1">
        <f t="shared" si="123"/>
        <v>0</v>
      </c>
      <c r="AE153" s="1">
        <f t="shared" si="123"/>
        <v>0</v>
      </c>
      <c r="AF153" s="1">
        <f t="shared" si="123"/>
        <v>0</v>
      </c>
      <c r="AG153" s="1">
        <f t="shared" si="123"/>
        <v>0</v>
      </c>
      <c r="AH153" s="1">
        <f t="shared" si="123"/>
        <v>0</v>
      </c>
      <c r="AI153" s="1">
        <f t="shared" si="123"/>
        <v>0</v>
      </c>
      <c r="AJ153" s="1">
        <f t="shared" si="123"/>
        <v>0</v>
      </c>
      <c r="AK153" s="1">
        <f t="shared" si="123"/>
        <v>0</v>
      </c>
      <c r="AL153" s="1">
        <f t="shared" si="124"/>
        <v>0</v>
      </c>
      <c r="AM153" s="1">
        <f t="shared" si="124"/>
        <v>0</v>
      </c>
      <c r="AN153" s="1">
        <f t="shared" si="124"/>
        <v>0</v>
      </c>
      <c r="AO153" s="1">
        <f t="shared" si="124"/>
        <v>0</v>
      </c>
      <c r="AP153" s="1">
        <f t="shared" si="124"/>
        <v>0</v>
      </c>
      <c r="AQ153" s="1">
        <f t="shared" si="124"/>
        <v>0</v>
      </c>
      <c r="AR153" s="1">
        <f t="shared" si="124"/>
        <v>0</v>
      </c>
      <c r="AS153" s="1">
        <f t="shared" si="124"/>
        <v>0</v>
      </c>
      <c r="AT153" s="1">
        <f t="shared" si="124"/>
        <v>0</v>
      </c>
      <c r="AU153" s="1">
        <f t="shared" si="124"/>
        <v>0</v>
      </c>
      <c r="AV153" s="1">
        <f t="shared" si="124"/>
        <v>0</v>
      </c>
      <c r="AW153" s="1">
        <f t="shared" si="124"/>
        <v>0</v>
      </c>
      <c r="AX153" s="196">
        <f t="shared" si="124"/>
        <v>0</v>
      </c>
      <c r="AY153" s="1">
        <f t="shared" si="124"/>
        <v>0</v>
      </c>
      <c r="AZ153" s="1">
        <f t="shared" si="124"/>
        <v>0</v>
      </c>
      <c r="BA153" s="1">
        <f t="shared" si="124"/>
        <v>0</v>
      </c>
      <c r="BB153" s="106">
        <f t="shared" si="107"/>
        <v>0</v>
      </c>
    </row>
    <row r="154" spans="1:54" s="91" customFormat="1" ht="12.9" customHeight="1">
      <c r="A154" s="164"/>
      <c r="B154" s="161"/>
      <c r="C154" s="262" t="s">
        <v>86</v>
      </c>
      <c r="D154" s="89" t="s">
        <v>290</v>
      </c>
      <c r="E154" s="90" t="s">
        <v>360</v>
      </c>
      <c r="F154" s="90">
        <f>SUMPRODUCT(LEN(E154))-SUMPRODUCT(LEN(SUBSTITUTE(E154,",","")))+1</f>
        <v>1</v>
      </c>
      <c r="G154" s="271">
        <v>45461</v>
      </c>
      <c r="H154" s="271">
        <v>45471</v>
      </c>
      <c r="I154" s="265">
        <f t="shared" si="117"/>
        <v>9</v>
      </c>
      <c r="J154" s="265">
        <f t="shared" si="118"/>
        <v>9</v>
      </c>
      <c r="K154" s="266">
        <f t="shared" si="119"/>
        <v>0</v>
      </c>
      <c r="L154" s="256"/>
      <c r="M154" s="256"/>
      <c r="N154" s="265">
        <f>NETWORKDAYS(L154,M154)</f>
        <v>0</v>
      </c>
      <c r="O154" s="243">
        <f t="shared" si="121"/>
        <v>0</v>
      </c>
      <c r="P154" s="249">
        <v>0</v>
      </c>
      <c r="Q154" s="196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96"/>
      <c r="AY154" s="1"/>
      <c r="AZ154" s="1"/>
      <c r="BA154" s="1"/>
      <c r="BB154" s="106"/>
    </row>
    <row r="155" spans="1:54" s="91" customFormat="1" ht="12.9" customHeight="1">
      <c r="A155" s="86"/>
      <c r="B155" s="87"/>
      <c r="C155" s="262" t="s">
        <v>75</v>
      </c>
      <c r="D155" s="89" t="s">
        <v>290</v>
      </c>
      <c r="E155" s="90" t="s">
        <v>360</v>
      </c>
      <c r="F155" s="90">
        <f>SUMPRODUCT(LEN(E155))-SUMPRODUCT(LEN(SUBSTITUTE(E155,",","")))+1</f>
        <v>1</v>
      </c>
      <c r="G155" s="256">
        <v>45460</v>
      </c>
      <c r="H155" s="256">
        <v>45471</v>
      </c>
      <c r="I155" s="265">
        <f t="shared" si="117"/>
        <v>10</v>
      </c>
      <c r="J155" s="265">
        <f t="shared" si="118"/>
        <v>10</v>
      </c>
      <c r="K155" s="266">
        <f t="shared" si="119"/>
        <v>0</v>
      </c>
      <c r="L155" s="256"/>
      <c r="M155" s="256"/>
      <c r="N155" s="265">
        <f>NETWORKDAYS(L155,M155)</f>
        <v>0</v>
      </c>
      <c r="O155" s="243">
        <f t="shared" si="121"/>
        <v>0</v>
      </c>
      <c r="P155" s="249">
        <v>0</v>
      </c>
      <c r="Q155" s="196">
        <f t="shared" si="122"/>
        <v>0</v>
      </c>
      <c r="R155" s="1">
        <f t="shared" si="122"/>
        <v>0</v>
      </c>
      <c r="S155" s="1">
        <f t="shared" si="122"/>
        <v>0</v>
      </c>
      <c r="T155" s="1">
        <f t="shared" si="122"/>
        <v>0</v>
      </c>
      <c r="U155" s="1">
        <f t="shared" si="122"/>
        <v>0</v>
      </c>
      <c r="V155" s="1">
        <f t="shared" si="122"/>
        <v>0</v>
      </c>
      <c r="W155" s="1">
        <f t="shared" si="122"/>
        <v>0</v>
      </c>
      <c r="X155" s="1">
        <f t="shared" si="122"/>
        <v>0</v>
      </c>
      <c r="Y155" s="1">
        <f t="shared" si="122"/>
        <v>0</v>
      </c>
      <c r="Z155" s="1">
        <f t="shared" si="122"/>
        <v>0</v>
      </c>
      <c r="AA155" s="1">
        <f t="shared" si="122"/>
        <v>1</v>
      </c>
      <c r="AB155" s="1">
        <f t="shared" si="123"/>
        <v>1</v>
      </c>
      <c r="AC155" s="1">
        <f t="shared" si="123"/>
        <v>0</v>
      </c>
      <c r="AD155" s="1">
        <f t="shared" si="123"/>
        <v>0</v>
      </c>
      <c r="AE155" s="1">
        <f t="shared" si="123"/>
        <v>0</v>
      </c>
      <c r="AF155" s="1">
        <f t="shared" si="123"/>
        <v>0</v>
      </c>
      <c r="AG155" s="1">
        <f t="shared" si="123"/>
        <v>0</v>
      </c>
      <c r="AH155" s="1">
        <f t="shared" si="123"/>
        <v>0</v>
      </c>
      <c r="AI155" s="1">
        <f t="shared" si="123"/>
        <v>0</v>
      </c>
      <c r="AJ155" s="1">
        <f t="shared" si="123"/>
        <v>0</v>
      </c>
      <c r="AK155" s="1">
        <f t="shared" si="123"/>
        <v>0</v>
      </c>
      <c r="AL155" s="1">
        <f t="shared" si="124"/>
        <v>0</v>
      </c>
      <c r="AM155" s="1">
        <f t="shared" si="124"/>
        <v>0</v>
      </c>
      <c r="AN155" s="1">
        <f t="shared" si="124"/>
        <v>0</v>
      </c>
      <c r="AO155" s="1">
        <f t="shared" si="124"/>
        <v>0</v>
      </c>
      <c r="AP155" s="1">
        <f t="shared" si="124"/>
        <v>0</v>
      </c>
      <c r="AQ155" s="1">
        <f t="shared" si="124"/>
        <v>0</v>
      </c>
      <c r="AR155" s="1">
        <f t="shared" si="124"/>
        <v>0</v>
      </c>
      <c r="AS155" s="1">
        <f t="shared" si="124"/>
        <v>0</v>
      </c>
      <c r="AT155" s="1">
        <f t="shared" si="124"/>
        <v>0</v>
      </c>
      <c r="AU155" s="1">
        <f t="shared" si="124"/>
        <v>0</v>
      </c>
      <c r="AV155" s="1">
        <f t="shared" si="124"/>
        <v>0</v>
      </c>
      <c r="AW155" s="1">
        <f t="shared" si="124"/>
        <v>0</v>
      </c>
      <c r="AX155" s="196">
        <f t="shared" si="124"/>
        <v>0</v>
      </c>
      <c r="AY155" s="1">
        <f t="shared" si="124"/>
        <v>0</v>
      </c>
      <c r="AZ155" s="1">
        <f t="shared" si="124"/>
        <v>0</v>
      </c>
      <c r="BA155" s="1">
        <f t="shared" si="124"/>
        <v>0</v>
      </c>
      <c r="BB155" s="106">
        <f t="shared" si="107"/>
        <v>0</v>
      </c>
    </row>
    <row r="156" spans="1:54" s="91" customFormat="1" ht="12.9" customHeight="1">
      <c r="A156" s="164"/>
      <c r="B156" s="161"/>
      <c r="C156" s="262" t="s">
        <v>49</v>
      </c>
      <c r="D156" s="89" t="s">
        <v>290</v>
      </c>
      <c r="E156" s="90" t="s">
        <v>352</v>
      </c>
      <c r="F156" s="222">
        <f>SUMPRODUCT(LEN(E156))-SUMPRODUCT(LEN(SUBSTITUTE(E156,",","")))+1</f>
        <v>2</v>
      </c>
      <c r="G156" s="256">
        <v>45419</v>
      </c>
      <c r="H156" s="271">
        <v>45464</v>
      </c>
      <c r="I156" s="265">
        <f t="shared" si="117"/>
        <v>34</v>
      </c>
      <c r="J156" s="265">
        <f t="shared" si="118"/>
        <v>68</v>
      </c>
      <c r="K156" s="266">
        <f t="shared" si="119"/>
        <v>0.68888888888888888</v>
      </c>
      <c r="L156" s="256">
        <v>45419</v>
      </c>
      <c r="M156" s="256"/>
      <c r="N156" s="265">
        <f>NETWORKDAYS(L156,M156)</f>
        <v>-32442</v>
      </c>
      <c r="O156" s="243">
        <f t="shared" si="121"/>
        <v>-64884</v>
      </c>
      <c r="P156" s="272">
        <v>0.5</v>
      </c>
      <c r="Q156" s="258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96"/>
      <c r="AY156" s="1"/>
      <c r="AZ156" s="1"/>
      <c r="BA156" s="1"/>
      <c r="BB156" s="106"/>
    </row>
    <row r="157" spans="1:54" ht="12.9" customHeight="1">
      <c r="A157" s="86"/>
      <c r="B157" s="64"/>
      <c r="C157" s="21" t="s">
        <v>14</v>
      </c>
      <c r="D157" s="22"/>
      <c r="E157" s="23"/>
      <c r="F157" s="23"/>
      <c r="G157" s="188">
        <f>MIN(G158:G166)</f>
        <v>45446</v>
      </c>
      <c r="H157" s="188">
        <f>MAX(H158:H166)</f>
        <v>45471</v>
      </c>
      <c r="I157" s="46"/>
      <c r="J157" s="46"/>
      <c r="K157" s="39">
        <f>AVERAGE(K158:K166)</f>
        <v>3.5555555555555556E-2</v>
      </c>
      <c r="L157" s="188">
        <f>MIN(L158:L166)</f>
        <v>45446</v>
      </c>
      <c r="M157" s="188">
        <f>MAX(M158:M166)</f>
        <v>0</v>
      </c>
      <c r="N157" s="98"/>
      <c r="O157" s="59"/>
      <c r="P157" s="41">
        <f>AVERAGE(P158:P166)</f>
        <v>2.2222222222222223E-2</v>
      </c>
      <c r="Q157" s="196">
        <f t="shared" si="122"/>
        <v>0</v>
      </c>
      <c r="R157" s="1">
        <f t="shared" si="122"/>
        <v>0</v>
      </c>
      <c r="S157" s="1">
        <f t="shared" si="122"/>
        <v>0</v>
      </c>
      <c r="T157" s="1">
        <f t="shared" si="122"/>
        <v>0</v>
      </c>
      <c r="U157" s="1">
        <f t="shared" si="122"/>
        <v>0</v>
      </c>
      <c r="V157" s="1">
        <f t="shared" si="122"/>
        <v>0</v>
      </c>
      <c r="W157" s="1">
        <f t="shared" si="122"/>
        <v>0</v>
      </c>
      <c r="X157" s="1">
        <f t="shared" si="122"/>
        <v>0</v>
      </c>
      <c r="Y157" s="1">
        <f t="shared" si="122"/>
        <v>1</v>
      </c>
      <c r="Z157" s="1">
        <f t="shared" si="122"/>
        <v>1</v>
      </c>
      <c r="AA157" s="1">
        <f t="shared" si="122"/>
        <v>1</v>
      </c>
      <c r="AB157" s="1">
        <f t="shared" si="123"/>
        <v>1</v>
      </c>
      <c r="AC157" s="1">
        <f t="shared" si="123"/>
        <v>0</v>
      </c>
      <c r="AD157" s="1">
        <f t="shared" si="123"/>
        <v>0</v>
      </c>
      <c r="AE157" s="1">
        <f t="shared" si="123"/>
        <v>0</v>
      </c>
      <c r="AF157" s="1">
        <f t="shared" si="123"/>
        <v>0</v>
      </c>
      <c r="AG157" s="1">
        <f t="shared" si="123"/>
        <v>0</v>
      </c>
      <c r="AH157" s="1">
        <f t="shared" si="123"/>
        <v>0</v>
      </c>
      <c r="AI157" s="1">
        <f t="shared" si="123"/>
        <v>0</v>
      </c>
      <c r="AJ157" s="1">
        <f t="shared" si="123"/>
        <v>0</v>
      </c>
      <c r="AK157" s="1">
        <f t="shared" si="123"/>
        <v>0</v>
      </c>
      <c r="AL157" s="1">
        <f t="shared" si="124"/>
        <v>0</v>
      </c>
      <c r="AM157" s="1">
        <f t="shared" si="124"/>
        <v>0</v>
      </c>
      <c r="AN157" s="1">
        <f t="shared" si="124"/>
        <v>0</v>
      </c>
      <c r="AO157" s="1">
        <f t="shared" si="124"/>
        <v>0</v>
      </c>
      <c r="AP157" s="1">
        <f t="shared" si="124"/>
        <v>0</v>
      </c>
      <c r="AQ157" s="1">
        <f t="shared" si="124"/>
        <v>0</v>
      </c>
      <c r="AR157" s="1">
        <f t="shared" si="124"/>
        <v>0</v>
      </c>
      <c r="AS157" s="1">
        <f t="shared" si="124"/>
        <v>0</v>
      </c>
      <c r="AT157" s="1">
        <f t="shared" si="124"/>
        <v>0</v>
      </c>
      <c r="AU157" s="1">
        <f t="shared" si="124"/>
        <v>0</v>
      </c>
      <c r="AV157" s="1">
        <f t="shared" si="124"/>
        <v>0</v>
      </c>
      <c r="AW157" s="1">
        <f t="shared" si="124"/>
        <v>0</v>
      </c>
      <c r="AX157" s="196">
        <f t="shared" si="124"/>
        <v>0</v>
      </c>
      <c r="AY157" s="1">
        <f t="shared" si="124"/>
        <v>0</v>
      </c>
      <c r="AZ157" s="1">
        <f t="shared" si="124"/>
        <v>0</v>
      </c>
      <c r="BA157" s="1">
        <f t="shared" si="124"/>
        <v>0</v>
      </c>
      <c r="BB157" s="106">
        <f t="shared" ref="BB157:BB165" si="125">IF(OR((AND($G157&lt;=BB$11,AND($H157&lt;=BB$12,$H157&gt;=BB$11))),(AND(AND($G157&gt;=BB$11,$G157&lt;=BB$12),$H157&gt;=BB$12)),AND($G157&gt;=BB$11,$H157&lt;=BB$12),AND($G157&lt;=BB$11,$H157&gt;=BB$12)),1,0)</f>
        <v>0</v>
      </c>
    </row>
    <row r="158" spans="1:54" s="213" customFormat="1" ht="12.9" customHeight="1">
      <c r="A158" s="208"/>
      <c r="B158" s="209"/>
      <c r="C158" s="88" t="s">
        <v>408</v>
      </c>
      <c r="D158" s="89" t="s">
        <v>292</v>
      </c>
      <c r="E158" s="90" t="s">
        <v>347</v>
      </c>
      <c r="F158" s="219">
        <v>1</v>
      </c>
      <c r="G158" s="190">
        <v>45453</v>
      </c>
      <c r="H158" s="190">
        <v>45457</v>
      </c>
      <c r="I158" s="93">
        <f t="shared" ref="I158:I159" si="126">NETWORKDAYS(G158,H158)</f>
        <v>5</v>
      </c>
      <c r="J158" s="93">
        <f t="shared" ref="J158:J159" si="127">F158*I158</f>
        <v>5</v>
      </c>
      <c r="K158" s="92">
        <f t="shared" ref="K158:K159" si="128">IF($C$5=G158,1/(H158-I158),IF($C$5&gt;G158,IF($C$5&lt;H158,($C$5-G158)/(H158-G158),1),0))</f>
        <v>0</v>
      </c>
      <c r="L158" s="189"/>
      <c r="M158" s="189"/>
      <c r="N158" s="61">
        <f t="shared" ref="N158:N159" si="129">NETWORKDAYS(L158,M158)</f>
        <v>0</v>
      </c>
      <c r="O158" s="95">
        <f t="shared" ref="O158:O159" si="130">F158*N158</f>
        <v>0</v>
      </c>
      <c r="P158" s="202">
        <v>0</v>
      </c>
      <c r="Q158" s="210"/>
      <c r="R158" s="211"/>
      <c r="S158" s="211"/>
      <c r="T158" s="211"/>
      <c r="U158" s="211"/>
      <c r="V158" s="211"/>
      <c r="W158" s="211"/>
      <c r="X158" s="211"/>
      <c r="Y158" s="211"/>
      <c r="Z158" s="211"/>
      <c r="AA158" s="211"/>
      <c r="AB158" s="211"/>
      <c r="AC158" s="211"/>
      <c r="AD158" s="211"/>
      <c r="AE158" s="211"/>
      <c r="AF158" s="211"/>
      <c r="AG158" s="211"/>
      <c r="AH158" s="211"/>
      <c r="AI158" s="211"/>
      <c r="AJ158" s="211"/>
      <c r="AK158" s="211"/>
      <c r="AL158" s="211"/>
      <c r="AM158" s="211"/>
      <c r="AN158" s="211"/>
      <c r="AO158" s="211"/>
      <c r="AP158" s="211"/>
      <c r="AQ158" s="211"/>
      <c r="AR158" s="211"/>
      <c r="AS158" s="211"/>
      <c r="AT158" s="211"/>
      <c r="AU158" s="211"/>
      <c r="AV158" s="211"/>
      <c r="AW158" s="211"/>
      <c r="AX158" s="210"/>
      <c r="AY158" s="211"/>
      <c r="AZ158" s="211"/>
      <c r="BA158" s="211"/>
      <c r="BB158" s="212"/>
    </row>
    <row r="159" spans="1:54" s="213" customFormat="1" ht="12.9" customHeight="1">
      <c r="A159" s="208"/>
      <c r="B159" s="209"/>
      <c r="C159" s="88" t="s">
        <v>50</v>
      </c>
      <c r="D159" s="89" t="s">
        <v>292</v>
      </c>
      <c r="E159" s="90" t="s">
        <v>351</v>
      </c>
      <c r="F159" s="219">
        <v>1</v>
      </c>
      <c r="G159" s="190">
        <v>45453</v>
      </c>
      <c r="H159" s="190">
        <v>45457</v>
      </c>
      <c r="I159" s="93">
        <f t="shared" si="126"/>
        <v>5</v>
      </c>
      <c r="J159" s="93">
        <f t="shared" si="127"/>
        <v>5</v>
      </c>
      <c r="K159" s="92">
        <f t="shared" si="128"/>
        <v>0</v>
      </c>
      <c r="L159" s="189"/>
      <c r="M159" s="189"/>
      <c r="N159" s="61">
        <f t="shared" si="129"/>
        <v>0</v>
      </c>
      <c r="O159" s="95">
        <f t="shared" si="130"/>
        <v>0</v>
      </c>
      <c r="P159" s="202">
        <v>0</v>
      </c>
      <c r="Q159" s="210"/>
      <c r="R159" s="211"/>
      <c r="S159" s="211"/>
      <c r="T159" s="211"/>
      <c r="U159" s="211"/>
      <c r="V159" s="211"/>
      <c r="W159" s="211"/>
      <c r="X159" s="211"/>
      <c r="Y159" s="211"/>
      <c r="Z159" s="211"/>
      <c r="AA159" s="211"/>
      <c r="AB159" s="211"/>
      <c r="AC159" s="211"/>
      <c r="AD159" s="211"/>
      <c r="AE159" s="211"/>
      <c r="AF159" s="211"/>
      <c r="AG159" s="211"/>
      <c r="AH159" s="211"/>
      <c r="AI159" s="211"/>
      <c r="AJ159" s="211"/>
      <c r="AK159" s="211"/>
      <c r="AL159" s="211"/>
      <c r="AM159" s="211"/>
      <c r="AN159" s="211"/>
      <c r="AO159" s="211"/>
      <c r="AP159" s="211"/>
      <c r="AQ159" s="211"/>
      <c r="AR159" s="211"/>
      <c r="AS159" s="211"/>
      <c r="AT159" s="211"/>
      <c r="AU159" s="211"/>
      <c r="AV159" s="211"/>
      <c r="AW159" s="211"/>
      <c r="AX159" s="210"/>
      <c r="AY159" s="211"/>
      <c r="AZ159" s="211"/>
      <c r="BA159" s="211"/>
      <c r="BB159" s="212"/>
    </row>
    <row r="160" spans="1:54" s="91" customFormat="1" ht="12.9" customHeight="1">
      <c r="A160" s="86"/>
      <c r="B160" s="87"/>
      <c r="C160" s="88" t="s">
        <v>67</v>
      </c>
      <c r="D160" s="89" t="s">
        <v>292</v>
      </c>
      <c r="E160" s="90" t="s">
        <v>347</v>
      </c>
      <c r="F160" s="90">
        <f>SUMPRODUCT(LEN(E160))-SUMPRODUCT(LEN(SUBSTITUTE(E160,",","")))+1</f>
        <v>1</v>
      </c>
      <c r="G160" s="190">
        <v>45453</v>
      </c>
      <c r="H160" s="190">
        <v>45457</v>
      </c>
      <c r="I160" s="93">
        <f t="shared" ref="I160:I164" si="131">NETWORKDAYS(G160,H160)</f>
        <v>5</v>
      </c>
      <c r="J160" s="93">
        <f t="shared" ref="J160:J164" si="132">F160*I160</f>
        <v>5</v>
      </c>
      <c r="K160" s="92">
        <f t="shared" ref="K160:K164" si="133">IF($C$5=G160,1/(H160-I160),IF($C$5&gt;G160,IF($C$5&lt;H160,($C$5-G160)/(H160-G160),1),0))</f>
        <v>0</v>
      </c>
      <c r="L160" s="189"/>
      <c r="M160" s="189"/>
      <c r="N160" s="61">
        <f>NETWORKDAYS(L160,M160)</f>
        <v>0</v>
      </c>
      <c r="O160" s="95">
        <f t="shared" ref="O160:O164" si="134">F160*N160</f>
        <v>0</v>
      </c>
      <c r="P160" s="202">
        <v>0</v>
      </c>
      <c r="Q160" s="196">
        <f t="shared" si="122"/>
        <v>0</v>
      </c>
      <c r="R160" s="1">
        <f t="shared" si="122"/>
        <v>0</v>
      </c>
      <c r="S160" s="1">
        <f t="shared" si="122"/>
        <v>0</v>
      </c>
      <c r="T160" s="1">
        <f t="shared" si="122"/>
        <v>0</v>
      </c>
      <c r="U160" s="1">
        <f t="shared" si="122"/>
        <v>0</v>
      </c>
      <c r="V160" s="1">
        <f t="shared" si="122"/>
        <v>0</v>
      </c>
      <c r="W160" s="1">
        <f t="shared" si="122"/>
        <v>0</v>
      </c>
      <c r="X160" s="1">
        <f t="shared" si="122"/>
        <v>0</v>
      </c>
      <c r="Y160" s="1">
        <f t="shared" si="122"/>
        <v>0</v>
      </c>
      <c r="Z160" s="1">
        <f t="shared" si="122"/>
        <v>1</v>
      </c>
      <c r="AA160" s="1">
        <f t="shared" si="122"/>
        <v>0</v>
      </c>
      <c r="AB160" s="1">
        <f t="shared" si="123"/>
        <v>0</v>
      </c>
      <c r="AC160" s="1">
        <f t="shared" si="123"/>
        <v>0</v>
      </c>
      <c r="AD160" s="1">
        <f t="shared" si="123"/>
        <v>0</v>
      </c>
      <c r="AE160" s="1">
        <f t="shared" si="123"/>
        <v>0</v>
      </c>
      <c r="AF160" s="1">
        <f t="shared" si="123"/>
        <v>0</v>
      </c>
      <c r="AG160" s="1">
        <f t="shared" si="123"/>
        <v>0</v>
      </c>
      <c r="AH160" s="1">
        <f t="shared" si="123"/>
        <v>0</v>
      </c>
      <c r="AI160" s="1">
        <f t="shared" si="123"/>
        <v>0</v>
      </c>
      <c r="AJ160" s="1">
        <f t="shared" si="123"/>
        <v>0</v>
      </c>
      <c r="AK160" s="1">
        <f t="shared" si="123"/>
        <v>0</v>
      </c>
      <c r="AL160" s="1">
        <f t="shared" si="124"/>
        <v>0</v>
      </c>
      <c r="AM160" s="1">
        <f t="shared" si="124"/>
        <v>0</v>
      </c>
      <c r="AN160" s="1">
        <f t="shared" si="124"/>
        <v>0</v>
      </c>
      <c r="AO160" s="1">
        <f t="shared" si="124"/>
        <v>0</v>
      </c>
      <c r="AP160" s="1">
        <f t="shared" si="124"/>
        <v>0</v>
      </c>
      <c r="AQ160" s="1">
        <f t="shared" si="124"/>
        <v>0</v>
      </c>
      <c r="AR160" s="1">
        <f t="shared" si="124"/>
        <v>0</v>
      </c>
      <c r="AS160" s="1">
        <f t="shared" si="124"/>
        <v>0</v>
      </c>
      <c r="AT160" s="1">
        <f t="shared" si="124"/>
        <v>0</v>
      </c>
      <c r="AU160" s="1">
        <f t="shared" si="124"/>
        <v>0</v>
      </c>
      <c r="AV160" s="1">
        <f t="shared" si="124"/>
        <v>0</v>
      </c>
      <c r="AW160" s="1">
        <f t="shared" si="124"/>
        <v>0</v>
      </c>
      <c r="AX160" s="196">
        <f t="shared" si="124"/>
        <v>0</v>
      </c>
      <c r="AY160" s="1">
        <f t="shared" si="124"/>
        <v>0</v>
      </c>
      <c r="AZ160" s="1">
        <f t="shared" si="124"/>
        <v>0</v>
      </c>
      <c r="BA160" s="1">
        <f t="shared" si="124"/>
        <v>0</v>
      </c>
      <c r="BB160" s="106">
        <f t="shared" si="125"/>
        <v>0</v>
      </c>
    </row>
    <row r="161" spans="1:54" s="91" customFormat="1" ht="12.9" customHeight="1">
      <c r="A161" s="86"/>
      <c r="B161" s="87"/>
      <c r="C161" s="173" t="s">
        <v>375</v>
      </c>
      <c r="D161" s="89" t="s">
        <v>292</v>
      </c>
      <c r="E161" s="90" t="s">
        <v>351</v>
      </c>
      <c r="F161" s="90">
        <f>SUMPRODUCT(LEN(E161))-SUMPRODUCT(LEN(SUBSTITUTE(E161,",","")))+1</f>
        <v>1</v>
      </c>
      <c r="G161" s="190">
        <v>45460</v>
      </c>
      <c r="H161" s="190">
        <v>45464</v>
      </c>
      <c r="I161" s="93">
        <f>NETWORKDAYS(G161,H161)</f>
        <v>5</v>
      </c>
      <c r="J161" s="93">
        <f>F161*I161</f>
        <v>5</v>
      </c>
      <c r="K161" s="92">
        <f>IF($C$5=G161,1/(H161-I161),IF($C$5&gt;G161,IF($C$5&lt;H161,($C$5-G161)/(H161-G161),1),0))</f>
        <v>0</v>
      </c>
      <c r="L161" s="189"/>
      <c r="M161" s="189"/>
      <c r="N161" s="61">
        <f>NETWORKDAYS(L161,M161)</f>
        <v>0</v>
      </c>
      <c r="O161" s="95">
        <f>F161*N161</f>
        <v>0</v>
      </c>
      <c r="P161" s="202">
        <v>0</v>
      </c>
      <c r="Q161" s="196">
        <f t="shared" si="122"/>
        <v>0</v>
      </c>
      <c r="R161" s="1">
        <f t="shared" si="122"/>
        <v>0</v>
      </c>
      <c r="S161" s="1">
        <f t="shared" si="122"/>
        <v>0</v>
      </c>
      <c r="T161" s="1">
        <f t="shared" si="122"/>
        <v>0</v>
      </c>
      <c r="U161" s="1">
        <f t="shared" si="122"/>
        <v>0</v>
      </c>
      <c r="V161" s="1">
        <f t="shared" si="122"/>
        <v>0</v>
      </c>
      <c r="W161" s="1">
        <f t="shared" si="122"/>
        <v>0</v>
      </c>
      <c r="X161" s="1">
        <f t="shared" si="122"/>
        <v>0</v>
      </c>
      <c r="Y161" s="1">
        <f t="shared" si="122"/>
        <v>0</v>
      </c>
      <c r="Z161" s="1">
        <f t="shared" si="122"/>
        <v>0</v>
      </c>
      <c r="AA161" s="1">
        <f t="shared" si="122"/>
        <v>1</v>
      </c>
      <c r="AB161" s="1">
        <f t="shared" si="123"/>
        <v>0</v>
      </c>
      <c r="AC161" s="1">
        <f t="shared" si="123"/>
        <v>0</v>
      </c>
      <c r="AD161" s="1">
        <f t="shared" si="123"/>
        <v>0</v>
      </c>
      <c r="AE161" s="1">
        <f t="shared" si="123"/>
        <v>0</v>
      </c>
      <c r="AF161" s="1">
        <f t="shared" si="123"/>
        <v>0</v>
      </c>
      <c r="AG161" s="1">
        <f t="shared" si="123"/>
        <v>0</v>
      </c>
      <c r="AH161" s="1">
        <f t="shared" si="123"/>
        <v>0</v>
      </c>
      <c r="AI161" s="1">
        <f t="shared" si="123"/>
        <v>0</v>
      </c>
      <c r="AJ161" s="1">
        <f t="shared" si="123"/>
        <v>0</v>
      </c>
      <c r="AK161" s="1">
        <f t="shared" si="123"/>
        <v>0</v>
      </c>
      <c r="AL161" s="1">
        <f t="shared" si="124"/>
        <v>0</v>
      </c>
      <c r="AM161" s="1">
        <f t="shared" si="124"/>
        <v>0</v>
      </c>
      <c r="AN161" s="1">
        <f t="shared" si="124"/>
        <v>0</v>
      </c>
      <c r="AO161" s="1">
        <f t="shared" si="124"/>
        <v>0</v>
      </c>
      <c r="AP161" s="1">
        <f t="shared" si="124"/>
        <v>0</v>
      </c>
      <c r="AQ161" s="1">
        <f t="shared" si="124"/>
        <v>0</v>
      </c>
      <c r="AR161" s="1">
        <f t="shared" si="124"/>
        <v>0</v>
      </c>
      <c r="AS161" s="1">
        <f t="shared" si="124"/>
        <v>0</v>
      </c>
      <c r="AT161" s="1">
        <f t="shared" si="124"/>
        <v>0</v>
      </c>
      <c r="AU161" s="1">
        <f t="shared" si="124"/>
        <v>0</v>
      </c>
      <c r="AV161" s="1">
        <f t="shared" si="124"/>
        <v>0</v>
      </c>
      <c r="AW161" s="1">
        <f t="shared" si="124"/>
        <v>0</v>
      </c>
      <c r="AX161" s="196">
        <f t="shared" si="124"/>
        <v>0</v>
      </c>
      <c r="AY161" s="1">
        <f t="shared" si="124"/>
        <v>0</v>
      </c>
      <c r="AZ161" s="1">
        <f t="shared" si="124"/>
        <v>0</v>
      </c>
      <c r="BA161" s="1">
        <f t="shared" si="124"/>
        <v>0</v>
      </c>
      <c r="BB161" s="106">
        <f t="shared" si="125"/>
        <v>0</v>
      </c>
    </row>
    <row r="162" spans="1:54" s="91" customFormat="1" ht="12.9" customHeight="1">
      <c r="A162" s="86"/>
      <c r="B162" s="87"/>
      <c r="C162" s="173" t="s">
        <v>368</v>
      </c>
      <c r="D162" s="89" t="s">
        <v>292</v>
      </c>
      <c r="E162" s="90" t="s">
        <v>351</v>
      </c>
      <c r="F162" s="90">
        <f t="shared" ref="F162:F166" si="135">SUMPRODUCT(LEN(E162))-SUMPRODUCT(LEN(SUBSTITUTE(E162,",","")))+1</f>
        <v>1</v>
      </c>
      <c r="G162" s="190">
        <v>45460</v>
      </c>
      <c r="H162" s="190">
        <v>45464</v>
      </c>
      <c r="I162" s="93">
        <f t="shared" si="131"/>
        <v>5</v>
      </c>
      <c r="J162" s="93">
        <f t="shared" si="132"/>
        <v>5</v>
      </c>
      <c r="K162" s="92">
        <f t="shared" si="133"/>
        <v>0</v>
      </c>
      <c r="L162" s="189"/>
      <c r="M162" s="189"/>
      <c r="N162" s="61">
        <f t="shared" ref="N162:N164" si="136">NETWORKDAYS(L162,M162)</f>
        <v>0</v>
      </c>
      <c r="O162" s="95">
        <f t="shared" si="134"/>
        <v>0</v>
      </c>
      <c r="P162" s="202">
        <v>0</v>
      </c>
      <c r="Q162" s="196">
        <f t="shared" si="122"/>
        <v>0</v>
      </c>
      <c r="R162" s="1">
        <f t="shared" si="122"/>
        <v>0</v>
      </c>
      <c r="S162" s="1">
        <f t="shared" si="122"/>
        <v>0</v>
      </c>
      <c r="T162" s="1">
        <f t="shared" si="122"/>
        <v>0</v>
      </c>
      <c r="U162" s="1">
        <f t="shared" si="122"/>
        <v>0</v>
      </c>
      <c r="V162" s="1">
        <f t="shared" si="122"/>
        <v>0</v>
      </c>
      <c r="W162" s="1">
        <f t="shared" si="122"/>
        <v>0</v>
      </c>
      <c r="X162" s="1">
        <f t="shared" si="122"/>
        <v>0</v>
      </c>
      <c r="Y162" s="1">
        <f t="shared" si="122"/>
        <v>0</v>
      </c>
      <c r="Z162" s="1">
        <f t="shared" si="122"/>
        <v>0</v>
      </c>
      <c r="AA162" s="1">
        <f t="shared" si="122"/>
        <v>1</v>
      </c>
      <c r="AB162" s="1">
        <f t="shared" si="123"/>
        <v>0</v>
      </c>
      <c r="AC162" s="1">
        <f t="shared" si="123"/>
        <v>0</v>
      </c>
      <c r="AD162" s="1">
        <f t="shared" si="123"/>
        <v>0</v>
      </c>
      <c r="AE162" s="1">
        <f t="shared" si="123"/>
        <v>0</v>
      </c>
      <c r="AF162" s="1">
        <f t="shared" si="123"/>
        <v>0</v>
      </c>
      <c r="AG162" s="1">
        <f t="shared" si="123"/>
        <v>0</v>
      </c>
      <c r="AH162" s="1">
        <f t="shared" si="123"/>
        <v>0</v>
      </c>
      <c r="AI162" s="1">
        <f t="shared" si="123"/>
        <v>0</v>
      </c>
      <c r="AJ162" s="1">
        <f t="shared" si="123"/>
        <v>0</v>
      </c>
      <c r="AK162" s="1">
        <f t="shared" si="123"/>
        <v>0</v>
      </c>
      <c r="AL162" s="1">
        <f t="shared" si="124"/>
        <v>0</v>
      </c>
      <c r="AM162" s="1">
        <f t="shared" si="124"/>
        <v>0</v>
      </c>
      <c r="AN162" s="1">
        <f t="shared" si="124"/>
        <v>0</v>
      </c>
      <c r="AO162" s="1">
        <f t="shared" si="124"/>
        <v>0</v>
      </c>
      <c r="AP162" s="1">
        <f t="shared" si="124"/>
        <v>0</v>
      </c>
      <c r="AQ162" s="1">
        <f t="shared" si="124"/>
        <v>0</v>
      </c>
      <c r="AR162" s="1">
        <f t="shared" si="124"/>
        <v>0</v>
      </c>
      <c r="AS162" s="1">
        <f t="shared" si="124"/>
        <v>0</v>
      </c>
      <c r="AT162" s="1">
        <f t="shared" si="124"/>
        <v>0</v>
      </c>
      <c r="AU162" s="1">
        <f t="shared" si="124"/>
        <v>0</v>
      </c>
      <c r="AV162" s="1">
        <f t="shared" si="124"/>
        <v>0</v>
      </c>
      <c r="AW162" s="1">
        <f t="shared" si="124"/>
        <v>0</v>
      </c>
      <c r="AX162" s="196">
        <f t="shared" si="124"/>
        <v>0</v>
      </c>
      <c r="AY162" s="1">
        <f t="shared" si="124"/>
        <v>0</v>
      </c>
      <c r="AZ162" s="1">
        <f t="shared" si="124"/>
        <v>0</v>
      </c>
      <c r="BA162" s="1">
        <f t="shared" si="124"/>
        <v>0</v>
      </c>
      <c r="BB162" s="106">
        <f t="shared" si="125"/>
        <v>0</v>
      </c>
    </row>
    <row r="163" spans="1:54" s="91" customFormat="1" ht="12.9" customHeight="1">
      <c r="A163" s="86"/>
      <c r="B163" s="87"/>
      <c r="C163" s="173" t="s">
        <v>86</v>
      </c>
      <c r="D163" s="89" t="s">
        <v>292</v>
      </c>
      <c r="E163" s="90" t="s">
        <v>351</v>
      </c>
      <c r="F163" s="90">
        <f>SUMPRODUCT(LEN(E163))-SUMPRODUCT(LEN(SUBSTITUTE(E163,",","")))+1</f>
        <v>1</v>
      </c>
      <c r="G163" s="189">
        <v>45460</v>
      </c>
      <c r="H163" s="189">
        <v>45464</v>
      </c>
      <c r="I163" s="93">
        <f>NETWORKDAYS(G163,H163)</f>
        <v>5</v>
      </c>
      <c r="J163" s="93">
        <f>F163*I163</f>
        <v>5</v>
      </c>
      <c r="K163" s="92">
        <f>IF($C$5=G163,1/(H163-I163),IF($C$5&gt;G163,IF($C$5&lt;H163,($C$5-G163)/(H163-G163),1),0))</f>
        <v>0</v>
      </c>
      <c r="L163" s="189"/>
      <c r="M163" s="189"/>
      <c r="N163" s="61">
        <f>NETWORKDAYS(L163,M163)</f>
        <v>0</v>
      </c>
      <c r="O163" s="95">
        <f>F163*N163</f>
        <v>0</v>
      </c>
      <c r="P163" s="202">
        <v>0</v>
      </c>
      <c r="Q163" s="196">
        <f t="shared" si="122"/>
        <v>0</v>
      </c>
      <c r="R163" s="1">
        <f t="shared" si="122"/>
        <v>0</v>
      </c>
      <c r="S163" s="1">
        <f t="shared" si="122"/>
        <v>0</v>
      </c>
      <c r="T163" s="1">
        <f t="shared" si="122"/>
        <v>0</v>
      </c>
      <c r="U163" s="1">
        <f t="shared" si="122"/>
        <v>0</v>
      </c>
      <c r="V163" s="1">
        <f t="shared" si="122"/>
        <v>0</v>
      </c>
      <c r="W163" s="1">
        <f t="shared" si="122"/>
        <v>0</v>
      </c>
      <c r="X163" s="1">
        <f t="shared" si="122"/>
        <v>0</v>
      </c>
      <c r="Y163" s="1">
        <f t="shared" si="122"/>
        <v>0</v>
      </c>
      <c r="Z163" s="1">
        <f t="shared" si="122"/>
        <v>0</v>
      </c>
      <c r="AA163" s="1">
        <f t="shared" si="122"/>
        <v>1</v>
      </c>
      <c r="AB163" s="1">
        <f t="shared" si="123"/>
        <v>0</v>
      </c>
      <c r="AC163" s="1">
        <f t="shared" si="123"/>
        <v>0</v>
      </c>
      <c r="AD163" s="1">
        <f t="shared" si="123"/>
        <v>0</v>
      </c>
      <c r="AE163" s="1">
        <f t="shared" si="123"/>
        <v>0</v>
      </c>
      <c r="AF163" s="1">
        <f t="shared" si="123"/>
        <v>0</v>
      </c>
      <c r="AG163" s="1">
        <f t="shared" si="123"/>
        <v>0</v>
      </c>
      <c r="AH163" s="1">
        <f t="shared" si="123"/>
        <v>0</v>
      </c>
      <c r="AI163" s="1">
        <f t="shared" si="123"/>
        <v>0</v>
      </c>
      <c r="AJ163" s="1">
        <f t="shared" si="123"/>
        <v>0</v>
      </c>
      <c r="AK163" s="1">
        <f t="shared" si="123"/>
        <v>0</v>
      </c>
      <c r="AL163" s="1">
        <f t="shared" si="124"/>
        <v>0</v>
      </c>
      <c r="AM163" s="1">
        <f t="shared" si="124"/>
        <v>0</v>
      </c>
      <c r="AN163" s="1">
        <f t="shared" si="124"/>
        <v>0</v>
      </c>
      <c r="AO163" s="1">
        <f t="shared" si="124"/>
        <v>0</v>
      </c>
      <c r="AP163" s="1">
        <f t="shared" si="124"/>
        <v>0</v>
      </c>
      <c r="AQ163" s="1">
        <f t="shared" si="124"/>
        <v>0</v>
      </c>
      <c r="AR163" s="1">
        <f t="shared" si="124"/>
        <v>0</v>
      </c>
      <c r="AS163" s="1">
        <f t="shared" si="124"/>
        <v>0</v>
      </c>
      <c r="AT163" s="1">
        <f t="shared" si="124"/>
        <v>0</v>
      </c>
      <c r="AU163" s="1">
        <f t="shared" si="124"/>
        <v>0</v>
      </c>
      <c r="AV163" s="1">
        <f t="shared" si="124"/>
        <v>0</v>
      </c>
      <c r="AW163" s="1">
        <f t="shared" si="124"/>
        <v>0</v>
      </c>
      <c r="AX163" s="196">
        <f t="shared" si="124"/>
        <v>0</v>
      </c>
      <c r="AY163" s="1">
        <f t="shared" si="124"/>
        <v>0</v>
      </c>
      <c r="AZ163" s="1">
        <f t="shared" si="124"/>
        <v>0</v>
      </c>
      <c r="BA163" s="1">
        <f t="shared" si="124"/>
        <v>0</v>
      </c>
      <c r="BB163" s="106">
        <f t="shared" si="125"/>
        <v>0</v>
      </c>
    </row>
    <row r="164" spans="1:54" s="91" customFormat="1" ht="12.9" customHeight="1">
      <c r="A164" s="86"/>
      <c r="B164" s="87"/>
      <c r="C164" s="88" t="s">
        <v>75</v>
      </c>
      <c r="D164" s="89" t="s">
        <v>292</v>
      </c>
      <c r="E164" s="90" t="s">
        <v>68</v>
      </c>
      <c r="F164" s="90">
        <f t="shared" si="135"/>
        <v>2</v>
      </c>
      <c r="G164" s="189">
        <v>45467</v>
      </c>
      <c r="H164" s="189">
        <v>45471</v>
      </c>
      <c r="I164" s="93">
        <f t="shared" si="131"/>
        <v>5</v>
      </c>
      <c r="J164" s="93">
        <f t="shared" si="132"/>
        <v>10</v>
      </c>
      <c r="K164" s="92">
        <f t="shared" si="133"/>
        <v>0</v>
      </c>
      <c r="L164" s="189"/>
      <c r="M164" s="189"/>
      <c r="N164" s="61">
        <f t="shared" si="136"/>
        <v>0</v>
      </c>
      <c r="O164" s="95">
        <f t="shared" si="134"/>
        <v>0</v>
      </c>
      <c r="P164" s="202">
        <v>0</v>
      </c>
      <c r="Q164" s="196">
        <f t="shared" si="122"/>
        <v>0</v>
      </c>
      <c r="R164" s="1">
        <f t="shared" si="122"/>
        <v>0</v>
      </c>
      <c r="S164" s="1">
        <f t="shared" si="122"/>
        <v>0</v>
      </c>
      <c r="T164" s="1">
        <f t="shared" si="122"/>
        <v>0</v>
      </c>
      <c r="U164" s="1">
        <f t="shared" si="122"/>
        <v>0</v>
      </c>
      <c r="V164" s="1">
        <f t="shared" si="122"/>
        <v>0</v>
      </c>
      <c r="W164" s="1">
        <f t="shared" si="122"/>
        <v>0</v>
      </c>
      <c r="X164" s="1">
        <f t="shared" si="122"/>
        <v>0</v>
      </c>
      <c r="Y164" s="1">
        <f t="shared" si="122"/>
        <v>0</v>
      </c>
      <c r="Z164" s="1">
        <f t="shared" si="122"/>
        <v>0</v>
      </c>
      <c r="AA164" s="1">
        <f t="shared" si="122"/>
        <v>0</v>
      </c>
      <c r="AB164" s="1">
        <f t="shared" si="123"/>
        <v>1</v>
      </c>
      <c r="AC164" s="1">
        <f t="shared" si="123"/>
        <v>0</v>
      </c>
      <c r="AD164" s="1">
        <f t="shared" si="123"/>
        <v>0</v>
      </c>
      <c r="AE164" s="1">
        <f t="shared" si="123"/>
        <v>0</v>
      </c>
      <c r="AF164" s="1">
        <f t="shared" si="123"/>
        <v>0</v>
      </c>
      <c r="AG164" s="1">
        <f t="shared" si="123"/>
        <v>0</v>
      </c>
      <c r="AH164" s="1">
        <f t="shared" si="123"/>
        <v>0</v>
      </c>
      <c r="AI164" s="1">
        <f t="shared" si="123"/>
        <v>0</v>
      </c>
      <c r="AJ164" s="1">
        <f t="shared" si="123"/>
        <v>0</v>
      </c>
      <c r="AK164" s="1">
        <f t="shared" si="123"/>
        <v>0</v>
      </c>
      <c r="AL164" s="1">
        <f t="shared" si="124"/>
        <v>0</v>
      </c>
      <c r="AM164" s="1">
        <f t="shared" si="124"/>
        <v>0</v>
      </c>
      <c r="AN164" s="1">
        <f t="shared" si="124"/>
        <v>0</v>
      </c>
      <c r="AO164" s="1">
        <f t="shared" si="124"/>
        <v>0</v>
      </c>
      <c r="AP164" s="1">
        <f t="shared" si="124"/>
        <v>0</v>
      </c>
      <c r="AQ164" s="1">
        <f t="shared" si="124"/>
        <v>0</v>
      </c>
      <c r="AR164" s="1">
        <f t="shared" si="124"/>
        <v>0</v>
      </c>
      <c r="AS164" s="1">
        <f t="shared" si="124"/>
        <v>0</v>
      </c>
      <c r="AT164" s="1">
        <f t="shared" si="124"/>
        <v>0</v>
      </c>
      <c r="AU164" s="1">
        <f t="shared" si="124"/>
        <v>0</v>
      </c>
      <c r="AV164" s="1">
        <f t="shared" si="124"/>
        <v>0</v>
      </c>
      <c r="AW164" s="1">
        <f t="shared" si="124"/>
        <v>0</v>
      </c>
      <c r="AX164" s="196">
        <f t="shared" si="124"/>
        <v>0</v>
      </c>
      <c r="AY164" s="1">
        <f t="shared" si="124"/>
        <v>0</v>
      </c>
      <c r="AZ164" s="1">
        <f t="shared" si="124"/>
        <v>0</v>
      </c>
      <c r="BA164" s="1">
        <f t="shared" si="124"/>
        <v>0</v>
      </c>
      <c r="BB164" s="106">
        <f t="shared" si="125"/>
        <v>0</v>
      </c>
    </row>
    <row r="165" spans="1:54" s="91" customFormat="1" ht="12.9" customHeight="1">
      <c r="A165" s="164"/>
      <c r="B165" s="161"/>
      <c r="C165" s="173" t="s">
        <v>41</v>
      </c>
      <c r="D165" s="89" t="s">
        <v>292</v>
      </c>
      <c r="E165" s="90" t="s">
        <v>352</v>
      </c>
      <c r="F165" s="222">
        <f t="shared" si="135"/>
        <v>2</v>
      </c>
      <c r="G165" s="271">
        <v>45446</v>
      </c>
      <c r="H165" s="271">
        <v>45471</v>
      </c>
      <c r="I165" s="93">
        <f t="shared" ref="I165:I166" si="137">NETWORKDAYS(G165,H165)</f>
        <v>20</v>
      </c>
      <c r="J165" s="93">
        <f t="shared" ref="J165:J166" si="138">F165*I165</f>
        <v>40</v>
      </c>
      <c r="K165" s="266">
        <f t="shared" ref="K165:K166" si="139">IF($C$5=G165,1/(H165-I165),IF($C$5&gt;G165,IF($C$5&lt;H165,($C$5-G165)/(H165-G165),1),0))</f>
        <v>0.16</v>
      </c>
      <c r="L165" s="271">
        <v>45446</v>
      </c>
      <c r="M165" s="189"/>
      <c r="N165" s="61">
        <f t="shared" ref="N165:N166" si="140">NETWORKDAYS(L165,M165)</f>
        <v>-32461</v>
      </c>
      <c r="O165" s="95">
        <f t="shared" ref="O165:O166" si="141">F165*N165</f>
        <v>-64922</v>
      </c>
      <c r="P165" s="272">
        <v>0.1</v>
      </c>
      <c r="Q165" s="196">
        <f t="shared" si="122"/>
        <v>0</v>
      </c>
      <c r="R165" s="1">
        <f t="shared" si="122"/>
        <v>0</v>
      </c>
      <c r="S165" s="1">
        <f t="shared" si="122"/>
        <v>0</v>
      </c>
      <c r="T165" s="1">
        <f t="shared" si="122"/>
        <v>0</v>
      </c>
      <c r="U165" s="1">
        <f t="shared" si="122"/>
        <v>0</v>
      </c>
      <c r="V165" s="1">
        <f t="shared" si="122"/>
        <v>0</v>
      </c>
      <c r="W165" s="1">
        <f t="shared" si="122"/>
        <v>0</v>
      </c>
      <c r="X165" s="1">
        <f t="shared" si="122"/>
        <v>0</v>
      </c>
      <c r="Y165" s="1">
        <f t="shared" si="122"/>
        <v>1</v>
      </c>
      <c r="Z165" s="1">
        <f t="shared" si="122"/>
        <v>1</v>
      </c>
      <c r="AA165" s="1">
        <f t="shared" si="122"/>
        <v>1</v>
      </c>
      <c r="AB165" s="1">
        <f t="shared" si="123"/>
        <v>1</v>
      </c>
      <c r="AC165" s="1">
        <f t="shared" si="123"/>
        <v>0</v>
      </c>
      <c r="AD165" s="1">
        <f t="shared" si="123"/>
        <v>0</v>
      </c>
      <c r="AE165" s="1">
        <f t="shared" si="123"/>
        <v>0</v>
      </c>
      <c r="AF165" s="1">
        <f t="shared" si="123"/>
        <v>0</v>
      </c>
      <c r="AG165" s="1">
        <f t="shared" si="123"/>
        <v>0</v>
      </c>
      <c r="AH165" s="1">
        <f t="shared" si="123"/>
        <v>0</v>
      </c>
      <c r="AI165" s="1">
        <f t="shared" si="123"/>
        <v>0</v>
      </c>
      <c r="AJ165" s="1">
        <f t="shared" si="123"/>
        <v>0</v>
      </c>
      <c r="AK165" s="1">
        <f t="shared" si="123"/>
        <v>0</v>
      </c>
      <c r="AL165" s="1">
        <f t="shared" si="124"/>
        <v>0</v>
      </c>
      <c r="AM165" s="1">
        <f t="shared" si="124"/>
        <v>0</v>
      </c>
      <c r="AN165" s="1">
        <f t="shared" si="124"/>
        <v>0</v>
      </c>
      <c r="AO165" s="1">
        <f t="shared" si="124"/>
        <v>0</v>
      </c>
      <c r="AP165" s="1">
        <f t="shared" si="124"/>
        <v>0</v>
      </c>
      <c r="AQ165" s="1">
        <f t="shared" si="124"/>
        <v>0</v>
      </c>
      <c r="AR165" s="1">
        <f t="shared" si="124"/>
        <v>0</v>
      </c>
      <c r="AS165" s="1">
        <f t="shared" si="124"/>
        <v>0</v>
      </c>
      <c r="AT165" s="1">
        <f t="shared" si="124"/>
        <v>0</v>
      </c>
      <c r="AU165" s="1">
        <f t="shared" si="124"/>
        <v>0</v>
      </c>
      <c r="AV165" s="1">
        <f t="shared" si="124"/>
        <v>0</v>
      </c>
      <c r="AW165" s="1">
        <f t="shared" si="124"/>
        <v>0</v>
      </c>
      <c r="AX165" s="196">
        <f t="shared" si="124"/>
        <v>0</v>
      </c>
      <c r="AY165" s="1">
        <f t="shared" si="124"/>
        <v>0</v>
      </c>
      <c r="AZ165" s="1">
        <f t="shared" si="124"/>
        <v>0</v>
      </c>
      <c r="BA165" s="1">
        <f t="shared" si="124"/>
        <v>0</v>
      </c>
      <c r="BB165" s="106">
        <f t="shared" si="125"/>
        <v>0</v>
      </c>
    </row>
    <row r="166" spans="1:54" s="91" customFormat="1" ht="12.9" customHeight="1">
      <c r="A166" s="164"/>
      <c r="B166" s="161"/>
      <c r="C166" s="173" t="s">
        <v>49</v>
      </c>
      <c r="D166" s="89" t="s">
        <v>292</v>
      </c>
      <c r="E166" s="90" t="s">
        <v>352</v>
      </c>
      <c r="F166" s="222">
        <f t="shared" si="135"/>
        <v>2</v>
      </c>
      <c r="G166" s="271">
        <v>45446</v>
      </c>
      <c r="H166" s="271">
        <v>45471</v>
      </c>
      <c r="I166" s="93">
        <f t="shared" si="137"/>
        <v>20</v>
      </c>
      <c r="J166" s="93">
        <f t="shared" si="138"/>
        <v>40</v>
      </c>
      <c r="K166" s="266">
        <f t="shared" si="139"/>
        <v>0.16</v>
      </c>
      <c r="L166" s="271">
        <v>45446</v>
      </c>
      <c r="M166" s="189"/>
      <c r="N166" s="61">
        <f t="shared" si="140"/>
        <v>-32461</v>
      </c>
      <c r="O166" s="95">
        <f t="shared" si="141"/>
        <v>-64922</v>
      </c>
      <c r="P166" s="272">
        <v>0.1</v>
      </c>
      <c r="Q166" s="196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96"/>
      <c r="AY166" s="1"/>
      <c r="AZ166" s="1"/>
      <c r="BA166" s="1"/>
      <c r="BB166" s="106"/>
    </row>
    <row r="167" spans="1:54" ht="12.9" customHeight="1">
      <c r="A167" s="86"/>
      <c r="B167" s="64"/>
      <c r="C167" s="21" t="s">
        <v>90</v>
      </c>
      <c r="D167" s="22"/>
      <c r="E167" s="23"/>
      <c r="F167" s="23"/>
      <c r="G167" s="180">
        <f>MIN(G168:G174)</f>
        <v>45474</v>
      </c>
      <c r="H167" s="180">
        <f>MAX(H168:H174)</f>
        <v>45499</v>
      </c>
      <c r="I167" s="46"/>
      <c r="J167" s="46"/>
      <c r="K167" s="39">
        <f>AVERAGE(K168:K174)</f>
        <v>0</v>
      </c>
      <c r="L167" s="188">
        <f>MIN(L168:L174)</f>
        <v>0</v>
      </c>
      <c r="M167" s="188">
        <f>MAX(M168:M174)</f>
        <v>0</v>
      </c>
      <c r="N167" s="98"/>
      <c r="O167" s="59"/>
      <c r="P167" s="41">
        <f>AVERAGE(P168:P174)</f>
        <v>0</v>
      </c>
      <c r="Q167" s="196">
        <f t="shared" ref="Q167:AA219" si="142">IF(OR((AND($G167&lt;=Q$11,AND($H167&lt;=Q$12,$H167&gt;=Q$11))),(AND(AND($G167&gt;=Q$11,$G167&lt;=Q$12),$H167&gt;=Q$12)),AND($G167&gt;=Q$11,$H167&lt;=Q$12),AND($G167&lt;=Q$11,$H167&gt;=Q$12)),1,0)</f>
        <v>0</v>
      </c>
      <c r="R167" s="1">
        <f t="shared" si="142"/>
        <v>0</v>
      </c>
      <c r="S167" s="1">
        <f t="shared" si="142"/>
        <v>0</v>
      </c>
      <c r="T167" s="1">
        <f t="shared" si="142"/>
        <v>0</v>
      </c>
      <c r="U167" s="1">
        <f t="shared" si="142"/>
        <v>0</v>
      </c>
      <c r="V167" s="1">
        <f t="shared" si="142"/>
        <v>0</v>
      </c>
      <c r="W167" s="1">
        <f t="shared" si="142"/>
        <v>0</v>
      </c>
      <c r="X167" s="1">
        <f t="shared" si="142"/>
        <v>0</v>
      </c>
      <c r="Y167" s="1">
        <f t="shared" si="142"/>
        <v>0</v>
      </c>
      <c r="Z167" s="1">
        <f t="shared" si="142"/>
        <v>0</v>
      </c>
      <c r="AA167" s="1">
        <f t="shared" si="142"/>
        <v>0</v>
      </c>
      <c r="AB167" s="1">
        <f t="shared" ref="AB167:AQ219" si="143">IF(OR((AND($G167&lt;=AB$11,AND($H167&lt;=AB$12,$H167&gt;=AB$11))),(AND(AND($G167&gt;=AB$11,$G167&lt;=AB$12),$H167&gt;=AB$12)),AND($G167&gt;=AB$11,$H167&lt;=AB$12),AND($G167&lt;=AB$11,$H167&gt;=AB$12)),1,0)</f>
        <v>0</v>
      </c>
      <c r="AC167" s="1">
        <f t="shared" si="143"/>
        <v>1</v>
      </c>
      <c r="AD167" s="1">
        <f t="shared" si="143"/>
        <v>1</v>
      </c>
      <c r="AE167" s="1">
        <f t="shared" si="143"/>
        <v>1</v>
      </c>
      <c r="AF167" s="1">
        <f t="shared" si="143"/>
        <v>1</v>
      </c>
      <c r="AG167" s="1">
        <f t="shared" si="143"/>
        <v>0</v>
      </c>
      <c r="AH167" s="1">
        <f t="shared" si="143"/>
        <v>0</v>
      </c>
      <c r="AI167" s="1">
        <f t="shared" si="143"/>
        <v>0</v>
      </c>
      <c r="AJ167" s="1">
        <f t="shared" si="143"/>
        <v>0</v>
      </c>
      <c r="AK167" s="1">
        <f t="shared" si="143"/>
        <v>0</v>
      </c>
      <c r="AL167" s="1">
        <f t="shared" ref="AL167:BB219" si="144">IF(OR((AND($G167&lt;=AL$11,AND($H167&lt;=AL$12,$H167&gt;=AL$11))),(AND(AND($G167&gt;=AL$11,$G167&lt;=AL$12),$H167&gt;=AL$12)),AND($G167&gt;=AL$11,$H167&lt;=AL$12),AND($G167&lt;=AL$11,$H167&gt;=AL$12)),1,0)</f>
        <v>0</v>
      </c>
      <c r="AM167" s="1">
        <f t="shared" si="144"/>
        <v>0</v>
      </c>
      <c r="AN167" s="1">
        <f t="shared" si="144"/>
        <v>0</v>
      </c>
      <c r="AO167" s="1">
        <f t="shared" si="144"/>
        <v>0</v>
      </c>
      <c r="AP167" s="1">
        <f t="shared" si="144"/>
        <v>0</v>
      </c>
      <c r="AQ167" s="1">
        <f t="shared" si="144"/>
        <v>0</v>
      </c>
      <c r="AR167" s="1">
        <f t="shared" si="144"/>
        <v>0</v>
      </c>
      <c r="AS167" s="1">
        <f t="shared" si="144"/>
        <v>0</v>
      </c>
      <c r="AT167" s="1">
        <f t="shared" si="144"/>
        <v>0</v>
      </c>
      <c r="AU167" s="1">
        <f t="shared" si="144"/>
        <v>0</v>
      </c>
      <c r="AV167" s="1">
        <f t="shared" si="144"/>
        <v>0</v>
      </c>
      <c r="AW167" s="1">
        <f t="shared" si="144"/>
        <v>0</v>
      </c>
      <c r="AX167" s="196">
        <f t="shared" si="144"/>
        <v>0</v>
      </c>
      <c r="AY167" s="1">
        <f t="shared" si="144"/>
        <v>0</v>
      </c>
      <c r="AZ167" s="1">
        <f t="shared" si="144"/>
        <v>0</v>
      </c>
      <c r="BA167" s="1">
        <f t="shared" si="144"/>
        <v>0</v>
      </c>
      <c r="BB167" s="106">
        <f t="shared" si="144"/>
        <v>0</v>
      </c>
    </row>
    <row r="168" spans="1:54" s="91" customFormat="1" ht="12.9" customHeight="1">
      <c r="A168" s="28"/>
      <c r="B168" s="87"/>
      <c r="C168" s="88" t="s">
        <v>77</v>
      </c>
      <c r="D168" s="89" t="s">
        <v>251</v>
      </c>
      <c r="E168" s="90" t="s">
        <v>353</v>
      </c>
      <c r="F168" s="90">
        <f t="shared" ref="F168:F174" si="145">SUMPRODUCT(LEN(E168))-SUMPRODUCT(LEN(SUBSTITUTE(E168,",","")))+1</f>
        <v>1</v>
      </c>
      <c r="G168" s="190">
        <v>45474</v>
      </c>
      <c r="H168" s="190">
        <v>45485</v>
      </c>
      <c r="I168" s="93">
        <f t="shared" ref="I168:I174" si="146">NETWORKDAYS(G168,H168)</f>
        <v>10</v>
      </c>
      <c r="J168" s="93">
        <f t="shared" ref="J168:J174" si="147">F168*I168</f>
        <v>10</v>
      </c>
      <c r="K168" s="92">
        <f t="shared" ref="K168:K174" si="148">IF($C$5=G168,1/(H168-I168),IF($C$5&gt;G168,IF($C$5&lt;H168,($C$5-G168)/(H168-G168),1),0))</f>
        <v>0</v>
      </c>
      <c r="L168" s="182"/>
      <c r="M168" s="182"/>
      <c r="N168" s="93">
        <f t="shared" ref="N168:N174" si="149">NETWORKDAYS(L168,M168)</f>
        <v>0</v>
      </c>
      <c r="O168" s="95">
        <f t="shared" ref="O168:O174" si="150">F168*N168</f>
        <v>0</v>
      </c>
      <c r="P168" s="202">
        <v>0</v>
      </c>
      <c r="Q168" s="196">
        <f t="shared" si="142"/>
        <v>0</v>
      </c>
      <c r="R168" s="1">
        <f t="shared" si="142"/>
        <v>0</v>
      </c>
      <c r="S168" s="1">
        <f t="shared" si="142"/>
        <v>0</v>
      </c>
      <c r="T168" s="1">
        <f t="shared" si="142"/>
        <v>0</v>
      </c>
      <c r="U168" s="1">
        <f t="shared" si="142"/>
        <v>0</v>
      </c>
      <c r="V168" s="1">
        <f t="shared" si="142"/>
        <v>0</v>
      </c>
      <c r="W168" s="1">
        <f t="shared" si="142"/>
        <v>0</v>
      </c>
      <c r="X168" s="1">
        <f t="shared" si="142"/>
        <v>0</v>
      </c>
      <c r="Y168" s="1">
        <f t="shared" si="142"/>
        <v>0</v>
      </c>
      <c r="Z168" s="1">
        <f t="shared" si="142"/>
        <v>0</v>
      </c>
      <c r="AA168" s="1">
        <f t="shared" si="142"/>
        <v>0</v>
      </c>
      <c r="AB168" s="1">
        <f t="shared" si="143"/>
        <v>0</v>
      </c>
      <c r="AC168" s="1">
        <f t="shared" si="143"/>
        <v>1</v>
      </c>
      <c r="AD168" s="1">
        <f t="shared" si="143"/>
        <v>1</v>
      </c>
      <c r="AE168" s="1">
        <f t="shared" si="143"/>
        <v>0</v>
      </c>
      <c r="AF168" s="1">
        <f t="shared" si="143"/>
        <v>0</v>
      </c>
      <c r="AG168" s="1">
        <f t="shared" si="143"/>
        <v>0</v>
      </c>
      <c r="AH168" s="1">
        <f t="shared" si="143"/>
        <v>0</v>
      </c>
      <c r="AI168" s="1">
        <f t="shared" si="143"/>
        <v>0</v>
      </c>
      <c r="AJ168" s="1">
        <f t="shared" si="143"/>
        <v>0</v>
      </c>
      <c r="AK168" s="1">
        <f t="shared" si="143"/>
        <v>0</v>
      </c>
      <c r="AL168" s="1">
        <f t="shared" si="144"/>
        <v>0</v>
      </c>
      <c r="AM168" s="1">
        <f t="shared" si="144"/>
        <v>0</v>
      </c>
      <c r="AN168" s="1">
        <f t="shared" si="144"/>
        <v>0</v>
      </c>
      <c r="AO168" s="1">
        <f t="shared" si="144"/>
        <v>0</v>
      </c>
      <c r="AP168" s="1">
        <f t="shared" si="144"/>
        <v>0</v>
      </c>
      <c r="AQ168" s="1">
        <f t="shared" si="144"/>
        <v>0</v>
      </c>
      <c r="AR168" s="1">
        <f t="shared" si="144"/>
        <v>0</v>
      </c>
      <c r="AS168" s="1">
        <f t="shared" si="144"/>
        <v>0</v>
      </c>
      <c r="AT168" s="1">
        <f t="shared" si="144"/>
        <v>0</v>
      </c>
      <c r="AU168" s="1">
        <f t="shared" si="144"/>
        <v>0</v>
      </c>
      <c r="AV168" s="1">
        <f t="shared" si="144"/>
        <v>0</v>
      </c>
      <c r="AW168" s="1">
        <f t="shared" si="144"/>
        <v>0</v>
      </c>
      <c r="AX168" s="196">
        <f t="shared" si="144"/>
        <v>0</v>
      </c>
      <c r="AY168" s="1">
        <f t="shared" si="144"/>
        <v>0</v>
      </c>
      <c r="AZ168" s="1">
        <f t="shared" si="144"/>
        <v>0</v>
      </c>
      <c r="BA168" s="1">
        <f t="shared" si="144"/>
        <v>0</v>
      </c>
      <c r="BB168" s="106">
        <f t="shared" ref="BB168:BB244" si="151">IF(OR((AND($G168&lt;=BB$11,AND($H168&lt;=BB$12,$H168&gt;=BB$11))),(AND(AND($G168&gt;=BB$11,$G168&lt;=BB$12),$H168&gt;=BB$12)),AND($G168&gt;=BB$11,$H168&lt;=BB$12),AND($G168&lt;=BB$11,$H168&gt;=BB$12)),1,0)</f>
        <v>0</v>
      </c>
    </row>
    <row r="169" spans="1:54" s="91" customFormat="1" ht="12.9" customHeight="1">
      <c r="A169" s="204"/>
      <c r="B169" s="205"/>
      <c r="C169" s="206" t="s">
        <v>60</v>
      </c>
      <c r="D169" s="89" t="s">
        <v>251</v>
      </c>
      <c r="E169" s="90" t="s">
        <v>353</v>
      </c>
      <c r="F169" s="90">
        <f>SUMPRODUCT(LEN(E169))-SUMPRODUCT(LEN(SUBSTITUTE(E169,",","")))+1</f>
        <v>1</v>
      </c>
      <c r="G169" s="190">
        <v>45474</v>
      </c>
      <c r="H169" s="190">
        <v>45485</v>
      </c>
      <c r="I169" s="93">
        <f t="shared" si="146"/>
        <v>10</v>
      </c>
      <c r="J169" s="93">
        <f t="shared" si="147"/>
        <v>10</v>
      </c>
      <c r="K169" s="92">
        <f t="shared" si="148"/>
        <v>0</v>
      </c>
      <c r="L169" s="182"/>
      <c r="M169" s="182"/>
      <c r="N169" s="93">
        <f>NETWORKDAYS(L169,M169)</f>
        <v>0</v>
      </c>
      <c r="O169" s="95">
        <f t="shared" si="150"/>
        <v>0</v>
      </c>
      <c r="P169" s="202">
        <v>0</v>
      </c>
      <c r="Q169" s="196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96"/>
      <c r="AY169" s="1"/>
      <c r="AZ169" s="1"/>
      <c r="BA169" s="1"/>
      <c r="BB169" s="106"/>
    </row>
    <row r="170" spans="1:54" s="91" customFormat="1" ht="12.9" customHeight="1">
      <c r="A170" s="86"/>
      <c r="B170" s="87"/>
      <c r="C170" s="88" t="s">
        <v>358</v>
      </c>
      <c r="D170" s="89" t="s">
        <v>251</v>
      </c>
      <c r="E170" s="90" t="s">
        <v>353</v>
      </c>
      <c r="F170" s="90">
        <f>SUMPRODUCT(LEN(E170))-SUMPRODUCT(LEN(SUBSTITUTE(E170,",","")))+1</f>
        <v>1</v>
      </c>
      <c r="G170" s="190">
        <v>45488</v>
      </c>
      <c r="H170" s="190">
        <v>45499</v>
      </c>
      <c r="I170" s="93">
        <f t="shared" si="146"/>
        <v>10</v>
      </c>
      <c r="J170" s="93">
        <f t="shared" si="147"/>
        <v>10</v>
      </c>
      <c r="K170" s="92">
        <f t="shared" si="148"/>
        <v>0</v>
      </c>
      <c r="L170" s="182"/>
      <c r="M170" s="183"/>
      <c r="N170" s="93">
        <f>NETWORKDAYS(L170,M170)</f>
        <v>0</v>
      </c>
      <c r="O170" s="95">
        <f t="shared" si="150"/>
        <v>0</v>
      </c>
      <c r="P170" s="202">
        <v>0</v>
      </c>
      <c r="Q170" s="196">
        <f t="shared" si="142"/>
        <v>0</v>
      </c>
      <c r="R170" s="1">
        <f t="shared" si="142"/>
        <v>0</v>
      </c>
      <c r="S170" s="1">
        <f t="shared" si="142"/>
        <v>0</v>
      </c>
      <c r="T170" s="1">
        <f t="shared" si="142"/>
        <v>0</v>
      </c>
      <c r="U170" s="1">
        <f t="shared" si="142"/>
        <v>0</v>
      </c>
      <c r="V170" s="1">
        <f t="shared" si="142"/>
        <v>0</v>
      </c>
      <c r="W170" s="1">
        <f t="shared" si="142"/>
        <v>0</v>
      </c>
      <c r="X170" s="1">
        <f t="shared" si="142"/>
        <v>0</v>
      </c>
      <c r="Y170" s="1">
        <f t="shared" si="142"/>
        <v>0</v>
      </c>
      <c r="Z170" s="1">
        <f t="shared" si="142"/>
        <v>0</v>
      </c>
      <c r="AA170" s="1">
        <f t="shared" si="142"/>
        <v>0</v>
      </c>
      <c r="AB170" s="1">
        <f t="shared" si="143"/>
        <v>0</v>
      </c>
      <c r="AC170" s="1">
        <f t="shared" si="143"/>
        <v>0</v>
      </c>
      <c r="AD170" s="1">
        <f t="shared" si="143"/>
        <v>0</v>
      </c>
      <c r="AE170" s="1">
        <f t="shared" si="143"/>
        <v>1</v>
      </c>
      <c r="AF170" s="1">
        <f t="shared" si="143"/>
        <v>1</v>
      </c>
      <c r="AG170" s="1">
        <f t="shared" si="143"/>
        <v>0</v>
      </c>
      <c r="AH170" s="1">
        <f t="shared" si="143"/>
        <v>0</v>
      </c>
      <c r="AI170" s="1">
        <f t="shared" si="143"/>
        <v>0</v>
      </c>
      <c r="AJ170" s="1">
        <f t="shared" si="143"/>
        <v>0</v>
      </c>
      <c r="AK170" s="1">
        <f t="shared" si="143"/>
        <v>0</v>
      </c>
      <c r="AL170" s="1">
        <f t="shared" si="144"/>
        <v>0</v>
      </c>
      <c r="AM170" s="1">
        <f t="shared" si="144"/>
        <v>0</v>
      </c>
      <c r="AN170" s="1">
        <f t="shared" si="144"/>
        <v>0</v>
      </c>
      <c r="AO170" s="1">
        <f t="shared" si="144"/>
        <v>0</v>
      </c>
      <c r="AP170" s="1">
        <f t="shared" si="144"/>
        <v>0</v>
      </c>
      <c r="AQ170" s="1">
        <f t="shared" si="144"/>
        <v>0</v>
      </c>
      <c r="AR170" s="1">
        <f t="shared" si="144"/>
        <v>0</v>
      </c>
      <c r="AS170" s="1">
        <f t="shared" si="144"/>
        <v>0</v>
      </c>
      <c r="AT170" s="1">
        <f t="shared" si="144"/>
        <v>0</v>
      </c>
      <c r="AU170" s="1">
        <f t="shared" si="144"/>
        <v>0</v>
      </c>
      <c r="AV170" s="1">
        <f t="shared" si="144"/>
        <v>0</v>
      </c>
      <c r="AW170" s="1">
        <f t="shared" si="144"/>
        <v>0</v>
      </c>
      <c r="AX170" s="196">
        <f t="shared" si="144"/>
        <v>0</v>
      </c>
      <c r="AY170" s="1">
        <f t="shared" si="144"/>
        <v>0</v>
      </c>
      <c r="AZ170" s="1">
        <f t="shared" si="144"/>
        <v>0</v>
      </c>
      <c r="BA170" s="1">
        <f t="shared" si="144"/>
        <v>0</v>
      </c>
      <c r="BB170" s="106">
        <f t="shared" si="151"/>
        <v>0</v>
      </c>
    </row>
    <row r="171" spans="1:54" s="91" customFormat="1" ht="12.9" customHeight="1">
      <c r="A171" s="164"/>
      <c r="B171" s="161"/>
      <c r="C171" s="173" t="s">
        <v>83</v>
      </c>
      <c r="D171" s="89" t="s">
        <v>251</v>
      </c>
      <c r="E171" s="90" t="s">
        <v>353</v>
      </c>
      <c r="F171" s="90">
        <f t="shared" ref="F171:F173" si="152">SUMPRODUCT(LEN(E171))-SUMPRODUCT(LEN(SUBSTITUTE(E171,",","")))+1</f>
        <v>1</v>
      </c>
      <c r="G171" s="190">
        <v>45488</v>
      </c>
      <c r="H171" s="190">
        <v>45499</v>
      </c>
      <c r="I171" s="93">
        <f t="shared" si="146"/>
        <v>10</v>
      </c>
      <c r="J171" s="93">
        <f t="shared" si="147"/>
        <v>10</v>
      </c>
      <c r="K171" s="92">
        <f t="shared" si="148"/>
        <v>0</v>
      </c>
      <c r="L171" s="182"/>
      <c r="M171" s="183"/>
      <c r="N171" s="93">
        <f t="shared" ref="N171:N173" si="153">NETWORKDAYS(L171,M171)</f>
        <v>0</v>
      </c>
      <c r="O171" s="95">
        <f t="shared" si="150"/>
        <v>0</v>
      </c>
      <c r="P171" s="202">
        <v>0</v>
      </c>
      <c r="Q171" s="196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96"/>
      <c r="AY171" s="1"/>
      <c r="AZ171" s="1"/>
      <c r="BA171" s="1"/>
      <c r="BB171" s="106"/>
    </row>
    <row r="172" spans="1:54" s="91" customFormat="1" ht="12.9" customHeight="1">
      <c r="A172" s="164"/>
      <c r="B172" s="161"/>
      <c r="C172" s="88" t="s">
        <v>412</v>
      </c>
      <c r="D172" s="89" t="s">
        <v>251</v>
      </c>
      <c r="E172" s="90" t="s">
        <v>353</v>
      </c>
      <c r="F172" s="90">
        <f t="shared" si="152"/>
        <v>1</v>
      </c>
      <c r="G172" s="189">
        <v>45488</v>
      </c>
      <c r="H172" s="189">
        <v>45499</v>
      </c>
      <c r="I172" s="93">
        <f t="shared" si="146"/>
        <v>10</v>
      </c>
      <c r="J172" s="93">
        <f t="shared" si="147"/>
        <v>10</v>
      </c>
      <c r="K172" s="92">
        <f t="shared" si="148"/>
        <v>0</v>
      </c>
      <c r="L172" s="182"/>
      <c r="M172" s="183"/>
      <c r="N172" s="93">
        <f t="shared" si="153"/>
        <v>0</v>
      </c>
      <c r="O172" s="95">
        <f t="shared" si="150"/>
        <v>0</v>
      </c>
      <c r="P172" s="202">
        <v>0</v>
      </c>
      <c r="Q172" s="196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96"/>
      <c r="AY172" s="1"/>
      <c r="AZ172" s="1"/>
      <c r="BA172" s="1"/>
      <c r="BB172" s="106"/>
    </row>
    <row r="173" spans="1:54" s="91" customFormat="1" ht="12.9" customHeight="1">
      <c r="A173" s="207"/>
      <c r="B173" s="205"/>
      <c r="C173" s="206" t="s">
        <v>300</v>
      </c>
      <c r="D173" s="89" t="s">
        <v>251</v>
      </c>
      <c r="E173" s="90" t="s">
        <v>353</v>
      </c>
      <c r="F173" s="90">
        <f t="shared" si="152"/>
        <v>1</v>
      </c>
      <c r="G173" s="189">
        <v>45488</v>
      </c>
      <c r="H173" s="189">
        <v>45499</v>
      </c>
      <c r="I173" s="93">
        <f t="shared" si="146"/>
        <v>10</v>
      </c>
      <c r="J173" s="93">
        <f t="shared" si="147"/>
        <v>10</v>
      </c>
      <c r="K173" s="92">
        <f t="shared" si="148"/>
        <v>0</v>
      </c>
      <c r="L173" s="182"/>
      <c r="M173" s="183"/>
      <c r="N173" s="93">
        <f t="shared" si="153"/>
        <v>0</v>
      </c>
      <c r="O173" s="95">
        <f t="shared" si="150"/>
        <v>0</v>
      </c>
      <c r="P173" s="202">
        <v>0</v>
      </c>
      <c r="Q173" s="196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96"/>
      <c r="AY173" s="1"/>
      <c r="AZ173" s="1"/>
      <c r="BA173" s="1"/>
      <c r="BB173" s="106"/>
    </row>
    <row r="174" spans="1:54" s="91" customFormat="1" ht="12.9" customHeight="1">
      <c r="A174" s="86"/>
      <c r="B174" s="87"/>
      <c r="C174" s="88" t="s">
        <v>340</v>
      </c>
      <c r="D174" s="89" t="s">
        <v>251</v>
      </c>
      <c r="E174" s="90" t="s">
        <v>353</v>
      </c>
      <c r="F174" s="90">
        <f t="shared" si="145"/>
        <v>1</v>
      </c>
      <c r="G174" s="189">
        <v>45488</v>
      </c>
      <c r="H174" s="189">
        <v>45499</v>
      </c>
      <c r="I174" s="93">
        <f t="shared" si="146"/>
        <v>10</v>
      </c>
      <c r="J174" s="93">
        <f t="shared" si="147"/>
        <v>10</v>
      </c>
      <c r="K174" s="92">
        <f t="shared" si="148"/>
        <v>0</v>
      </c>
      <c r="L174" s="182"/>
      <c r="M174" s="183"/>
      <c r="N174" s="93">
        <f t="shared" si="149"/>
        <v>0</v>
      </c>
      <c r="O174" s="95">
        <f t="shared" si="150"/>
        <v>0</v>
      </c>
      <c r="P174" s="202">
        <v>0</v>
      </c>
      <c r="Q174" s="196">
        <f t="shared" si="142"/>
        <v>0</v>
      </c>
      <c r="R174" s="1">
        <f t="shared" si="142"/>
        <v>0</v>
      </c>
      <c r="S174" s="1">
        <f t="shared" si="142"/>
        <v>0</v>
      </c>
      <c r="T174" s="1">
        <f t="shared" si="142"/>
        <v>0</v>
      </c>
      <c r="U174" s="1">
        <f t="shared" si="142"/>
        <v>0</v>
      </c>
      <c r="V174" s="1">
        <f t="shared" si="142"/>
        <v>0</v>
      </c>
      <c r="W174" s="1">
        <f t="shared" si="142"/>
        <v>0</v>
      </c>
      <c r="X174" s="1">
        <f t="shared" si="142"/>
        <v>0</v>
      </c>
      <c r="Y174" s="1">
        <f t="shared" si="142"/>
        <v>0</v>
      </c>
      <c r="Z174" s="1">
        <f t="shared" si="142"/>
        <v>0</v>
      </c>
      <c r="AA174" s="1">
        <f t="shared" si="142"/>
        <v>0</v>
      </c>
      <c r="AB174" s="1">
        <f t="shared" si="143"/>
        <v>0</v>
      </c>
      <c r="AC174" s="1">
        <f t="shared" si="143"/>
        <v>0</v>
      </c>
      <c r="AD174" s="1">
        <f t="shared" si="143"/>
        <v>0</v>
      </c>
      <c r="AE174" s="1">
        <f t="shared" si="143"/>
        <v>1</v>
      </c>
      <c r="AF174" s="1">
        <f t="shared" si="143"/>
        <v>1</v>
      </c>
      <c r="AG174" s="1">
        <f t="shared" si="143"/>
        <v>0</v>
      </c>
      <c r="AH174" s="1">
        <f t="shared" si="143"/>
        <v>0</v>
      </c>
      <c r="AI174" s="1">
        <f t="shared" si="143"/>
        <v>0</v>
      </c>
      <c r="AJ174" s="1">
        <f t="shared" si="143"/>
        <v>0</v>
      </c>
      <c r="AK174" s="1">
        <f t="shared" si="143"/>
        <v>0</v>
      </c>
      <c r="AL174" s="1">
        <f t="shared" si="144"/>
        <v>0</v>
      </c>
      <c r="AM174" s="1">
        <f t="shared" si="144"/>
        <v>0</v>
      </c>
      <c r="AN174" s="1">
        <f t="shared" si="144"/>
        <v>0</v>
      </c>
      <c r="AO174" s="1">
        <f t="shared" si="144"/>
        <v>0</v>
      </c>
      <c r="AP174" s="1">
        <f t="shared" si="144"/>
        <v>0</v>
      </c>
      <c r="AQ174" s="1">
        <f t="shared" si="144"/>
        <v>0</v>
      </c>
      <c r="AR174" s="1">
        <f t="shared" si="144"/>
        <v>0</v>
      </c>
      <c r="AS174" s="1">
        <f t="shared" si="144"/>
        <v>0</v>
      </c>
      <c r="AT174" s="1">
        <f t="shared" si="144"/>
        <v>0</v>
      </c>
      <c r="AU174" s="1">
        <f t="shared" si="144"/>
        <v>0</v>
      </c>
      <c r="AV174" s="1">
        <f t="shared" si="144"/>
        <v>0</v>
      </c>
      <c r="AW174" s="1">
        <f t="shared" si="144"/>
        <v>0</v>
      </c>
      <c r="AX174" s="196">
        <f t="shared" si="144"/>
        <v>0</v>
      </c>
      <c r="AY174" s="1">
        <f t="shared" si="144"/>
        <v>0</v>
      </c>
      <c r="AZ174" s="1">
        <f t="shared" si="144"/>
        <v>0</v>
      </c>
      <c r="BA174" s="1">
        <f t="shared" si="144"/>
        <v>0</v>
      </c>
      <c r="BB174" s="106">
        <f t="shared" si="151"/>
        <v>0</v>
      </c>
    </row>
    <row r="175" spans="1:54" ht="12.9" customHeight="1">
      <c r="A175" s="86"/>
      <c r="B175" s="64"/>
      <c r="C175" s="235" t="s">
        <v>393</v>
      </c>
      <c r="D175" s="22"/>
      <c r="E175" s="23"/>
      <c r="F175" s="23"/>
      <c r="G175" s="180">
        <f>MIN(G176:G188)</f>
        <v>45411</v>
      </c>
      <c r="H175" s="180">
        <f>MAX(H176:H188)</f>
        <v>45450</v>
      </c>
      <c r="I175" s="46"/>
      <c r="J175" s="46"/>
      <c r="K175" s="39">
        <f>AVERAGE(K176:K188)</f>
        <v>1</v>
      </c>
      <c r="L175" s="188">
        <f>MIN(L176:L188)</f>
        <v>45411</v>
      </c>
      <c r="M175" s="188">
        <f>MAX(M176:M188)</f>
        <v>45450</v>
      </c>
      <c r="N175" s="98"/>
      <c r="O175" s="59"/>
      <c r="P175" s="41">
        <f>AVERAGE(P176:P188)</f>
        <v>1</v>
      </c>
      <c r="Q175" s="196">
        <f t="shared" si="142"/>
        <v>0</v>
      </c>
      <c r="R175" s="1">
        <f t="shared" si="142"/>
        <v>0</v>
      </c>
      <c r="S175" s="1">
        <f t="shared" si="142"/>
        <v>0</v>
      </c>
      <c r="T175" s="1">
        <f t="shared" si="142"/>
        <v>1</v>
      </c>
      <c r="U175" s="1">
        <f t="shared" si="142"/>
        <v>1</v>
      </c>
      <c r="V175" s="1">
        <f t="shared" si="142"/>
        <v>1</v>
      </c>
      <c r="W175" s="1">
        <f t="shared" si="142"/>
        <v>1</v>
      </c>
      <c r="X175" s="1">
        <f t="shared" si="142"/>
        <v>1</v>
      </c>
      <c r="Y175" s="1">
        <f t="shared" si="142"/>
        <v>1</v>
      </c>
      <c r="Z175" s="1">
        <f t="shared" si="142"/>
        <v>0</v>
      </c>
      <c r="AA175" s="1">
        <f t="shared" si="142"/>
        <v>0</v>
      </c>
      <c r="AB175" s="1">
        <f t="shared" si="143"/>
        <v>0</v>
      </c>
      <c r="AC175" s="1">
        <f t="shared" si="143"/>
        <v>0</v>
      </c>
      <c r="AD175" s="1">
        <f t="shared" si="143"/>
        <v>0</v>
      </c>
      <c r="AE175" s="1">
        <f t="shared" si="143"/>
        <v>0</v>
      </c>
      <c r="AF175" s="1">
        <f t="shared" si="143"/>
        <v>0</v>
      </c>
      <c r="AG175" s="1">
        <f t="shared" si="143"/>
        <v>0</v>
      </c>
      <c r="AH175" s="1">
        <f t="shared" si="143"/>
        <v>0</v>
      </c>
      <c r="AI175" s="1">
        <f t="shared" si="143"/>
        <v>0</v>
      </c>
      <c r="AJ175" s="1">
        <f t="shared" si="143"/>
        <v>0</v>
      </c>
      <c r="AK175" s="1">
        <f t="shared" si="143"/>
        <v>0</v>
      </c>
      <c r="AL175" s="1">
        <f t="shared" si="144"/>
        <v>0</v>
      </c>
      <c r="AM175" s="1">
        <f t="shared" si="144"/>
        <v>0</v>
      </c>
      <c r="AN175" s="1">
        <f t="shared" si="144"/>
        <v>0</v>
      </c>
      <c r="AO175" s="1">
        <f t="shared" si="144"/>
        <v>0</v>
      </c>
      <c r="AP175" s="1">
        <f t="shared" si="144"/>
        <v>0</v>
      </c>
      <c r="AQ175" s="1">
        <f t="shared" si="144"/>
        <v>0</v>
      </c>
      <c r="AR175" s="1">
        <f t="shared" si="144"/>
        <v>0</v>
      </c>
      <c r="AS175" s="1">
        <f t="shared" si="144"/>
        <v>0</v>
      </c>
      <c r="AT175" s="1">
        <f t="shared" si="144"/>
        <v>0</v>
      </c>
      <c r="AU175" s="1">
        <f t="shared" si="144"/>
        <v>0</v>
      </c>
      <c r="AV175" s="1">
        <f t="shared" si="144"/>
        <v>0</v>
      </c>
      <c r="AW175" s="1">
        <f t="shared" si="144"/>
        <v>0</v>
      </c>
      <c r="AX175" s="196">
        <f t="shared" si="144"/>
        <v>0</v>
      </c>
      <c r="AY175" s="1">
        <f t="shared" si="144"/>
        <v>0</v>
      </c>
      <c r="AZ175" s="1">
        <f t="shared" si="144"/>
        <v>0</v>
      </c>
      <c r="BA175" s="1">
        <f t="shared" si="144"/>
        <v>0</v>
      </c>
      <c r="BB175" s="106">
        <f t="shared" si="144"/>
        <v>0</v>
      </c>
    </row>
    <row r="176" spans="1:54" s="91" customFormat="1" ht="12.9" customHeight="1">
      <c r="A176" s="28"/>
      <c r="B176" s="87"/>
      <c r="C176" s="206" t="s">
        <v>5</v>
      </c>
      <c r="D176" s="223" t="s">
        <v>251</v>
      </c>
      <c r="E176" s="219" t="s">
        <v>377</v>
      </c>
      <c r="F176" s="222">
        <v>1</v>
      </c>
      <c r="G176" s="234">
        <v>45411</v>
      </c>
      <c r="H176" s="234">
        <v>45415</v>
      </c>
      <c r="I176" s="242">
        <f t="shared" ref="I176:I186" si="154">NETWORKDAYS(G176,H176)</f>
        <v>5</v>
      </c>
      <c r="J176" s="242">
        <f t="shared" ref="J176:J186" si="155">F176*I176</f>
        <v>5</v>
      </c>
      <c r="K176" s="253">
        <f t="shared" ref="K176:K186" si="156">IF($C$5=G176,1/(H176-I176),IF($C$5&gt;G176,IF($C$5&lt;H176,($C$5-G176)/(H176-G176),1),0))</f>
        <v>1</v>
      </c>
      <c r="L176" s="241">
        <v>45411</v>
      </c>
      <c r="M176" s="241">
        <v>45415</v>
      </c>
      <c r="N176" s="242">
        <f t="shared" ref="N176:N186" si="157">NETWORKDAYS(L176,M176)</f>
        <v>5</v>
      </c>
      <c r="O176" s="243">
        <f t="shared" ref="O176:O186" si="158">F176*N176</f>
        <v>5</v>
      </c>
      <c r="P176" s="249">
        <v>1</v>
      </c>
      <c r="Q176" s="196">
        <f t="shared" si="142"/>
        <v>0</v>
      </c>
      <c r="R176" s="1">
        <f t="shared" si="142"/>
        <v>0</v>
      </c>
      <c r="S176" s="1">
        <f t="shared" si="142"/>
        <v>0</v>
      </c>
      <c r="T176" s="1">
        <f t="shared" si="142"/>
        <v>1</v>
      </c>
      <c r="U176" s="1">
        <f t="shared" si="142"/>
        <v>0</v>
      </c>
      <c r="V176" s="1">
        <f t="shared" si="142"/>
        <v>0</v>
      </c>
      <c r="W176" s="1">
        <f t="shared" si="142"/>
        <v>0</v>
      </c>
      <c r="X176" s="1">
        <f t="shared" si="142"/>
        <v>0</v>
      </c>
      <c r="Y176" s="1">
        <f t="shared" si="142"/>
        <v>0</v>
      </c>
      <c r="Z176" s="1">
        <f t="shared" si="142"/>
        <v>0</v>
      </c>
      <c r="AA176" s="1">
        <f t="shared" si="142"/>
        <v>0</v>
      </c>
      <c r="AB176" s="1">
        <f t="shared" si="143"/>
        <v>0</v>
      </c>
      <c r="AC176" s="1">
        <f t="shared" si="143"/>
        <v>0</v>
      </c>
      <c r="AD176" s="1">
        <f t="shared" si="143"/>
        <v>0</v>
      </c>
      <c r="AE176" s="1">
        <f t="shared" si="143"/>
        <v>0</v>
      </c>
      <c r="AF176" s="1">
        <f t="shared" si="143"/>
        <v>0</v>
      </c>
      <c r="AG176" s="1">
        <f t="shared" si="143"/>
        <v>0</v>
      </c>
      <c r="AH176" s="1">
        <f t="shared" si="143"/>
        <v>0</v>
      </c>
      <c r="AI176" s="1">
        <f t="shared" si="143"/>
        <v>0</v>
      </c>
      <c r="AJ176" s="1">
        <f t="shared" si="143"/>
        <v>0</v>
      </c>
      <c r="AK176" s="1">
        <f t="shared" si="143"/>
        <v>0</v>
      </c>
      <c r="AL176" s="1">
        <f t="shared" si="144"/>
        <v>0</v>
      </c>
      <c r="AM176" s="1">
        <f t="shared" si="144"/>
        <v>0</v>
      </c>
      <c r="AN176" s="1">
        <f t="shared" si="144"/>
        <v>0</v>
      </c>
      <c r="AO176" s="1">
        <f t="shared" si="144"/>
        <v>0</v>
      </c>
      <c r="AP176" s="1">
        <f t="shared" si="144"/>
        <v>0</v>
      </c>
      <c r="AQ176" s="1">
        <f t="shared" si="144"/>
        <v>0</v>
      </c>
      <c r="AR176" s="1">
        <f t="shared" si="144"/>
        <v>0</v>
      </c>
      <c r="AS176" s="1">
        <f t="shared" si="144"/>
        <v>0</v>
      </c>
      <c r="AT176" s="1">
        <f t="shared" si="144"/>
        <v>0</v>
      </c>
      <c r="AU176" s="1">
        <f t="shared" si="144"/>
        <v>0</v>
      </c>
      <c r="AV176" s="1">
        <f t="shared" si="144"/>
        <v>0</v>
      </c>
      <c r="AW176" s="1">
        <f t="shared" si="144"/>
        <v>0</v>
      </c>
      <c r="AX176" s="196">
        <f t="shared" si="144"/>
        <v>0</v>
      </c>
      <c r="AY176" s="1">
        <f t="shared" si="144"/>
        <v>0</v>
      </c>
      <c r="AZ176" s="1">
        <f t="shared" si="144"/>
        <v>0</v>
      </c>
      <c r="BA176" s="1">
        <f t="shared" si="144"/>
        <v>0</v>
      </c>
      <c r="BB176" s="106">
        <f t="shared" si="151"/>
        <v>0</v>
      </c>
    </row>
    <row r="177" spans="1:54" s="91" customFormat="1" ht="12.9" customHeight="1">
      <c r="A177" s="204"/>
      <c r="B177" s="205"/>
      <c r="C177" s="206" t="s">
        <v>394</v>
      </c>
      <c r="D177" s="223" t="s">
        <v>251</v>
      </c>
      <c r="E177" s="219" t="s">
        <v>353</v>
      </c>
      <c r="F177" s="222">
        <v>1</v>
      </c>
      <c r="G177" s="234">
        <v>45411</v>
      </c>
      <c r="H177" s="234">
        <v>45415</v>
      </c>
      <c r="I177" s="242">
        <f t="shared" si="154"/>
        <v>5</v>
      </c>
      <c r="J177" s="242">
        <f t="shared" si="155"/>
        <v>5</v>
      </c>
      <c r="K177" s="253">
        <f t="shared" si="156"/>
        <v>1</v>
      </c>
      <c r="L177" s="241">
        <v>45411</v>
      </c>
      <c r="M177" s="241">
        <v>45415</v>
      </c>
      <c r="N177" s="242">
        <f t="shared" si="157"/>
        <v>5</v>
      </c>
      <c r="O177" s="243">
        <f t="shared" si="158"/>
        <v>5</v>
      </c>
      <c r="P177" s="249">
        <v>1</v>
      </c>
      <c r="Q177" s="196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96"/>
      <c r="AY177" s="1"/>
      <c r="AZ177" s="1"/>
      <c r="BA177" s="1"/>
      <c r="BB177" s="106"/>
    </row>
    <row r="178" spans="1:54" s="91" customFormat="1" ht="12.9" customHeight="1">
      <c r="A178" s="86"/>
      <c r="B178" s="87"/>
      <c r="C178" s="206" t="s">
        <v>156</v>
      </c>
      <c r="D178" s="223" t="s">
        <v>251</v>
      </c>
      <c r="E178" s="219" t="s">
        <v>353</v>
      </c>
      <c r="F178" s="222">
        <v>1</v>
      </c>
      <c r="G178" s="234">
        <v>45411</v>
      </c>
      <c r="H178" s="234">
        <v>45415</v>
      </c>
      <c r="I178" s="242">
        <f t="shared" si="154"/>
        <v>5</v>
      </c>
      <c r="J178" s="242">
        <f t="shared" si="155"/>
        <v>5</v>
      </c>
      <c r="K178" s="253">
        <f t="shared" si="156"/>
        <v>1</v>
      </c>
      <c r="L178" s="241">
        <v>45411</v>
      </c>
      <c r="M178" s="241">
        <v>45415</v>
      </c>
      <c r="N178" s="242">
        <f t="shared" si="157"/>
        <v>5</v>
      </c>
      <c r="O178" s="243">
        <f t="shared" si="158"/>
        <v>5</v>
      </c>
      <c r="P178" s="249">
        <v>1</v>
      </c>
      <c r="Q178" s="196">
        <f t="shared" si="142"/>
        <v>0</v>
      </c>
      <c r="R178" s="1">
        <f t="shared" si="142"/>
        <v>0</v>
      </c>
      <c r="S178" s="1">
        <f t="shared" si="142"/>
        <v>0</v>
      </c>
      <c r="T178" s="1">
        <f t="shared" si="142"/>
        <v>1</v>
      </c>
      <c r="U178" s="1">
        <f t="shared" si="142"/>
        <v>0</v>
      </c>
      <c r="V178" s="1">
        <f t="shared" si="142"/>
        <v>0</v>
      </c>
      <c r="W178" s="1">
        <f t="shared" si="142"/>
        <v>0</v>
      </c>
      <c r="X178" s="1">
        <f t="shared" si="142"/>
        <v>0</v>
      </c>
      <c r="Y178" s="1">
        <f t="shared" si="142"/>
        <v>0</v>
      </c>
      <c r="Z178" s="1">
        <f t="shared" si="142"/>
        <v>0</v>
      </c>
      <c r="AA178" s="1">
        <f t="shared" si="142"/>
        <v>0</v>
      </c>
      <c r="AB178" s="1">
        <f t="shared" si="143"/>
        <v>0</v>
      </c>
      <c r="AC178" s="1">
        <f t="shared" si="143"/>
        <v>0</v>
      </c>
      <c r="AD178" s="1">
        <f t="shared" si="143"/>
        <v>0</v>
      </c>
      <c r="AE178" s="1">
        <f t="shared" si="143"/>
        <v>0</v>
      </c>
      <c r="AF178" s="1">
        <f t="shared" si="143"/>
        <v>0</v>
      </c>
      <c r="AG178" s="1">
        <f t="shared" si="143"/>
        <v>0</v>
      </c>
      <c r="AH178" s="1">
        <f t="shared" si="143"/>
        <v>0</v>
      </c>
      <c r="AI178" s="1">
        <f t="shared" si="143"/>
        <v>0</v>
      </c>
      <c r="AJ178" s="1">
        <f t="shared" si="143"/>
        <v>0</v>
      </c>
      <c r="AK178" s="1">
        <f t="shared" si="143"/>
        <v>0</v>
      </c>
      <c r="AL178" s="1">
        <f t="shared" si="144"/>
        <v>0</v>
      </c>
      <c r="AM178" s="1">
        <f t="shared" si="144"/>
        <v>0</v>
      </c>
      <c r="AN178" s="1">
        <f t="shared" si="144"/>
        <v>0</v>
      </c>
      <c r="AO178" s="1">
        <f t="shared" si="144"/>
        <v>0</v>
      </c>
      <c r="AP178" s="1">
        <f t="shared" si="144"/>
        <v>0</v>
      </c>
      <c r="AQ178" s="1">
        <f t="shared" si="144"/>
        <v>0</v>
      </c>
      <c r="AR178" s="1">
        <f t="shared" si="144"/>
        <v>0</v>
      </c>
      <c r="AS178" s="1">
        <f t="shared" si="144"/>
        <v>0</v>
      </c>
      <c r="AT178" s="1">
        <f t="shared" si="144"/>
        <v>0</v>
      </c>
      <c r="AU178" s="1">
        <f t="shared" si="144"/>
        <v>0</v>
      </c>
      <c r="AV178" s="1">
        <f t="shared" si="144"/>
        <v>0</v>
      </c>
      <c r="AW178" s="1">
        <f t="shared" si="144"/>
        <v>0</v>
      </c>
      <c r="AX178" s="196">
        <f t="shared" si="144"/>
        <v>0</v>
      </c>
      <c r="AY178" s="1">
        <f t="shared" ref="AY178:BA178" si="159">IF(OR((AND($G178&lt;=AY$11,AND($H178&lt;=AY$12,$H178&gt;=AY$11))),(AND(AND($G178&gt;=AY$11,$G178&lt;=AY$12),$H178&gt;=AY$12)),AND($G178&gt;=AY$11,$H178&lt;=AY$12),AND($G178&lt;=AY$11,$H178&gt;=AY$12)),1,0)</f>
        <v>0</v>
      </c>
      <c r="AZ178" s="1">
        <f t="shared" si="159"/>
        <v>0</v>
      </c>
      <c r="BA178" s="1">
        <f t="shared" si="159"/>
        <v>0</v>
      </c>
      <c r="BB178" s="106">
        <f t="shared" si="151"/>
        <v>0</v>
      </c>
    </row>
    <row r="179" spans="1:54" s="91" customFormat="1" ht="12.9" customHeight="1">
      <c r="A179" s="164"/>
      <c r="B179" s="161"/>
      <c r="C179" s="206" t="s">
        <v>2</v>
      </c>
      <c r="D179" s="223" t="s">
        <v>251</v>
      </c>
      <c r="E179" s="219" t="s">
        <v>364</v>
      </c>
      <c r="F179" s="222">
        <v>1</v>
      </c>
      <c r="G179" s="234">
        <v>45411</v>
      </c>
      <c r="H179" s="234">
        <v>45415</v>
      </c>
      <c r="I179" s="242">
        <f t="shared" si="154"/>
        <v>5</v>
      </c>
      <c r="J179" s="242">
        <f t="shared" si="155"/>
        <v>5</v>
      </c>
      <c r="K179" s="253">
        <f t="shared" si="156"/>
        <v>1</v>
      </c>
      <c r="L179" s="241">
        <v>45411</v>
      </c>
      <c r="M179" s="241">
        <v>45415</v>
      </c>
      <c r="N179" s="242">
        <f t="shared" si="157"/>
        <v>5</v>
      </c>
      <c r="O179" s="243">
        <f t="shared" si="158"/>
        <v>5</v>
      </c>
      <c r="P179" s="249">
        <v>1</v>
      </c>
      <c r="Q179" s="196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96"/>
      <c r="AY179" s="1"/>
      <c r="AZ179" s="1"/>
      <c r="BA179" s="1"/>
      <c r="BB179" s="106"/>
    </row>
    <row r="180" spans="1:54" s="91" customFormat="1" ht="12.9" customHeight="1">
      <c r="A180" s="164"/>
      <c r="B180" s="161"/>
      <c r="C180" s="206" t="s">
        <v>172</v>
      </c>
      <c r="D180" s="223" t="s">
        <v>251</v>
      </c>
      <c r="E180" s="219" t="s">
        <v>364</v>
      </c>
      <c r="F180" s="222">
        <v>1</v>
      </c>
      <c r="G180" s="234">
        <v>45411</v>
      </c>
      <c r="H180" s="234">
        <v>45415</v>
      </c>
      <c r="I180" s="242">
        <f t="shared" si="154"/>
        <v>5</v>
      </c>
      <c r="J180" s="242">
        <f t="shared" si="155"/>
        <v>5</v>
      </c>
      <c r="K180" s="253">
        <f t="shared" si="156"/>
        <v>1</v>
      </c>
      <c r="L180" s="241">
        <v>45411</v>
      </c>
      <c r="M180" s="241">
        <v>45415</v>
      </c>
      <c r="N180" s="242">
        <f t="shared" si="157"/>
        <v>5</v>
      </c>
      <c r="O180" s="243">
        <f t="shared" si="158"/>
        <v>5</v>
      </c>
      <c r="P180" s="249">
        <v>1</v>
      </c>
      <c r="Q180" s="196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96"/>
      <c r="AY180" s="1"/>
      <c r="AZ180" s="1"/>
      <c r="BA180" s="1"/>
      <c r="BB180" s="106"/>
    </row>
    <row r="181" spans="1:54" s="91" customFormat="1" ht="12.9" customHeight="1">
      <c r="A181" s="207"/>
      <c r="B181" s="205"/>
      <c r="C181" s="262" t="s">
        <v>164</v>
      </c>
      <c r="D181" s="263" t="s">
        <v>251</v>
      </c>
      <c r="E181" s="219" t="s">
        <v>377</v>
      </c>
      <c r="F181" s="264">
        <v>1</v>
      </c>
      <c r="G181" s="241">
        <v>45419</v>
      </c>
      <c r="H181" s="241">
        <v>45422</v>
      </c>
      <c r="I181" s="265">
        <f t="shared" si="154"/>
        <v>4</v>
      </c>
      <c r="J181" s="242">
        <f t="shared" si="155"/>
        <v>4</v>
      </c>
      <c r="K181" s="253">
        <f t="shared" si="156"/>
        <v>1</v>
      </c>
      <c r="L181" s="241">
        <v>45419</v>
      </c>
      <c r="M181" s="241">
        <v>45422</v>
      </c>
      <c r="N181" s="242">
        <f t="shared" si="157"/>
        <v>4</v>
      </c>
      <c r="O181" s="243">
        <f t="shared" si="158"/>
        <v>4</v>
      </c>
      <c r="P181" s="249">
        <v>1</v>
      </c>
      <c r="Q181" s="196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96"/>
      <c r="AY181" s="1"/>
      <c r="AZ181" s="1"/>
      <c r="BA181" s="1"/>
      <c r="BB181" s="106"/>
    </row>
    <row r="182" spans="1:54" s="91" customFormat="1" ht="12.9" customHeight="1">
      <c r="A182" s="164"/>
      <c r="B182" s="161"/>
      <c r="C182" s="262" t="s">
        <v>397</v>
      </c>
      <c r="D182" s="263" t="s">
        <v>251</v>
      </c>
      <c r="E182" s="219" t="s">
        <v>377</v>
      </c>
      <c r="F182" s="264">
        <v>1</v>
      </c>
      <c r="G182" s="241">
        <v>45419</v>
      </c>
      <c r="H182" s="241">
        <v>45422</v>
      </c>
      <c r="I182" s="265">
        <f t="shared" ref="I182:I184" si="160">NETWORKDAYS(G182,H182)</f>
        <v>4</v>
      </c>
      <c r="J182" s="242">
        <f t="shared" ref="J182:J184" si="161">F182*I182</f>
        <v>4</v>
      </c>
      <c r="K182" s="266">
        <f t="shared" ref="K182:K184" si="162">IF($C$5=G182,1/(H182-I182),IF($C$5&gt;G182,IF($C$5&lt;H182,($C$5-G182)/(H182-G182),1),0))</f>
        <v>1</v>
      </c>
      <c r="L182" s="241">
        <v>45419</v>
      </c>
      <c r="M182" s="241">
        <v>45422</v>
      </c>
      <c r="N182" s="265">
        <f t="shared" ref="N182:N184" si="163">NETWORKDAYS(L182,M182)</f>
        <v>4</v>
      </c>
      <c r="O182" s="243">
        <f t="shared" ref="O182:O184" si="164">F182*N182</f>
        <v>4</v>
      </c>
      <c r="P182" s="249">
        <v>1</v>
      </c>
      <c r="Q182" s="196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96"/>
      <c r="AY182" s="1"/>
      <c r="AZ182" s="1"/>
      <c r="BA182" s="1"/>
      <c r="BB182" s="106"/>
    </row>
    <row r="183" spans="1:54" s="91" customFormat="1" ht="12.9" customHeight="1">
      <c r="A183" s="164"/>
      <c r="B183" s="161"/>
      <c r="C183" s="262" t="s">
        <v>168</v>
      </c>
      <c r="D183" s="263" t="s">
        <v>251</v>
      </c>
      <c r="E183" s="219" t="s">
        <v>364</v>
      </c>
      <c r="F183" s="264">
        <v>1</v>
      </c>
      <c r="G183" s="241">
        <v>45425</v>
      </c>
      <c r="H183" s="241">
        <v>45442</v>
      </c>
      <c r="I183" s="265">
        <f t="shared" si="160"/>
        <v>14</v>
      </c>
      <c r="J183" s="242">
        <f t="shared" si="161"/>
        <v>14</v>
      </c>
      <c r="K183" s="266">
        <f t="shared" si="162"/>
        <v>1</v>
      </c>
      <c r="L183" s="241">
        <v>45425</v>
      </c>
      <c r="M183" s="241">
        <v>45442</v>
      </c>
      <c r="N183" s="265">
        <f t="shared" si="163"/>
        <v>14</v>
      </c>
      <c r="O183" s="243">
        <f t="shared" si="164"/>
        <v>14</v>
      </c>
      <c r="P183" s="249">
        <v>1</v>
      </c>
      <c r="Q183" s="196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96"/>
      <c r="AY183" s="1"/>
      <c r="AZ183" s="1"/>
      <c r="BA183" s="1"/>
      <c r="BB183" s="106"/>
    </row>
    <row r="184" spans="1:54" s="91" customFormat="1" ht="12.9" customHeight="1">
      <c r="A184" s="207"/>
      <c r="B184" s="205"/>
      <c r="C184" s="262" t="s">
        <v>3</v>
      </c>
      <c r="D184" s="263" t="s">
        <v>251</v>
      </c>
      <c r="E184" s="219" t="s">
        <v>353</v>
      </c>
      <c r="F184" s="264">
        <v>1</v>
      </c>
      <c r="G184" s="241">
        <v>45425</v>
      </c>
      <c r="H184" s="241">
        <v>45429</v>
      </c>
      <c r="I184" s="265">
        <f t="shared" si="160"/>
        <v>5</v>
      </c>
      <c r="J184" s="242">
        <f t="shared" si="161"/>
        <v>5</v>
      </c>
      <c r="K184" s="266">
        <f t="shared" si="162"/>
        <v>1</v>
      </c>
      <c r="L184" s="241">
        <v>45425</v>
      </c>
      <c r="M184" s="241">
        <v>45429</v>
      </c>
      <c r="N184" s="265">
        <f t="shared" si="163"/>
        <v>5</v>
      </c>
      <c r="O184" s="243">
        <f t="shared" si="164"/>
        <v>5</v>
      </c>
      <c r="P184" s="249">
        <v>1</v>
      </c>
      <c r="Q184" s="196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96"/>
      <c r="AY184" s="1"/>
      <c r="AZ184" s="1"/>
      <c r="BA184" s="1"/>
      <c r="BB184" s="106"/>
    </row>
    <row r="185" spans="1:54" s="91" customFormat="1" ht="12.9" customHeight="1">
      <c r="A185" s="86"/>
      <c r="B185" s="87"/>
      <c r="C185" s="262" t="s">
        <v>161</v>
      </c>
      <c r="D185" s="263" t="s">
        <v>251</v>
      </c>
      <c r="E185" s="219" t="s">
        <v>377</v>
      </c>
      <c r="F185" s="264">
        <v>1</v>
      </c>
      <c r="G185" s="241">
        <v>45425</v>
      </c>
      <c r="H185" s="241">
        <v>45443</v>
      </c>
      <c r="I185" s="265">
        <f t="shared" si="154"/>
        <v>15</v>
      </c>
      <c r="J185" s="242">
        <f t="shared" si="155"/>
        <v>15</v>
      </c>
      <c r="K185" s="266">
        <f t="shared" si="156"/>
        <v>1</v>
      </c>
      <c r="L185" s="241">
        <v>45425</v>
      </c>
      <c r="M185" s="241">
        <v>45443</v>
      </c>
      <c r="N185" s="265">
        <f t="shared" si="157"/>
        <v>15</v>
      </c>
      <c r="O185" s="243">
        <f t="shared" si="158"/>
        <v>15</v>
      </c>
      <c r="P185" s="249">
        <v>1</v>
      </c>
      <c r="Q185" s="196">
        <f t="shared" si="142"/>
        <v>0</v>
      </c>
      <c r="R185" s="1">
        <f t="shared" si="142"/>
        <v>0</v>
      </c>
      <c r="S185" s="1">
        <f t="shared" si="142"/>
        <v>0</v>
      </c>
      <c r="T185" s="1">
        <f t="shared" si="142"/>
        <v>0</v>
      </c>
      <c r="U185" s="1">
        <f t="shared" si="142"/>
        <v>0</v>
      </c>
      <c r="V185" s="1">
        <f t="shared" si="142"/>
        <v>1</v>
      </c>
      <c r="W185" s="1">
        <f t="shared" si="142"/>
        <v>1</v>
      </c>
      <c r="X185" s="1">
        <f t="shared" si="142"/>
        <v>1</v>
      </c>
      <c r="Y185" s="1">
        <f t="shared" si="142"/>
        <v>0</v>
      </c>
      <c r="Z185" s="1">
        <f t="shared" si="142"/>
        <v>0</v>
      </c>
      <c r="AA185" s="1">
        <f t="shared" si="142"/>
        <v>0</v>
      </c>
      <c r="AB185" s="1">
        <f t="shared" si="143"/>
        <v>0</v>
      </c>
      <c r="AC185" s="1">
        <f t="shared" si="143"/>
        <v>0</v>
      </c>
      <c r="AD185" s="1">
        <f t="shared" si="143"/>
        <v>0</v>
      </c>
      <c r="AE185" s="1">
        <f t="shared" si="143"/>
        <v>0</v>
      </c>
      <c r="AF185" s="1">
        <f t="shared" si="143"/>
        <v>0</v>
      </c>
      <c r="AG185" s="1">
        <f t="shared" si="143"/>
        <v>0</v>
      </c>
      <c r="AH185" s="1">
        <f t="shared" si="143"/>
        <v>0</v>
      </c>
      <c r="AI185" s="1">
        <f t="shared" si="143"/>
        <v>0</v>
      </c>
      <c r="AJ185" s="1">
        <f t="shared" si="143"/>
        <v>0</v>
      </c>
      <c r="AK185" s="1">
        <f t="shared" si="143"/>
        <v>0</v>
      </c>
      <c r="AL185" s="1">
        <f t="shared" si="143"/>
        <v>0</v>
      </c>
      <c r="AM185" s="1">
        <f t="shared" si="143"/>
        <v>0</v>
      </c>
      <c r="AN185" s="1">
        <f t="shared" si="143"/>
        <v>0</v>
      </c>
      <c r="AO185" s="1">
        <f t="shared" si="143"/>
        <v>0</v>
      </c>
      <c r="AP185" s="1">
        <f t="shared" si="143"/>
        <v>0</v>
      </c>
      <c r="AQ185" s="1">
        <f t="shared" si="143"/>
        <v>0</v>
      </c>
      <c r="AR185" s="1">
        <f t="shared" ref="AR185:BA189" si="165">IF(OR((AND($G185&lt;=AR$11,AND($H185&lt;=AR$12,$H185&gt;=AR$11))),(AND(AND($G185&gt;=AR$11,$G185&lt;=AR$12),$H185&gt;=AR$12)),AND($G185&gt;=AR$11,$H185&lt;=AR$12),AND($G185&lt;=AR$11,$H185&gt;=AR$12)),1,0)</f>
        <v>0</v>
      </c>
      <c r="AS185" s="1">
        <f t="shared" si="165"/>
        <v>0</v>
      </c>
      <c r="AT185" s="1">
        <f t="shared" si="165"/>
        <v>0</v>
      </c>
      <c r="AU185" s="1">
        <f t="shared" si="165"/>
        <v>0</v>
      </c>
      <c r="AV185" s="1">
        <f t="shared" si="165"/>
        <v>0</v>
      </c>
      <c r="AW185" s="1">
        <f t="shared" si="165"/>
        <v>0</v>
      </c>
      <c r="AX185" s="196">
        <f t="shared" si="165"/>
        <v>0</v>
      </c>
      <c r="AY185" s="1">
        <f t="shared" si="165"/>
        <v>0</v>
      </c>
      <c r="AZ185" s="1">
        <f t="shared" si="165"/>
        <v>0</v>
      </c>
      <c r="BA185" s="1">
        <f t="shared" si="165"/>
        <v>0</v>
      </c>
      <c r="BB185" s="106">
        <f t="shared" si="151"/>
        <v>0</v>
      </c>
    </row>
    <row r="186" spans="1:54" s="91" customFormat="1" ht="12.9" customHeight="1">
      <c r="A186" s="207"/>
      <c r="B186" s="205"/>
      <c r="C186" s="262" t="s">
        <v>185</v>
      </c>
      <c r="D186" s="263" t="s">
        <v>251</v>
      </c>
      <c r="E186" s="219" t="s">
        <v>364</v>
      </c>
      <c r="F186" s="264">
        <v>1</v>
      </c>
      <c r="G186" s="241">
        <v>45439</v>
      </c>
      <c r="H186" s="241">
        <v>45443</v>
      </c>
      <c r="I186" s="265">
        <f t="shared" si="154"/>
        <v>5</v>
      </c>
      <c r="J186" s="242">
        <f t="shared" si="155"/>
        <v>5</v>
      </c>
      <c r="K186" s="266">
        <f t="shared" si="156"/>
        <v>1</v>
      </c>
      <c r="L186" s="241">
        <v>45439</v>
      </c>
      <c r="M186" s="241">
        <v>45443</v>
      </c>
      <c r="N186" s="265">
        <f t="shared" si="157"/>
        <v>5</v>
      </c>
      <c r="O186" s="243">
        <f t="shared" si="158"/>
        <v>5</v>
      </c>
      <c r="P186" s="249">
        <v>1</v>
      </c>
      <c r="Q186" s="196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96"/>
      <c r="AY186" s="1"/>
      <c r="AZ186" s="1"/>
      <c r="BA186" s="1"/>
      <c r="BB186" s="106"/>
    </row>
    <row r="187" spans="1:54" s="91" customFormat="1" ht="12.9" customHeight="1">
      <c r="A187" s="236"/>
      <c r="B187" s="237"/>
      <c r="C187" s="262" t="s">
        <v>372</v>
      </c>
      <c r="D187" s="263" t="s">
        <v>251</v>
      </c>
      <c r="E187" s="219" t="s">
        <v>353</v>
      </c>
      <c r="F187" s="264">
        <v>1</v>
      </c>
      <c r="G187" s="241">
        <v>45439</v>
      </c>
      <c r="H187" s="241">
        <v>45443</v>
      </c>
      <c r="I187" s="265">
        <f>NETWORKDAYS(G187,H187)</f>
        <v>5</v>
      </c>
      <c r="J187" s="265">
        <f>F187*I187</f>
        <v>5</v>
      </c>
      <c r="K187" s="266">
        <f>IF($C$5=G187,1/(H187-I187),IF($C$5&gt;G187,IF($C$5&lt;H187,($C$5-G187)/(H187-G187),1),0))</f>
        <v>1</v>
      </c>
      <c r="L187" s="241">
        <v>45439</v>
      </c>
      <c r="M187" s="241">
        <v>45443</v>
      </c>
      <c r="N187" s="265">
        <f>NETWORKDAYS(L187,M187)</f>
        <v>5</v>
      </c>
      <c r="O187" s="243">
        <f>F187*N187</f>
        <v>5</v>
      </c>
      <c r="P187" s="249">
        <v>1</v>
      </c>
      <c r="Q187" s="196">
        <f t="shared" si="142"/>
        <v>0</v>
      </c>
      <c r="R187" s="1">
        <f t="shared" si="142"/>
        <v>0</v>
      </c>
      <c r="S187" s="1">
        <f t="shared" si="142"/>
        <v>0</v>
      </c>
      <c r="T187" s="1">
        <f t="shared" si="142"/>
        <v>0</v>
      </c>
      <c r="U187" s="1">
        <f t="shared" si="142"/>
        <v>0</v>
      </c>
      <c r="V187" s="1">
        <f t="shared" si="142"/>
        <v>0</v>
      </c>
      <c r="W187" s="1">
        <f t="shared" si="142"/>
        <v>0</v>
      </c>
      <c r="X187" s="1">
        <f t="shared" si="142"/>
        <v>1</v>
      </c>
      <c r="Y187" s="1">
        <f t="shared" si="142"/>
        <v>0</v>
      </c>
      <c r="Z187" s="1">
        <f t="shared" si="142"/>
        <v>0</v>
      </c>
      <c r="AA187" s="1">
        <f t="shared" si="142"/>
        <v>0</v>
      </c>
      <c r="AB187" s="1">
        <f t="shared" si="143"/>
        <v>0</v>
      </c>
      <c r="AC187" s="1">
        <f t="shared" si="143"/>
        <v>0</v>
      </c>
      <c r="AD187" s="1">
        <f t="shared" si="143"/>
        <v>0</v>
      </c>
      <c r="AE187" s="1">
        <f t="shared" si="143"/>
        <v>0</v>
      </c>
      <c r="AF187" s="1">
        <f t="shared" si="143"/>
        <v>0</v>
      </c>
      <c r="AG187" s="1">
        <f t="shared" si="143"/>
        <v>0</v>
      </c>
      <c r="AH187" s="1">
        <f t="shared" si="143"/>
        <v>0</v>
      </c>
      <c r="AI187" s="1">
        <f t="shared" si="143"/>
        <v>0</v>
      </c>
      <c r="AJ187" s="1">
        <f t="shared" si="143"/>
        <v>0</v>
      </c>
      <c r="AK187" s="1">
        <f t="shared" si="143"/>
        <v>0</v>
      </c>
      <c r="AL187" s="1">
        <f t="shared" si="143"/>
        <v>0</v>
      </c>
      <c r="AM187" s="1">
        <f t="shared" si="143"/>
        <v>0</v>
      </c>
      <c r="AN187" s="1">
        <f t="shared" si="143"/>
        <v>0</v>
      </c>
      <c r="AO187" s="1">
        <f t="shared" si="143"/>
        <v>0</v>
      </c>
      <c r="AP187" s="1">
        <f t="shared" si="143"/>
        <v>0</v>
      </c>
      <c r="AQ187" s="1">
        <f t="shared" si="143"/>
        <v>0</v>
      </c>
      <c r="AR187" s="1">
        <f t="shared" si="165"/>
        <v>0</v>
      </c>
      <c r="AS187" s="1">
        <f t="shared" si="165"/>
        <v>0</v>
      </c>
      <c r="AT187" s="1">
        <f t="shared" si="165"/>
        <v>0</v>
      </c>
      <c r="AU187" s="1">
        <f t="shared" si="165"/>
        <v>0</v>
      </c>
      <c r="AV187" s="1">
        <f t="shared" si="165"/>
        <v>0</v>
      </c>
      <c r="AW187" s="1">
        <f t="shared" si="165"/>
        <v>0</v>
      </c>
      <c r="AX187" s="196">
        <f t="shared" si="165"/>
        <v>0</v>
      </c>
      <c r="AY187" s="1">
        <f t="shared" si="165"/>
        <v>0</v>
      </c>
      <c r="AZ187" s="1">
        <f t="shared" si="165"/>
        <v>0</v>
      </c>
      <c r="BA187" s="1">
        <f t="shared" si="165"/>
        <v>0</v>
      </c>
      <c r="BB187" s="106">
        <f t="shared" si="151"/>
        <v>0</v>
      </c>
    </row>
    <row r="188" spans="1:54" s="91" customFormat="1" ht="12.9" customHeight="1">
      <c r="A188" s="86"/>
      <c r="B188" s="87"/>
      <c r="C188" s="292" t="s">
        <v>458</v>
      </c>
      <c r="D188" s="293" t="s">
        <v>251</v>
      </c>
      <c r="E188" s="295" t="s">
        <v>459</v>
      </c>
      <c r="F188" s="294">
        <v>1</v>
      </c>
      <c r="G188" s="288">
        <v>45446</v>
      </c>
      <c r="H188" s="288">
        <v>45450</v>
      </c>
      <c r="I188" s="265">
        <f>NETWORKDAYS(G188,H188)</f>
        <v>5</v>
      </c>
      <c r="J188" s="242">
        <f>F188*I188</f>
        <v>5</v>
      </c>
      <c r="K188" s="266">
        <f>IF($C$5=G188,1/(H188-I188),IF($C$5&gt;G188,IF($C$5&lt;H188,($C$5-G188)/(H188-G188),1),0))</f>
        <v>1</v>
      </c>
      <c r="L188" s="331">
        <v>45446</v>
      </c>
      <c r="M188" s="331">
        <v>45450</v>
      </c>
      <c r="N188" s="242">
        <f>NETWORKDAYS(L188,M188)</f>
        <v>5</v>
      </c>
      <c r="O188" s="243">
        <f>F188*N188</f>
        <v>5</v>
      </c>
      <c r="P188" s="272">
        <v>1</v>
      </c>
      <c r="Q188" s="196">
        <f t="shared" si="142"/>
        <v>0</v>
      </c>
      <c r="R188" s="1">
        <f t="shared" si="142"/>
        <v>0</v>
      </c>
      <c r="S188" s="1">
        <f t="shared" si="142"/>
        <v>0</v>
      </c>
      <c r="T188" s="1">
        <f t="shared" si="142"/>
        <v>0</v>
      </c>
      <c r="U188" s="1">
        <f t="shared" si="142"/>
        <v>0</v>
      </c>
      <c r="V188" s="1">
        <f t="shared" si="142"/>
        <v>0</v>
      </c>
      <c r="W188" s="1">
        <f t="shared" si="142"/>
        <v>0</v>
      </c>
      <c r="X188" s="1">
        <f t="shared" si="142"/>
        <v>0</v>
      </c>
      <c r="Y188" s="1">
        <f t="shared" si="142"/>
        <v>1</v>
      </c>
      <c r="Z188" s="1">
        <f t="shared" si="142"/>
        <v>0</v>
      </c>
      <c r="AA188" s="1">
        <f t="shared" si="142"/>
        <v>0</v>
      </c>
      <c r="AB188" s="1">
        <f t="shared" si="143"/>
        <v>0</v>
      </c>
      <c r="AC188" s="1">
        <f t="shared" si="143"/>
        <v>0</v>
      </c>
      <c r="AD188" s="1">
        <f t="shared" si="143"/>
        <v>0</v>
      </c>
      <c r="AE188" s="1">
        <f t="shared" si="143"/>
        <v>0</v>
      </c>
      <c r="AF188" s="1">
        <f t="shared" si="143"/>
        <v>0</v>
      </c>
      <c r="AG188" s="1">
        <f t="shared" si="143"/>
        <v>0</v>
      </c>
      <c r="AH188" s="1">
        <f t="shared" si="143"/>
        <v>0</v>
      </c>
      <c r="AI188" s="1">
        <f t="shared" si="143"/>
        <v>0</v>
      </c>
      <c r="AJ188" s="1">
        <f t="shared" si="143"/>
        <v>0</v>
      </c>
      <c r="AK188" s="1">
        <f t="shared" si="143"/>
        <v>0</v>
      </c>
      <c r="AL188" s="1">
        <f t="shared" si="143"/>
        <v>0</v>
      </c>
      <c r="AM188" s="1">
        <f t="shared" si="143"/>
        <v>0</v>
      </c>
      <c r="AN188" s="1">
        <f t="shared" si="143"/>
        <v>0</v>
      </c>
      <c r="AO188" s="1">
        <f t="shared" si="143"/>
        <v>0</v>
      </c>
      <c r="AP188" s="1">
        <f t="shared" si="143"/>
        <v>0</v>
      </c>
      <c r="AQ188" s="1">
        <f t="shared" si="143"/>
        <v>0</v>
      </c>
      <c r="AR188" s="1">
        <f t="shared" si="165"/>
        <v>0</v>
      </c>
      <c r="AS188" s="1">
        <f t="shared" si="165"/>
        <v>0</v>
      </c>
      <c r="AT188" s="1">
        <f t="shared" si="165"/>
        <v>0</v>
      </c>
      <c r="AU188" s="1">
        <f t="shared" si="165"/>
        <v>0</v>
      </c>
      <c r="AV188" s="1">
        <f t="shared" si="165"/>
        <v>0</v>
      </c>
      <c r="AW188" s="1">
        <f t="shared" si="165"/>
        <v>0</v>
      </c>
      <c r="AX188" s="196">
        <f t="shared" si="165"/>
        <v>0</v>
      </c>
      <c r="AY188" s="1">
        <f t="shared" si="165"/>
        <v>0</v>
      </c>
      <c r="AZ188" s="1">
        <f t="shared" si="165"/>
        <v>0</v>
      </c>
      <c r="BA188" s="1">
        <f t="shared" si="165"/>
        <v>0</v>
      </c>
      <c r="BB188" s="106">
        <f t="shared" si="151"/>
        <v>0</v>
      </c>
    </row>
    <row r="189" spans="1:54" s="286" customFormat="1" ht="12.9" customHeight="1">
      <c r="A189" s="273"/>
      <c r="B189" s="274"/>
      <c r="C189" s="275" t="s">
        <v>462</v>
      </c>
      <c r="D189" s="276"/>
      <c r="E189" s="277"/>
      <c r="F189" s="277"/>
      <c r="G189" s="278">
        <f>MIN(G201:G201)</f>
        <v>45516</v>
      </c>
      <c r="H189" s="278">
        <f>MAX(H201:H201)</f>
        <v>45527</v>
      </c>
      <c r="I189" s="279">
        <f t="shared" ref="I189:I204" si="166">NETWORKDAYS(G189,H189)</f>
        <v>10</v>
      </c>
      <c r="J189" s="279">
        <f t="shared" ref="J189:J204" si="167">F189*I189</f>
        <v>0</v>
      </c>
      <c r="K189" s="280">
        <f>AVERAGE(K190:K195)</f>
        <v>0</v>
      </c>
      <c r="L189" s="278">
        <f>MIN(L201:L201)</f>
        <v>0</v>
      </c>
      <c r="M189" s="278">
        <f>MAX(M201:M201)</f>
        <v>0</v>
      </c>
      <c r="N189" s="279"/>
      <c r="O189" s="281"/>
      <c r="P189" s="282">
        <f>AVERAGE(P190:P201)</f>
        <v>0</v>
      </c>
      <c r="Q189" s="283">
        <f t="shared" si="142"/>
        <v>0</v>
      </c>
      <c r="R189" s="284">
        <f t="shared" si="142"/>
        <v>0</v>
      </c>
      <c r="S189" s="284">
        <f t="shared" si="142"/>
        <v>0</v>
      </c>
      <c r="T189" s="284">
        <f t="shared" si="142"/>
        <v>0</v>
      </c>
      <c r="U189" s="284">
        <f t="shared" si="142"/>
        <v>0</v>
      </c>
      <c r="V189" s="284">
        <f t="shared" si="142"/>
        <v>0</v>
      </c>
      <c r="W189" s="284">
        <f t="shared" si="142"/>
        <v>0</v>
      </c>
      <c r="X189" s="284">
        <f t="shared" si="142"/>
        <v>0</v>
      </c>
      <c r="Y189" s="284">
        <f t="shared" si="142"/>
        <v>0</v>
      </c>
      <c r="Z189" s="284">
        <f t="shared" si="142"/>
        <v>0</v>
      </c>
      <c r="AA189" s="284">
        <f t="shared" si="142"/>
        <v>0</v>
      </c>
      <c r="AB189" s="284">
        <f t="shared" si="143"/>
        <v>0</v>
      </c>
      <c r="AC189" s="284">
        <f t="shared" si="143"/>
        <v>0</v>
      </c>
      <c r="AD189" s="284">
        <f t="shared" si="143"/>
        <v>0</v>
      </c>
      <c r="AE189" s="284">
        <f t="shared" si="143"/>
        <v>0</v>
      </c>
      <c r="AF189" s="284">
        <f t="shared" si="143"/>
        <v>0</v>
      </c>
      <c r="AG189" s="284">
        <f t="shared" si="143"/>
        <v>0</v>
      </c>
      <c r="AH189" s="284">
        <f t="shared" si="143"/>
        <v>0</v>
      </c>
      <c r="AI189" s="284">
        <f t="shared" si="143"/>
        <v>1</v>
      </c>
      <c r="AJ189" s="284">
        <f t="shared" si="143"/>
        <v>1</v>
      </c>
      <c r="AK189" s="284">
        <f t="shared" si="143"/>
        <v>0</v>
      </c>
      <c r="AL189" s="284">
        <f t="shared" si="143"/>
        <v>0</v>
      </c>
      <c r="AM189" s="284">
        <f t="shared" si="143"/>
        <v>0</v>
      </c>
      <c r="AN189" s="284">
        <f t="shared" si="143"/>
        <v>0</v>
      </c>
      <c r="AO189" s="284">
        <f t="shared" si="143"/>
        <v>0</v>
      </c>
      <c r="AP189" s="284">
        <f t="shared" si="143"/>
        <v>0</v>
      </c>
      <c r="AQ189" s="284">
        <f t="shared" si="143"/>
        <v>0</v>
      </c>
      <c r="AR189" s="284">
        <f t="shared" si="165"/>
        <v>0</v>
      </c>
      <c r="AS189" s="284">
        <f t="shared" si="165"/>
        <v>0</v>
      </c>
      <c r="AT189" s="284">
        <f t="shared" si="165"/>
        <v>0</v>
      </c>
      <c r="AU189" s="284">
        <f t="shared" si="165"/>
        <v>0</v>
      </c>
      <c r="AV189" s="284">
        <f t="shared" si="165"/>
        <v>0</v>
      </c>
      <c r="AW189" s="284">
        <f t="shared" si="165"/>
        <v>0</v>
      </c>
      <c r="AX189" s="283">
        <f t="shared" si="165"/>
        <v>0</v>
      </c>
      <c r="AY189" s="284">
        <f t="shared" si="165"/>
        <v>0</v>
      </c>
      <c r="AZ189" s="284">
        <f t="shared" si="165"/>
        <v>0</v>
      </c>
      <c r="BA189" s="284">
        <f t="shared" si="165"/>
        <v>0</v>
      </c>
      <c r="BB189" s="285">
        <f t="shared" si="151"/>
        <v>0</v>
      </c>
    </row>
    <row r="190" spans="1:54" s="289" customFormat="1" ht="12.9" customHeight="1">
      <c r="A190" s="273"/>
      <c r="B190" s="287"/>
      <c r="C190" s="292" t="s">
        <v>463</v>
      </c>
      <c r="D190" s="293" t="s">
        <v>464</v>
      </c>
      <c r="E190" s="295" t="s">
        <v>451</v>
      </c>
      <c r="F190" s="264">
        <f t="shared" ref="F190:F195" si="168">SUMPRODUCT(LEN(E190))-SUMPRODUCT(LEN(SUBSTITUTE(E190,",","")))+1</f>
        <v>2</v>
      </c>
      <c r="G190" s="288">
        <v>45516</v>
      </c>
      <c r="H190" s="288">
        <v>45520</v>
      </c>
      <c r="I190" s="228">
        <f t="shared" si="166"/>
        <v>5</v>
      </c>
      <c r="J190" s="228">
        <f t="shared" si="167"/>
        <v>10</v>
      </c>
      <c r="K190" s="266">
        <f>IF($C$5=G190,1/(H190-I190),IF($C$5&gt;G190,IF($C$5&lt;H190,($C$5-G190)/(H190-G190),1),0))</f>
        <v>0</v>
      </c>
      <c r="L190" s="288"/>
      <c r="M190" s="288"/>
      <c r="N190" s="228">
        <f t="shared" ref="N190:N195" si="169">NETWORKDAYS(L190,M190)</f>
        <v>0</v>
      </c>
      <c r="O190" s="95">
        <f t="shared" ref="O190:O195" si="170">F190*N190</f>
        <v>0</v>
      </c>
      <c r="P190" s="202">
        <v>0</v>
      </c>
      <c r="Q190" s="283"/>
      <c r="R190" s="284"/>
      <c r="S190" s="284"/>
      <c r="T190" s="284"/>
      <c r="U190" s="284"/>
      <c r="V190" s="284"/>
      <c r="W190" s="284"/>
      <c r="X190" s="284"/>
      <c r="Y190" s="284"/>
      <c r="Z190" s="284"/>
      <c r="AA190" s="284"/>
      <c r="AB190" s="284"/>
      <c r="AC190" s="284"/>
      <c r="AD190" s="284"/>
      <c r="AE190" s="284"/>
      <c r="AF190" s="284"/>
      <c r="AG190" s="284"/>
      <c r="AH190" s="284"/>
      <c r="AI190" s="284"/>
      <c r="AJ190" s="284"/>
      <c r="AK190" s="284"/>
      <c r="AL190" s="284"/>
      <c r="AM190" s="284"/>
      <c r="AN190" s="284"/>
      <c r="AO190" s="284"/>
      <c r="AP190" s="284"/>
      <c r="AQ190" s="284"/>
      <c r="AR190" s="284"/>
      <c r="AS190" s="284"/>
      <c r="AT190" s="284"/>
      <c r="AU190" s="284"/>
      <c r="AV190" s="284"/>
      <c r="AW190" s="284"/>
      <c r="AX190" s="283"/>
      <c r="AY190" s="284"/>
      <c r="AZ190" s="284"/>
      <c r="BA190" s="284"/>
      <c r="BB190" s="285"/>
    </row>
    <row r="191" spans="1:54" s="289" customFormat="1" ht="12.9" customHeight="1">
      <c r="A191" s="273"/>
      <c r="B191" s="287"/>
      <c r="C191" s="292" t="s">
        <v>465</v>
      </c>
      <c r="D191" s="293" t="s">
        <v>464</v>
      </c>
      <c r="E191" s="295" t="s">
        <v>451</v>
      </c>
      <c r="F191" s="264">
        <f t="shared" si="168"/>
        <v>2</v>
      </c>
      <c r="G191" s="288">
        <v>45523</v>
      </c>
      <c r="H191" s="288">
        <v>45527</v>
      </c>
      <c r="I191" s="228">
        <f t="shared" si="166"/>
        <v>5</v>
      </c>
      <c r="J191" s="228">
        <f t="shared" si="167"/>
        <v>10</v>
      </c>
      <c r="K191" s="266">
        <f t="shared" ref="K191:K204" si="171">IF($C$5=G191,1/(H191-I191),IF($C$5&gt;G191,IF($C$5&lt;H191,($C$5-G191)/(H191-G191),1),0))</f>
        <v>0</v>
      </c>
      <c r="L191" s="288"/>
      <c r="M191" s="288"/>
      <c r="N191" s="228">
        <f t="shared" si="169"/>
        <v>0</v>
      </c>
      <c r="O191" s="95">
        <f t="shared" si="170"/>
        <v>0</v>
      </c>
      <c r="P191" s="202">
        <v>0</v>
      </c>
      <c r="Q191" s="283"/>
      <c r="R191" s="284"/>
      <c r="S191" s="284"/>
      <c r="T191" s="284"/>
      <c r="U191" s="284"/>
      <c r="V191" s="284"/>
      <c r="W191" s="284"/>
      <c r="X191" s="284"/>
      <c r="Y191" s="284"/>
      <c r="Z191" s="284"/>
      <c r="AA191" s="284"/>
      <c r="AB191" s="284"/>
      <c r="AC191" s="284"/>
      <c r="AD191" s="284"/>
      <c r="AE191" s="284"/>
      <c r="AF191" s="284"/>
      <c r="AG191" s="284"/>
      <c r="AH191" s="284"/>
      <c r="AI191" s="284"/>
      <c r="AJ191" s="284"/>
      <c r="AK191" s="284"/>
      <c r="AL191" s="284"/>
      <c r="AM191" s="284"/>
      <c r="AN191" s="284"/>
      <c r="AO191" s="284"/>
      <c r="AP191" s="284"/>
      <c r="AQ191" s="284"/>
      <c r="AR191" s="284"/>
      <c r="AS191" s="284"/>
      <c r="AT191" s="284"/>
      <c r="AU191" s="284"/>
      <c r="AV191" s="284"/>
      <c r="AW191" s="284"/>
      <c r="AX191" s="283"/>
      <c r="AY191" s="284"/>
      <c r="AZ191" s="284"/>
      <c r="BA191" s="284"/>
      <c r="BB191" s="285"/>
    </row>
    <row r="192" spans="1:54" s="289" customFormat="1" ht="12.9" customHeight="1">
      <c r="A192" s="273"/>
      <c r="B192" s="287"/>
      <c r="C192" s="292" t="s">
        <v>466</v>
      </c>
      <c r="D192" s="293" t="s">
        <v>467</v>
      </c>
      <c r="E192" s="295" t="s">
        <v>451</v>
      </c>
      <c r="F192" s="264">
        <f t="shared" si="168"/>
        <v>2</v>
      </c>
      <c r="G192" s="288">
        <v>45523</v>
      </c>
      <c r="H192" s="288">
        <v>45534</v>
      </c>
      <c r="I192" s="228">
        <f t="shared" si="166"/>
        <v>10</v>
      </c>
      <c r="J192" s="228">
        <f t="shared" si="167"/>
        <v>20</v>
      </c>
      <c r="K192" s="266">
        <f t="shared" si="171"/>
        <v>0</v>
      </c>
      <c r="L192" s="288"/>
      <c r="M192" s="288"/>
      <c r="N192" s="228">
        <f t="shared" si="169"/>
        <v>0</v>
      </c>
      <c r="O192" s="95">
        <f t="shared" si="170"/>
        <v>0</v>
      </c>
      <c r="P192" s="202">
        <v>0</v>
      </c>
      <c r="Q192" s="283"/>
      <c r="R192" s="284"/>
      <c r="S192" s="284"/>
      <c r="T192" s="284"/>
      <c r="U192" s="284"/>
      <c r="V192" s="284"/>
      <c r="W192" s="284"/>
      <c r="X192" s="284"/>
      <c r="Y192" s="284"/>
      <c r="Z192" s="284"/>
      <c r="AA192" s="284"/>
      <c r="AB192" s="284"/>
      <c r="AC192" s="284"/>
      <c r="AD192" s="284"/>
      <c r="AE192" s="284"/>
      <c r="AF192" s="284"/>
      <c r="AG192" s="284"/>
      <c r="AH192" s="284"/>
      <c r="AI192" s="284"/>
      <c r="AJ192" s="284"/>
      <c r="AK192" s="284"/>
      <c r="AL192" s="284"/>
      <c r="AM192" s="284"/>
      <c r="AN192" s="284"/>
      <c r="AO192" s="284"/>
      <c r="AP192" s="284"/>
      <c r="AQ192" s="284"/>
      <c r="AR192" s="284"/>
      <c r="AS192" s="284"/>
      <c r="AT192" s="284"/>
      <c r="AU192" s="284"/>
      <c r="AV192" s="284"/>
      <c r="AW192" s="284"/>
      <c r="AX192" s="283"/>
      <c r="AY192" s="284"/>
      <c r="AZ192" s="284"/>
      <c r="BA192" s="284"/>
      <c r="BB192" s="285"/>
    </row>
    <row r="193" spans="1:54" s="289" customFormat="1" ht="12.9" customHeight="1">
      <c r="A193" s="273"/>
      <c r="B193" s="287"/>
      <c r="C193" s="292" t="s">
        <v>468</v>
      </c>
      <c r="D193" s="293" t="s">
        <v>469</v>
      </c>
      <c r="E193" s="295" t="s">
        <v>451</v>
      </c>
      <c r="F193" s="264">
        <f t="shared" si="168"/>
        <v>2</v>
      </c>
      <c r="G193" s="288">
        <v>45537</v>
      </c>
      <c r="H193" s="288">
        <v>45548</v>
      </c>
      <c r="I193" s="228">
        <f t="shared" si="166"/>
        <v>10</v>
      </c>
      <c r="J193" s="228">
        <f t="shared" si="167"/>
        <v>20</v>
      </c>
      <c r="K193" s="266">
        <f t="shared" si="171"/>
        <v>0</v>
      </c>
      <c r="L193" s="288"/>
      <c r="M193" s="288"/>
      <c r="N193" s="228">
        <f t="shared" si="169"/>
        <v>0</v>
      </c>
      <c r="O193" s="95">
        <f t="shared" si="170"/>
        <v>0</v>
      </c>
      <c r="P193" s="202">
        <v>0</v>
      </c>
      <c r="Q193" s="283"/>
      <c r="R193" s="284"/>
      <c r="S193" s="284"/>
      <c r="T193" s="284"/>
      <c r="U193" s="284"/>
      <c r="V193" s="284"/>
      <c r="W193" s="284"/>
      <c r="X193" s="284"/>
      <c r="Y193" s="284"/>
      <c r="Z193" s="284"/>
      <c r="AA193" s="284"/>
      <c r="AB193" s="284"/>
      <c r="AC193" s="284"/>
      <c r="AD193" s="284"/>
      <c r="AE193" s="284"/>
      <c r="AF193" s="284"/>
      <c r="AG193" s="284"/>
      <c r="AH193" s="284"/>
      <c r="AI193" s="284"/>
      <c r="AJ193" s="284"/>
      <c r="AK193" s="284"/>
      <c r="AL193" s="284"/>
      <c r="AM193" s="284"/>
      <c r="AN193" s="284"/>
      <c r="AO193" s="284"/>
      <c r="AP193" s="284"/>
      <c r="AQ193" s="284"/>
      <c r="AR193" s="284"/>
      <c r="AS193" s="284"/>
      <c r="AT193" s="284"/>
      <c r="AU193" s="284"/>
      <c r="AV193" s="284"/>
      <c r="AW193" s="284"/>
      <c r="AX193" s="283"/>
      <c r="AY193" s="284"/>
      <c r="AZ193" s="284"/>
      <c r="BA193" s="284"/>
      <c r="BB193" s="285"/>
    </row>
    <row r="194" spans="1:54" s="289" customFormat="1" ht="12.9" customHeight="1">
      <c r="A194" s="273"/>
      <c r="B194" s="287"/>
      <c r="C194" s="292" t="s">
        <v>470</v>
      </c>
      <c r="D194" s="293" t="s">
        <v>471</v>
      </c>
      <c r="E194" s="295" t="s">
        <v>451</v>
      </c>
      <c r="F194" s="264">
        <f t="shared" si="168"/>
        <v>2</v>
      </c>
      <c r="G194" s="288">
        <v>45558</v>
      </c>
      <c r="H194" s="288">
        <v>45560</v>
      </c>
      <c r="I194" s="228">
        <f t="shared" si="166"/>
        <v>3</v>
      </c>
      <c r="J194" s="228">
        <f t="shared" si="167"/>
        <v>6</v>
      </c>
      <c r="K194" s="266">
        <f t="shared" si="171"/>
        <v>0</v>
      </c>
      <c r="L194" s="288"/>
      <c r="M194" s="288"/>
      <c r="N194" s="228">
        <f t="shared" si="169"/>
        <v>0</v>
      </c>
      <c r="O194" s="95">
        <f t="shared" si="170"/>
        <v>0</v>
      </c>
      <c r="P194" s="202">
        <v>0</v>
      </c>
      <c r="Q194" s="283"/>
      <c r="R194" s="284"/>
      <c r="S194" s="284"/>
      <c r="T194" s="284"/>
      <c r="U194" s="284"/>
      <c r="V194" s="284"/>
      <c r="W194" s="284"/>
      <c r="X194" s="284"/>
      <c r="Y194" s="284"/>
      <c r="Z194" s="284"/>
      <c r="AA194" s="284"/>
      <c r="AB194" s="284"/>
      <c r="AC194" s="284"/>
      <c r="AD194" s="284"/>
      <c r="AE194" s="284"/>
      <c r="AF194" s="284"/>
      <c r="AG194" s="284"/>
      <c r="AH194" s="284"/>
      <c r="AI194" s="284"/>
      <c r="AJ194" s="284"/>
      <c r="AK194" s="284"/>
      <c r="AL194" s="284"/>
      <c r="AM194" s="284"/>
      <c r="AN194" s="284"/>
      <c r="AO194" s="284"/>
      <c r="AP194" s="284"/>
      <c r="AQ194" s="284"/>
      <c r="AR194" s="284"/>
      <c r="AS194" s="284"/>
      <c r="AT194" s="284"/>
      <c r="AU194" s="284"/>
      <c r="AV194" s="284"/>
      <c r="AW194" s="284"/>
      <c r="AX194" s="283"/>
      <c r="AY194" s="284"/>
      <c r="AZ194" s="284"/>
      <c r="BA194" s="284"/>
      <c r="BB194" s="285"/>
    </row>
    <row r="195" spans="1:54" s="289" customFormat="1" ht="12.9" customHeight="1">
      <c r="A195" s="273"/>
      <c r="B195" s="287"/>
      <c r="C195" s="292" t="s">
        <v>472</v>
      </c>
      <c r="D195" s="293" t="s">
        <v>469</v>
      </c>
      <c r="E195" s="295" t="s">
        <v>451</v>
      </c>
      <c r="F195" s="264">
        <f t="shared" si="168"/>
        <v>2</v>
      </c>
      <c r="G195" s="288">
        <v>45558</v>
      </c>
      <c r="H195" s="288">
        <v>45562</v>
      </c>
      <c r="I195" s="228">
        <f t="shared" si="166"/>
        <v>5</v>
      </c>
      <c r="J195" s="228">
        <f t="shared" si="167"/>
        <v>10</v>
      </c>
      <c r="K195" s="266">
        <f t="shared" si="171"/>
        <v>0</v>
      </c>
      <c r="L195" s="288"/>
      <c r="M195" s="288"/>
      <c r="N195" s="228">
        <f t="shared" si="169"/>
        <v>0</v>
      </c>
      <c r="O195" s="95">
        <f t="shared" si="170"/>
        <v>0</v>
      </c>
      <c r="P195" s="202">
        <v>0</v>
      </c>
      <c r="Q195" s="283"/>
      <c r="R195" s="284"/>
      <c r="S195" s="284"/>
      <c r="T195" s="284"/>
      <c r="U195" s="284"/>
      <c r="V195" s="284"/>
      <c r="W195" s="284"/>
      <c r="X195" s="284"/>
      <c r="Y195" s="284"/>
      <c r="Z195" s="284"/>
      <c r="AA195" s="284"/>
      <c r="AB195" s="284"/>
      <c r="AC195" s="284"/>
      <c r="AD195" s="284"/>
      <c r="AE195" s="284"/>
      <c r="AF195" s="284"/>
      <c r="AG195" s="284"/>
      <c r="AH195" s="284"/>
      <c r="AI195" s="284"/>
      <c r="AJ195" s="284"/>
      <c r="AK195" s="284"/>
      <c r="AL195" s="284"/>
      <c r="AM195" s="284"/>
      <c r="AN195" s="284"/>
      <c r="AO195" s="284"/>
      <c r="AP195" s="284"/>
      <c r="AQ195" s="284"/>
      <c r="AR195" s="284"/>
      <c r="AS195" s="284"/>
      <c r="AT195" s="284"/>
      <c r="AU195" s="284"/>
      <c r="AV195" s="284"/>
      <c r="AW195" s="284"/>
      <c r="AX195" s="283"/>
      <c r="AY195" s="284"/>
      <c r="AZ195" s="284"/>
      <c r="BA195" s="284"/>
      <c r="BB195" s="285"/>
    </row>
    <row r="196" spans="1:54" s="286" customFormat="1" ht="12.9" customHeight="1">
      <c r="A196" s="273"/>
      <c r="B196" s="274"/>
      <c r="C196" s="275" t="s">
        <v>473</v>
      </c>
      <c r="D196" s="276"/>
      <c r="E196" s="277"/>
      <c r="F196" s="277"/>
      <c r="G196" s="278">
        <f>MIN(G220:G220)</f>
        <v>45516</v>
      </c>
      <c r="H196" s="278">
        <f>MAX(H220:H220)</f>
        <v>45527</v>
      </c>
      <c r="I196" s="279">
        <f t="shared" si="166"/>
        <v>10</v>
      </c>
      <c r="J196" s="279">
        <f t="shared" si="167"/>
        <v>0</v>
      </c>
      <c r="K196" s="280">
        <f>AVERAGE(K197:K200)</f>
        <v>0</v>
      </c>
      <c r="L196" s="278">
        <f>MIN(L220:L220)</f>
        <v>0</v>
      </c>
      <c r="M196" s="278">
        <f>MAX(M220:M220)</f>
        <v>0</v>
      </c>
      <c r="N196" s="279"/>
      <c r="O196" s="281"/>
      <c r="P196" s="282">
        <f>AVERAGE(P197:P220)</f>
        <v>0</v>
      </c>
      <c r="Q196" s="283">
        <f t="shared" si="142"/>
        <v>0</v>
      </c>
      <c r="R196" s="284">
        <f t="shared" si="142"/>
        <v>0</v>
      </c>
      <c r="S196" s="284">
        <f t="shared" si="142"/>
        <v>0</v>
      </c>
      <c r="T196" s="284">
        <f t="shared" si="142"/>
        <v>0</v>
      </c>
      <c r="U196" s="284">
        <f t="shared" si="142"/>
        <v>0</v>
      </c>
      <c r="V196" s="284">
        <f t="shared" si="142"/>
        <v>0</v>
      </c>
      <c r="W196" s="284">
        <f t="shared" si="142"/>
        <v>0</v>
      </c>
      <c r="X196" s="284">
        <f t="shared" si="142"/>
        <v>0</v>
      </c>
      <c r="Y196" s="284">
        <f t="shared" si="142"/>
        <v>0</v>
      </c>
      <c r="Z196" s="284">
        <f t="shared" si="142"/>
        <v>0</v>
      </c>
      <c r="AA196" s="284">
        <f t="shared" si="142"/>
        <v>0</v>
      </c>
      <c r="AB196" s="284">
        <f t="shared" si="143"/>
        <v>0</v>
      </c>
      <c r="AC196" s="284">
        <f t="shared" si="143"/>
        <v>0</v>
      </c>
      <c r="AD196" s="284">
        <f t="shared" si="143"/>
        <v>0</v>
      </c>
      <c r="AE196" s="284">
        <f t="shared" si="143"/>
        <v>0</v>
      </c>
      <c r="AF196" s="284">
        <f t="shared" si="143"/>
        <v>0</v>
      </c>
      <c r="AG196" s="284">
        <f t="shared" si="143"/>
        <v>0</v>
      </c>
      <c r="AH196" s="284">
        <f t="shared" si="143"/>
        <v>0</v>
      </c>
      <c r="AI196" s="284">
        <f t="shared" si="143"/>
        <v>1</v>
      </c>
      <c r="AJ196" s="284">
        <f t="shared" si="143"/>
        <v>1</v>
      </c>
      <c r="AK196" s="284">
        <f t="shared" si="143"/>
        <v>0</v>
      </c>
      <c r="AL196" s="284">
        <f t="shared" si="143"/>
        <v>0</v>
      </c>
      <c r="AM196" s="284">
        <f t="shared" si="143"/>
        <v>0</v>
      </c>
      <c r="AN196" s="284">
        <f t="shared" si="143"/>
        <v>0</v>
      </c>
      <c r="AO196" s="284">
        <f t="shared" si="143"/>
        <v>0</v>
      </c>
      <c r="AP196" s="284">
        <f t="shared" si="143"/>
        <v>0</v>
      </c>
      <c r="AQ196" s="284">
        <f t="shared" si="143"/>
        <v>0</v>
      </c>
      <c r="AR196" s="284">
        <f t="shared" ref="AR196:BA196" si="172">IF(OR((AND($G196&lt;=AR$11,AND($H196&lt;=AR$12,$H196&gt;=AR$11))),(AND(AND($G196&gt;=AR$11,$G196&lt;=AR$12),$H196&gt;=AR$12)),AND($G196&gt;=AR$11,$H196&lt;=AR$12),AND($G196&lt;=AR$11,$H196&gt;=AR$12)),1,0)</f>
        <v>0</v>
      </c>
      <c r="AS196" s="284">
        <f t="shared" si="172"/>
        <v>0</v>
      </c>
      <c r="AT196" s="284">
        <f t="shared" si="172"/>
        <v>0</v>
      </c>
      <c r="AU196" s="284">
        <f t="shared" si="172"/>
        <v>0</v>
      </c>
      <c r="AV196" s="284">
        <f t="shared" si="172"/>
        <v>0</v>
      </c>
      <c r="AW196" s="284">
        <f t="shared" si="172"/>
        <v>0</v>
      </c>
      <c r="AX196" s="283">
        <f t="shared" si="172"/>
        <v>0</v>
      </c>
      <c r="AY196" s="284">
        <f t="shared" si="172"/>
        <v>0</v>
      </c>
      <c r="AZ196" s="284">
        <f t="shared" si="172"/>
        <v>0</v>
      </c>
      <c r="BA196" s="284">
        <f t="shared" si="172"/>
        <v>0</v>
      </c>
      <c r="BB196" s="285">
        <f t="shared" si="151"/>
        <v>0</v>
      </c>
    </row>
    <row r="197" spans="1:54" s="289" customFormat="1" ht="12.9" customHeight="1">
      <c r="A197" s="273"/>
      <c r="B197" s="287"/>
      <c r="C197" s="292" t="s">
        <v>474</v>
      </c>
      <c r="D197" s="293" t="s">
        <v>464</v>
      </c>
      <c r="E197" s="295" t="s">
        <v>451</v>
      </c>
      <c r="F197" s="264">
        <f t="shared" ref="F197:F200" si="173">SUMPRODUCT(LEN(E197))-SUMPRODUCT(LEN(SUBSTITUTE(E197,",","")))+1</f>
        <v>2</v>
      </c>
      <c r="G197" s="288">
        <v>45572</v>
      </c>
      <c r="H197" s="288">
        <v>45576</v>
      </c>
      <c r="I197" s="228">
        <f t="shared" si="166"/>
        <v>5</v>
      </c>
      <c r="J197" s="228">
        <f t="shared" si="167"/>
        <v>10</v>
      </c>
      <c r="K197" s="266">
        <f t="shared" si="171"/>
        <v>0</v>
      </c>
      <c r="L197" s="288"/>
      <c r="M197" s="288"/>
      <c r="N197" s="228">
        <f t="shared" ref="N197:N200" si="174">NETWORKDAYS(L197,M197)</f>
        <v>0</v>
      </c>
      <c r="O197" s="95">
        <f t="shared" ref="O197:O200" si="175">F197*N197</f>
        <v>0</v>
      </c>
      <c r="P197" s="202">
        <v>0</v>
      </c>
      <c r="Q197" s="283"/>
      <c r="R197" s="284"/>
      <c r="S197" s="284"/>
      <c r="T197" s="284"/>
      <c r="U197" s="284"/>
      <c r="V197" s="284"/>
      <c r="W197" s="284"/>
      <c r="X197" s="284"/>
      <c r="Y197" s="284"/>
      <c r="Z197" s="284"/>
      <c r="AA197" s="284"/>
      <c r="AB197" s="284"/>
      <c r="AC197" s="284"/>
      <c r="AD197" s="284"/>
      <c r="AE197" s="284"/>
      <c r="AF197" s="284"/>
      <c r="AG197" s="284"/>
      <c r="AH197" s="284"/>
      <c r="AI197" s="284"/>
      <c r="AJ197" s="284"/>
      <c r="AK197" s="284"/>
      <c r="AL197" s="284"/>
      <c r="AM197" s="284"/>
      <c r="AN197" s="284"/>
      <c r="AO197" s="284"/>
      <c r="AP197" s="284"/>
      <c r="AQ197" s="284"/>
      <c r="AR197" s="284"/>
      <c r="AS197" s="284"/>
      <c r="AT197" s="284"/>
      <c r="AU197" s="284"/>
      <c r="AV197" s="284"/>
      <c r="AW197" s="284"/>
      <c r="AX197" s="283"/>
      <c r="AY197" s="284"/>
      <c r="AZ197" s="284"/>
      <c r="BA197" s="284"/>
      <c r="BB197" s="285"/>
    </row>
    <row r="198" spans="1:54" s="289" customFormat="1" ht="12.9" customHeight="1">
      <c r="A198" s="273"/>
      <c r="B198" s="287"/>
      <c r="C198" s="292" t="s">
        <v>475</v>
      </c>
      <c r="D198" s="293" t="s">
        <v>464</v>
      </c>
      <c r="E198" s="295" t="s">
        <v>451</v>
      </c>
      <c r="F198" s="264">
        <f t="shared" si="173"/>
        <v>2</v>
      </c>
      <c r="G198" s="288">
        <v>45579</v>
      </c>
      <c r="H198" s="288">
        <v>45583</v>
      </c>
      <c r="I198" s="228">
        <f t="shared" si="166"/>
        <v>5</v>
      </c>
      <c r="J198" s="228">
        <f t="shared" si="167"/>
        <v>10</v>
      </c>
      <c r="K198" s="266">
        <f t="shared" si="171"/>
        <v>0</v>
      </c>
      <c r="L198" s="288"/>
      <c r="M198" s="288"/>
      <c r="N198" s="228">
        <f t="shared" si="174"/>
        <v>0</v>
      </c>
      <c r="O198" s="95">
        <f t="shared" si="175"/>
        <v>0</v>
      </c>
      <c r="P198" s="202">
        <v>0</v>
      </c>
      <c r="Q198" s="283"/>
      <c r="R198" s="284"/>
      <c r="S198" s="284"/>
      <c r="T198" s="284"/>
      <c r="U198" s="284"/>
      <c r="V198" s="284"/>
      <c r="W198" s="284"/>
      <c r="X198" s="284"/>
      <c r="Y198" s="284"/>
      <c r="Z198" s="284"/>
      <c r="AA198" s="284"/>
      <c r="AB198" s="284"/>
      <c r="AC198" s="284"/>
      <c r="AD198" s="284"/>
      <c r="AE198" s="284"/>
      <c r="AF198" s="284"/>
      <c r="AG198" s="284"/>
      <c r="AH198" s="284"/>
      <c r="AI198" s="284"/>
      <c r="AJ198" s="284"/>
      <c r="AK198" s="284"/>
      <c r="AL198" s="284"/>
      <c r="AM198" s="284"/>
      <c r="AN198" s="284"/>
      <c r="AO198" s="284"/>
      <c r="AP198" s="284"/>
      <c r="AQ198" s="284"/>
      <c r="AR198" s="284"/>
      <c r="AS198" s="284"/>
      <c r="AT198" s="284"/>
      <c r="AU198" s="284"/>
      <c r="AV198" s="284"/>
      <c r="AW198" s="284"/>
      <c r="AX198" s="283"/>
      <c r="AY198" s="284"/>
      <c r="AZ198" s="284"/>
      <c r="BA198" s="284"/>
      <c r="BB198" s="285"/>
    </row>
    <row r="199" spans="1:54" s="289" customFormat="1" ht="12.9" customHeight="1">
      <c r="A199" s="273"/>
      <c r="B199" s="287"/>
      <c r="C199" s="292" t="s">
        <v>476</v>
      </c>
      <c r="D199" s="293" t="s">
        <v>467</v>
      </c>
      <c r="E199" s="295" t="s">
        <v>451</v>
      </c>
      <c r="F199" s="264">
        <f t="shared" si="173"/>
        <v>2</v>
      </c>
      <c r="G199" s="288">
        <v>45566</v>
      </c>
      <c r="H199" s="288">
        <v>45576</v>
      </c>
      <c r="I199" s="228">
        <f t="shared" si="166"/>
        <v>9</v>
      </c>
      <c r="J199" s="228">
        <f t="shared" si="167"/>
        <v>18</v>
      </c>
      <c r="K199" s="266">
        <f t="shared" si="171"/>
        <v>0</v>
      </c>
      <c r="L199" s="288"/>
      <c r="M199" s="288"/>
      <c r="N199" s="228">
        <f t="shared" si="174"/>
        <v>0</v>
      </c>
      <c r="O199" s="95">
        <f t="shared" si="175"/>
        <v>0</v>
      </c>
      <c r="P199" s="202">
        <v>0</v>
      </c>
      <c r="Q199" s="283"/>
      <c r="R199" s="284"/>
      <c r="S199" s="284"/>
      <c r="T199" s="284"/>
      <c r="U199" s="284"/>
      <c r="V199" s="284"/>
      <c r="W199" s="284"/>
      <c r="X199" s="284"/>
      <c r="Y199" s="284"/>
      <c r="Z199" s="284"/>
      <c r="AA199" s="284"/>
      <c r="AB199" s="284"/>
      <c r="AC199" s="284"/>
      <c r="AD199" s="284"/>
      <c r="AE199" s="284"/>
      <c r="AF199" s="284"/>
      <c r="AG199" s="284"/>
      <c r="AH199" s="284"/>
      <c r="AI199" s="284"/>
      <c r="AJ199" s="284"/>
      <c r="AK199" s="284"/>
      <c r="AL199" s="284"/>
      <c r="AM199" s="284"/>
      <c r="AN199" s="284"/>
      <c r="AO199" s="284"/>
      <c r="AP199" s="284"/>
      <c r="AQ199" s="284"/>
      <c r="AR199" s="284"/>
      <c r="AS199" s="284"/>
      <c r="AT199" s="284"/>
      <c r="AU199" s="284"/>
      <c r="AV199" s="284"/>
      <c r="AW199" s="284"/>
      <c r="AX199" s="283"/>
      <c r="AY199" s="284"/>
      <c r="AZ199" s="284"/>
      <c r="BA199" s="284"/>
      <c r="BB199" s="285"/>
    </row>
    <row r="200" spans="1:54" s="289" customFormat="1" ht="12.9" customHeight="1">
      <c r="A200" s="273"/>
      <c r="B200" s="287"/>
      <c r="C200" s="292" t="s">
        <v>477</v>
      </c>
      <c r="D200" s="293" t="s">
        <v>469</v>
      </c>
      <c r="E200" s="295" t="s">
        <v>451</v>
      </c>
      <c r="F200" s="264">
        <f t="shared" si="173"/>
        <v>2</v>
      </c>
      <c r="G200" s="288">
        <v>45586</v>
      </c>
      <c r="H200" s="288">
        <v>45596</v>
      </c>
      <c r="I200" s="228">
        <f t="shared" si="166"/>
        <v>9</v>
      </c>
      <c r="J200" s="228">
        <f t="shared" si="167"/>
        <v>18</v>
      </c>
      <c r="K200" s="266">
        <f t="shared" si="171"/>
        <v>0</v>
      </c>
      <c r="L200" s="288"/>
      <c r="M200" s="288"/>
      <c r="N200" s="228">
        <f t="shared" si="174"/>
        <v>0</v>
      </c>
      <c r="O200" s="95">
        <f t="shared" si="175"/>
        <v>0</v>
      </c>
      <c r="P200" s="202">
        <v>0</v>
      </c>
      <c r="Q200" s="283"/>
      <c r="R200" s="284"/>
      <c r="S200" s="284"/>
      <c r="T200" s="284"/>
      <c r="U200" s="284"/>
      <c r="V200" s="284"/>
      <c r="W200" s="284"/>
      <c r="X200" s="284"/>
      <c r="Y200" s="284"/>
      <c r="Z200" s="284"/>
      <c r="AA200" s="284"/>
      <c r="AB200" s="284"/>
      <c r="AC200" s="284"/>
      <c r="AD200" s="284"/>
      <c r="AE200" s="284"/>
      <c r="AF200" s="284"/>
      <c r="AG200" s="284"/>
      <c r="AH200" s="284"/>
      <c r="AI200" s="284"/>
      <c r="AJ200" s="284"/>
      <c r="AK200" s="284"/>
      <c r="AL200" s="284"/>
      <c r="AM200" s="284"/>
      <c r="AN200" s="284"/>
      <c r="AO200" s="284"/>
      <c r="AP200" s="284"/>
      <c r="AQ200" s="284"/>
      <c r="AR200" s="284"/>
      <c r="AS200" s="284"/>
      <c r="AT200" s="284"/>
      <c r="AU200" s="284"/>
      <c r="AV200" s="284"/>
      <c r="AW200" s="284"/>
      <c r="AX200" s="283"/>
      <c r="AY200" s="284"/>
      <c r="AZ200" s="284"/>
      <c r="BA200" s="284"/>
      <c r="BB200" s="285"/>
    </row>
    <row r="201" spans="1:54" s="286" customFormat="1" ht="12.9" customHeight="1">
      <c r="A201" s="273"/>
      <c r="B201" s="274"/>
      <c r="C201" s="275" t="s">
        <v>478</v>
      </c>
      <c r="D201" s="276"/>
      <c r="E201" s="277"/>
      <c r="F201" s="277"/>
      <c r="G201" s="278">
        <f>MIN(G222:G222)</f>
        <v>45516</v>
      </c>
      <c r="H201" s="278">
        <f>MAX(H222:H222)</f>
        <v>45527</v>
      </c>
      <c r="I201" s="279">
        <f t="shared" si="166"/>
        <v>10</v>
      </c>
      <c r="J201" s="279">
        <f t="shared" si="167"/>
        <v>0</v>
      </c>
      <c r="K201" s="280">
        <f>AVERAGE(K202:K204)</f>
        <v>0</v>
      </c>
      <c r="L201" s="278">
        <f>MIN(L222:L222)</f>
        <v>0</v>
      </c>
      <c r="M201" s="278">
        <f>MAX(M222:M222)</f>
        <v>0</v>
      </c>
      <c r="N201" s="279"/>
      <c r="O201" s="281"/>
      <c r="P201" s="282">
        <f>AVERAGE(P205:P222)</f>
        <v>0</v>
      </c>
      <c r="Q201" s="283">
        <f t="shared" si="142"/>
        <v>0</v>
      </c>
      <c r="R201" s="284">
        <f t="shared" si="142"/>
        <v>0</v>
      </c>
      <c r="S201" s="284">
        <f t="shared" si="142"/>
        <v>0</v>
      </c>
      <c r="T201" s="284">
        <f t="shared" si="142"/>
        <v>0</v>
      </c>
      <c r="U201" s="284">
        <f t="shared" si="142"/>
        <v>0</v>
      </c>
      <c r="V201" s="284">
        <f t="shared" si="142"/>
        <v>0</v>
      </c>
      <c r="W201" s="284">
        <f t="shared" si="142"/>
        <v>0</v>
      </c>
      <c r="X201" s="284">
        <f t="shared" si="142"/>
        <v>0</v>
      </c>
      <c r="Y201" s="284">
        <f t="shared" si="142"/>
        <v>0</v>
      </c>
      <c r="Z201" s="284">
        <f t="shared" si="142"/>
        <v>0</v>
      </c>
      <c r="AA201" s="284">
        <f t="shared" si="142"/>
        <v>0</v>
      </c>
      <c r="AB201" s="284">
        <f t="shared" si="143"/>
        <v>0</v>
      </c>
      <c r="AC201" s="284">
        <f t="shared" si="143"/>
        <v>0</v>
      </c>
      <c r="AD201" s="284">
        <f t="shared" si="143"/>
        <v>0</v>
      </c>
      <c r="AE201" s="284">
        <f t="shared" si="143"/>
        <v>0</v>
      </c>
      <c r="AF201" s="284">
        <f t="shared" si="143"/>
        <v>0</v>
      </c>
      <c r="AG201" s="284">
        <f t="shared" si="143"/>
        <v>0</v>
      </c>
      <c r="AH201" s="284">
        <f t="shared" si="143"/>
        <v>0</v>
      </c>
      <c r="AI201" s="284">
        <f t="shared" si="143"/>
        <v>1</v>
      </c>
      <c r="AJ201" s="284">
        <f t="shared" si="143"/>
        <v>1</v>
      </c>
      <c r="AK201" s="284">
        <f t="shared" si="143"/>
        <v>0</v>
      </c>
      <c r="AL201" s="284">
        <f t="shared" si="143"/>
        <v>0</v>
      </c>
      <c r="AM201" s="284">
        <f t="shared" si="143"/>
        <v>0</v>
      </c>
      <c r="AN201" s="284">
        <f t="shared" si="143"/>
        <v>0</v>
      </c>
      <c r="AO201" s="284">
        <f t="shared" si="143"/>
        <v>0</v>
      </c>
      <c r="AP201" s="284">
        <f t="shared" si="143"/>
        <v>0</v>
      </c>
      <c r="AQ201" s="284">
        <f t="shared" ref="AQ201:BA201" si="176">IF(OR((AND($G201&lt;=AQ$11,AND($H201&lt;=AQ$12,$H201&gt;=AQ$11))),(AND(AND($G201&gt;=AQ$11,$G201&lt;=AQ$12),$H201&gt;=AQ$12)),AND($G201&gt;=AQ$11,$H201&lt;=AQ$12),AND($G201&lt;=AQ$11,$H201&gt;=AQ$12)),1,0)</f>
        <v>0</v>
      </c>
      <c r="AR201" s="284">
        <f t="shared" si="176"/>
        <v>0</v>
      </c>
      <c r="AS201" s="284">
        <f t="shared" si="176"/>
        <v>0</v>
      </c>
      <c r="AT201" s="284">
        <f t="shared" si="176"/>
        <v>0</v>
      </c>
      <c r="AU201" s="284">
        <f t="shared" si="176"/>
        <v>0</v>
      </c>
      <c r="AV201" s="284">
        <f t="shared" si="176"/>
        <v>0</v>
      </c>
      <c r="AW201" s="284">
        <f t="shared" si="176"/>
        <v>0</v>
      </c>
      <c r="AX201" s="283">
        <f t="shared" si="176"/>
        <v>0</v>
      </c>
      <c r="AY201" s="284">
        <f t="shared" si="176"/>
        <v>0</v>
      </c>
      <c r="AZ201" s="284">
        <f t="shared" si="176"/>
        <v>0</v>
      </c>
      <c r="BA201" s="284">
        <f t="shared" si="176"/>
        <v>0</v>
      </c>
      <c r="BB201" s="285">
        <f t="shared" si="151"/>
        <v>0</v>
      </c>
    </row>
    <row r="202" spans="1:54" s="289" customFormat="1" ht="12.9" customHeight="1">
      <c r="A202" s="273"/>
      <c r="B202" s="287"/>
      <c r="C202" s="292" t="s">
        <v>479</v>
      </c>
      <c r="D202" s="293" t="s">
        <v>464</v>
      </c>
      <c r="E202" s="295" t="s">
        <v>451</v>
      </c>
      <c r="F202" s="264">
        <f t="shared" ref="F202:F204" si="177">SUMPRODUCT(LEN(E202))-SUMPRODUCT(LEN(SUBSTITUTE(E202,",","")))+1</f>
        <v>2</v>
      </c>
      <c r="G202" s="288">
        <v>45566</v>
      </c>
      <c r="H202" s="288">
        <v>45569</v>
      </c>
      <c r="I202" s="228">
        <f t="shared" si="166"/>
        <v>4</v>
      </c>
      <c r="J202" s="228">
        <f t="shared" si="167"/>
        <v>8</v>
      </c>
      <c r="K202" s="266">
        <f t="shared" si="171"/>
        <v>0</v>
      </c>
      <c r="L202" s="288"/>
      <c r="M202" s="288"/>
      <c r="N202" s="228">
        <f t="shared" ref="N202:N204" si="178">NETWORKDAYS(L202,M202)</f>
        <v>0</v>
      </c>
      <c r="O202" s="95">
        <f t="shared" ref="O202:O204" si="179">F202*N202</f>
        <v>0</v>
      </c>
      <c r="P202" s="202">
        <v>0</v>
      </c>
      <c r="Q202" s="283"/>
      <c r="R202" s="284"/>
      <c r="S202" s="284"/>
      <c r="T202" s="284"/>
      <c r="U202" s="284"/>
      <c r="V202" s="284"/>
      <c r="W202" s="284"/>
      <c r="X202" s="284"/>
      <c r="Y202" s="284"/>
      <c r="Z202" s="284"/>
      <c r="AA202" s="284"/>
      <c r="AB202" s="284"/>
      <c r="AC202" s="284"/>
      <c r="AD202" s="284"/>
      <c r="AE202" s="284"/>
      <c r="AF202" s="284"/>
      <c r="AG202" s="284"/>
      <c r="AH202" s="284"/>
      <c r="AI202" s="284"/>
      <c r="AJ202" s="284"/>
      <c r="AK202" s="284"/>
      <c r="AL202" s="284"/>
      <c r="AM202" s="284"/>
      <c r="AN202" s="284"/>
      <c r="AO202" s="284"/>
      <c r="AP202" s="284"/>
      <c r="AQ202" s="284"/>
      <c r="AR202" s="284"/>
      <c r="AS202" s="284"/>
      <c r="AT202" s="284"/>
      <c r="AU202" s="284"/>
      <c r="AV202" s="284"/>
      <c r="AW202" s="284"/>
      <c r="AX202" s="283"/>
      <c r="AY202" s="284"/>
      <c r="AZ202" s="284"/>
      <c r="BA202" s="284"/>
      <c r="BB202" s="285"/>
    </row>
    <row r="203" spans="1:54" s="289" customFormat="1" ht="12.9" customHeight="1">
      <c r="A203" s="273"/>
      <c r="B203" s="287"/>
      <c r="C203" s="292" t="s">
        <v>480</v>
      </c>
      <c r="D203" s="293" t="s">
        <v>464</v>
      </c>
      <c r="E203" s="295" t="s">
        <v>451</v>
      </c>
      <c r="F203" s="264">
        <f t="shared" si="177"/>
        <v>2</v>
      </c>
      <c r="G203" s="288">
        <v>45572</v>
      </c>
      <c r="H203" s="288">
        <v>45576</v>
      </c>
      <c r="I203" s="228">
        <f t="shared" si="166"/>
        <v>5</v>
      </c>
      <c r="J203" s="228">
        <f t="shared" si="167"/>
        <v>10</v>
      </c>
      <c r="K203" s="266">
        <f t="shared" si="171"/>
        <v>0</v>
      </c>
      <c r="L203" s="288"/>
      <c r="M203" s="288"/>
      <c r="N203" s="228">
        <f t="shared" si="178"/>
        <v>0</v>
      </c>
      <c r="O203" s="95">
        <f t="shared" si="179"/>
        <v>0</v>
      </c>
      <c r="P203" s="202">
        <v>0</v>
      </c>
      <c r="Q203" s="283"/>
      <c r="R203" s="284"/>
      <c r="S203" s="284"/>
      <c r="T203" s="284"/>
      <c r="U203" s="284"/>
      <c r="V203" s="284"/>
      <c r="W203" s="284"/>
      <c r="X203" s="284"/>
      <c r="Y203" s="284"/>
      <c r="Z203" s="284"/>
      <c r="AA203" s="284"/>
      <c r="AB203" s="284"/>
      <c r="AC203" s="284"/>
      <c r="AD203" s="284"/>
      <c r="AE203" s="284"/>
      <c r="AF203" s="284"/>
      <c r="AG203" s="284"/>
      <c r="AH203" s="284"/>
      <c r="AI203" s="284"/>
      <c r="AJ203" s="284"/>
      <c r="AK203" s="284"/>
      <c r="AL203" s="284"/>
      <c r="AM203" s="284"/>
      <c r="AN203" s="284"/>
      <c r="AO203" s="284"/>
      <c r="AP203" s="284"/>
      <c r="AQ203" s="284"/>
      <c r="AR203" s="284"/>
      <c r="AS203" s="284"/>
      <c r="AT203" s="284"/>
      <c r="AU203" s="284"/>
      <c r="AV203" s="284"/>
      <c r="AW203" s="284"/>
      <c r="AX203" s="283"/>
      <c r="AY203" s="284"/>
      <c r="AZ203" s="284"/>
      <c r="BA203" s="284"/>
      <c r="BB203" s="285"/>
    </row>
    <row r="204" spans="1:54" s="289" customFormat="1" ht="12.9" customHeight="1">
      <c r="A204" s="273"/>
      <c r="B204" s="287"/>
      <c r="C204" s="292" t="s">
        <v>481</v>
      </c>
      <c r="D204" s="293" t="s">
        <v>469</v>
      </c>
      <c r="E204" s="295" t="s">
        <v>451</v>
      </c>
      <c r="F204" s="264">
        <f t="shared" si="177"/>
        <v>2</v>
      </c>
      <c r="G204" s="288">
        <v>45579</v>
      </c>
      <c r="H204" s="288">
        <v>45596</v>
      </c>
      <c r="I204" s="228">
        <f t="shared" si="166"/>
        <v>14</v>
      </c>
      <c r="J204" s="228">
        <f t="shared" si="167"/>
        <v>28</v>
      </c>
      <c r="K204" s="266">
        <f t="shared" si="171"/>
        <v>0</v>
      </c>
      <c r="L204" s="288"/>
      <c r="M204" s="288"/>
      <c r="N204" s="228">
        <f t="shared" si="178"/>
        <v>0</v>
      </c>
      <c r="O204" s="95">
        <f t="shared" si="179"/>
        <v>0</v>
      </c>
      <c r="P204" s="202">
        <v>0</v>
      </c>
      <c r="Q204" s="283"/>
      <c r="R204" s="284"/>
      <c r="S204" s="284"/>
      <c r="T204" s="284"/>
      <c r="U204" s="284"/>
      <c r="V204" s="284"/>
      <c r="W204" s="284"/>
      <c r="X204" s="284"/>
      <c r="Y204" s="284"/>
      <c r="Z204" s="284"/>
      <c r="AA204" s="284"/>
      <c r="AB204" s="284"/>
      <c r="AC204" s="284"/>
      <c r="AD204" s="284"/>
      <c r="AE204" s="284"/>
      <c r="AF204" s="284"/>
      <c r="AG204" s="284"/>
      <c r="AH204" s="284"/>
      <c r="AI204" s="284"/>
      <c r="AJ204" s="284"/>
      <c r="AK204" s="284"/>
      <c r="AL204" s="284"/>
      <c r="AM204" s="284"/>
      <c r="AN204" s="284"/>
      <c r="AO204" s="284"/>
      <c r="AP204" s="284"/>
      <c r="AQ204" s="284"/>
      <c r="AR204" s="284"/>
      <c r="AS204" s="284"/>
      <c r="AT204" s="284"/>
      <c r="AU204" s="284"/>
      <c r="AV204" s="284"/>
      <c r="AW204" s="284"/>
      <c r="AX204" s="283"/>
      <c r="AY204" s="284"/>
      <c r="AZ204" s="284"/>
      <c r="BA204" s="284"/>
      <c r="BB204" s="285"/>
    </row>
    <row r="205" spans="1:54" ht="12.9" customHeight="1">
      <c r="A205" s="86"/>
      <c r="B205" s="64"/>
      <c r="C205" s="107" t="s">
        <v>78</v>
      </c>
      <c r="D205" s="108"/>
      <c r="E205" s="109"/>
      <c r="F205" s="109"/>
      <c r="G205" s="188">
        <f>MIN(G210:G210)</f>
        <v>45505</v>
      </c>
      <c r="H205" s="188">
        <f>MAX(H210:H210)</f>
        <v>45513</v>
      </c>
      <c r="I205" s="98"/>
      <c r="J205" s="98"/>
      <c r="K205" s="39">
        <f>AVERAGE(K206:K210)</f>
        <v>0</v>
      </c>
      <c r="L205" s="180">
        <f>MIN(L210:L210)</f>
        <v>0</v>
      </c>
      <c r="M205" s="180">
        <f>MAX(M210:M210)</f>
        <v>0</v>
      </c>
      <c r="N205" s="46"/>
      <c r="O205" s="59"/>
      <c r="P205" s="41">
        <f>AVERAGE(P206:P210)</f>
        <v>0</v>
      </c>
      <c r="Q205" s="196">
        <f t="shared" si="142"/>
        <v>0</v>
      </c>
      <c r="R205" s="1">
        <f t="shared" si="142"/>
        <v>0</v>
      </c>
      <c r="S205" s="1">
        <f t="shared" si="142"/>
        <v>0</v>
      </c>
      <c r="T205" s="1">
        <f t="shared" si="142"/>
        <v>0</v>
      </c>
      <c r="U205" s="1">
        <f t="shared" si="142"/>
        <v>0</v>
      </c>
      <c r="V205" s="1">
        <f t="shared" si="142"/>
        <v>0</v>
      </c>
      <c r="W205" s="1">
        <f t="shared" si="142"/>
        <v>0</v>
      </c>
      <c r="X205" s="1">
        <f t="shared" si="142"/>
        <v>0</v>
      </c>
      <c r="Y205" s="1">
        <f t="shared" si="142"/>
        <v>0</v>
      </c>
      <c r="Z205" s="1">
        <f t="shared" si="142"/>
        <v>0</v>
      </c>
      <c r="AA205" s="1">
        <f t="shared" si="142"/>
        <v>0</v>
      </c>
      <c r="AB205" s="1">
        <f t="shared" si="143"/>
        <v>0</v>
      </c>
      <c r="AC205" s="1">
        <f t="shared" si="143"/>
        <v>0</v>
      </c>
      <c r="AD205" s="1">
        <f t="shared" si="143"/>
        <v>0</v>
      </c>
      <c r="AE205" s="1">
        <f t="shared" si="143"/>
        <v>0</v>
      </c>
      <c r="AF205" s="1">
        <f t="shared" si="143"/>
        <v>0</v>
      </c>
      <c r="AG205" s="1">
        <f t="shared" si="143"/>
        <v>1</v>
      </c>
      <c r="AH205" s="1">
        <f t="shared" si="143"/>
        <v>1</v>
      </c>
      <c r="AI205" s="1">
        <f t="shared" si="143"/>
        <v>0</v>
      </c>
      <c r="AJ205" s="1">
        <f t="shared" si="143"/>
        <v>0</v>
      </c>
      <c r="AK205" s="1">
        <f t="shared" si="143"/>
        <v>0</v>
      </c>
      <c r="AL205" s="1">
        <f t="shared" si="144"/>
        <v>0</v>
      </c>
      <c r="AM205" s="1">
        <f t="shared" si="144"/>
        <v>0</v>
      </c>
      <c r="AN205" s="1">
        <f t="shared" si="144"/>
        <v>0</v>
      </c>
      <c r="AO205" s="1">
        <f t="shared" si="144"/>
        <v>0</v>
      </c>
      <c r="AP205" s="1">
        <f t="shared" si="144"/>
        <v>0</v>
      </c>
      <c r="AQ205" s="1">
        <f t="shared" si="144"/>
        <v>0</v>
      </c>
      <c r="AR205" s="1">
        <f t="shared" si="144"/>
        <v>0</v>
      </c>
      <c r="AS205" s="1">
        <f t="shared" si="144"/>
        <v>0</v>
      </c>
      <c r="AT205" s="1">
        <f t="shared" si="144"/>
        <v>0</v>
      </c>
      <c r="AU205" s="1">
        <f t="shared" si="144"/>
        <v>0</v>
      </c>
      <c r="AV205" s="1">
        <f t="shared" si="144"/>
        <v>0</v>
      </c>
      <c r="AW205" s="1">
        <f t="shared" si="144"/>
        <v>0</v>
      </c>
      <c r="AX205" s="196">
        <f t="shared" si="144"/>
        <v>0</v>
      </c>
      <c r="AY205" s="1">
        <f t="shared" si="144"/>
        <v>0</v>
      </c>
      <c r="AZ205" s="1">
        <f t="shared" si="144"/>
        <v>0</v>
      </c>
      <c r="BA205" s="1">
        <f t="shared" si="144"/>
        <v>0</v>
      </c>
      <c r="BB205" s="106">
        <f t="shared" si="151"/>
        <v>0</v>
      </c>
    </row>
    <row r="206" spans="1:54" s="91" customFormat="1" ht="12.6" customHeight="1">
      <c r="A206" s="86"/>
      <c r="B206" s="87"/>
      <c r="C206" s="94" t="s">
        <v>63</v>
      </c>
      <c r="D206" s="89" t="s">
        <v>251</v>
      </c>
      <c r="E206" s="90" t="s">
        <v>364</v>
      </c>
      <c r="F206" s="90">
        <f t="shared" ref="F206:F209" si="180">SUMPRODUCT(LEN(E206))-SUMPRODUCT(LEN(SUBSTITUTE(E206,",","")))+1</f>
        <v>1</v>
      </c>
      <c r="G206" s="190">
        <v>45505</v>
      </c>
      <c r="H206" s="220">
        <v>45513</v>
      </c>
      <c r="I206" s="61">
        <f>NETWORKDAYS(G206,H206)</f>
        <v>7</v>
      </c>
      <c r="J206" s="61">
        <f>F206*I206</f>
        <v>7</v>
      </c>
      <c r="K206" s="92">
        <f>IF($C$5=G206,1/(H206-I206),IF($C$5&gt;G206,IF($C$5&lt;H206,($C$5-G206)/(H206-G206),1),0))</f>
        <v>0</v>
      </c>
      <c r="L206" s="189"/>
      <c r="M206" s="189"/>
      <c r="N206" s="93">
        <f t="shared" ref="N206:N208" si="181">NETWORKDAYS(L206,M206)</f>
        <v>0</v>
      </c>
      <c r="O206" s="95">
        <f>F206*N206</f>
        <v>0</v>
      </c>
      <c r="P206" s="202">
        <v>0</v>
      </c>
      <c r="Q206" s="196">
        <f t="shared" si="142"/>
        <v>0</v>
      </c>
      <c r="R206" s="1">
        <f t="shared" si="142"/>
        <v>0</v>
      </c>
      <c r="S206" s="1">
        <f t="shared" si="142"/>
        <v>0</v>
      </c>
      <c r="T206" s="1">
        <f t="shared" si="142"/>
        <v>0</v>
      </c>
      <c r="U206" s="1">
        <f t="shared" si="142"/>
        <v>0</v>
      </c>
      <c r="V206" s="1">
        <f t="shared" si="142"/>
        <v>0</v>
      </c>
      <c r="W206" s="1">
        <f t="shared" si="142"/>
        <v>0</v>
      </c>
      <c r="X206" s="1">
        <f t="shared" si="142"/>
        <v>0</v>
      </c>
      <c r="Y206" s="1">
        <f t="shared" si="142"/>
        <v>0</v>
      </c>
      <c r="Z206" s="1">
        <f t="shared" si="142"/>
        <v>0</v>
      </c>
      <c r="AA206" s="1">
        <f t="shared" si="142"/>
        <v>0</v>
      </c>
      <c r="AB206" s="1">
        <f t="shared" si="143"/>
        <v>0</v>
      </c>
      <c r="AC206" s="1">
        <f t="shared" si="143"/>
        <v>0</v>
      </c>
      <c r="AD206" s="1">
        <f t="shared" si="143"/>
        <v>0</v>
      </c>
      <c r="AE206" s="1">
        <f t="shared" si="143"/>
        <v>0</v>
      </c>
      <c r="AF206" s="1">
        <f t="shared" si="143"/>
        <v>0</v>
      </c>
      <c r="AG206" s="1">
        <f t="shared" si="143"/>
        <v>1</v>
      </c>
      <c r="AH206" s="1">
        <f t="shared" si="143"/>
        <v>1</v>
      </c>
      <c r="AI206" s="1">
        <f t="shared" si="143"/>
        <v>0</v>
      </c>
      <c r="AJ206" s="1">
        <f t="shared" si="143"/>
        <v>0</v>
      </c>
      <c r="AK206" s="1">
        <f t="shared" si="143"/>
        <v>0</v>
      </c>
      <c r="AL206" s="1">
        <f t="shared" si="144"/>
        <v>0</v>
      </c>
      <c r="AM206" s="1">
        <f t="shared" si="144"/>
        <v>0</v>
      </c>
      <c r="AN206" s="1">
        <f t="shared" si="144"/>
        <v>0</v>
      </c>
      <c r="AO206" s="1">
        <f t="shared" si="144"/>
        <v>0</v>
      </c>
      <c r="AP206" s="1">
        <f t="shared" si="144"/>
        <v>0</v>
      </c>
      <c r="AQ206" s="1">
        <f t="shared" si="144"/>
        <v>0</v>
      </c>
      <c r="AR206" s="1">
        <f t="shared" si="144"/>
        <v>0</v>
      </c>
      <c r="AS206" s="1">
        <f t="shared" si="144"/>
        <v>0</v>
      </c>
      <c r="AT206" s="1">
        <f t="shared" si="144"/>
        <v>0</v>
      </c>
      <c r="AU206" s="1">
        <f t="shared" si="144"/>
        <v>0</v>
      </c>
      <c r="AV206" s="1">
        <f t="shared" si="144"/>
        <v>0</v>
      </c>
      <c r="AW206" s="1">
        <f t="shared" si="144"/>
        <v>0</v>
      </c>
      <c r="AX206" s="196">
        <f t="shared" si="144"/>
        <v>0</v>
      </c>
      <c r="AY206" s="1">
        <f t="shared" si="144"/>
        <v>0</v>
      </c>
      <c r="AZ206" s="1">
        <f t="shared" si="144"/>
        <v>0</v>
      </c>
      <c r="BA206" s="1">
        <f t="shared" si="144"/>
        <v>0</v>
      </c>
      <c r="BB206" s="106">
        <f t="shared" si="151"/>
        <v>0</v>
      </c>
    </row>
    <row r="207" spans="1:54" s="91" customFormat="1" ht="12.6" customHeight="1">
      <c r="A207" s="86"/>
      <c r="B207" s="87"/>
      <c r="C207" s="94" t="s">
        <v>370</v>
      </c>
      <c r="D207" s="89" t="s">
        <v>251</v>
      </c>
      <c r="E207" s="90" t="s">
        <v>364</v>
      </c>
      <c r="F207" s="90">
        <f>SUMPRODUCT(LEN(E207))-SUMPRODUCT(LEN(SUBSTITUTE(E207,",","")))+1</f>
        <v>1</v>
      </c>
      <c r="G207" s="190">
        <v>45505</v>
      </c>
      <c r="H207" s="220">
        <v>45513</v>
      </c>
      <c r="I207" s="61">
        <f>NETWORKDAYS(G207,H207)</f>
        <v>7</v>
      </c>
      <c r="J207" s="61">
        <f>F207*I207</f>
        <v>7</v>
      </c>
      <c r="K207" s="92">
        <f>IF($C$5=G207,1/(H207-I207),IF($C$5&gt;G207,IF($C$5&lt;H207,($C$5-G207)/(H207-G207),1),0))</f>
        <v>0</v>
      </c>
      <c r="L207" s="189"/>
      <c r="M207" s="189"/>
      <c r="N207" s="93">
        <f>NETWORKDAYS(L207,M207)</f>
        <v>0</v>
      </c>
      <c r="O207" s="95">
        <f>F207*N207</f>
        <v>0</v>
      </c>
      <c r="P207" s="202">
        <v>0</v>
      </c>
      <c r="Q207" s="196">
        <f t="shared" si="142"/>
        <v>0</v>
      </c>
      <c r="R207" s="1">
        <f t="shared" si="142"/>
        <v>0</v>
      </c>
      <c r="S207" s="1">
        <f t="shared" si="142"/>
        <v>0</v>
      </c>
      <c r="T207" s="1">
        <f t="shared" si="142"/>
        <v>0</v>
      </c>
      <c r="U207" s="1">
        <f t="shared" si="142"/>
        <v>0</v>
      </c>
      <c r="V207" s="1">
        <f t="shared" si="142"/>
        <v>0</v>
      </c>
      <c r="W207" s="1">
        <f t="shared" si="142"/>
        <v>0</v>
      </c>
      <c r="X207" s="1">
        <f t="shared" si="142"/>
        <v>0</v>
      </c>
      <c r="Y207" s="1">
        <f t="shared" si="142"/>
        <v>0</v>
      </c>
      <c r="Z207" s="1">
        <f t="shared" si="142"/>
        <v>0</v>
      </c>
      <c r="AA207" s="1">
        <f t="shared" si="142"/>
        <v>0</v>
      </c>
      <c r="AB207" s="1">
        <f t="shared" si="143"/>
        <v>0</v>
      </c>
      <c r="AC207" s="1">
        <f t="shared" si="143"/>
        <v>0</v>
      </c>
      <c r="AD207" s="1">
        <f t="shared" si="143"/>
        <v>0</v>
      </c>
      <c r="AE207" s="1">
        <f t="shared" si="143"/>
        <v>0</v>
      </c>
      <c r="AF207" s="1">
        <f t="shared" si="143"/>
        <v>0</v>
      </c>
      <c r="AG207" s="1">
        <f t="shared" si="143"/>
        <v>1</v>
      </c>
      <c r="AH207" s="1">
        <f t="shared" si="143"/>
        <v>1</v>
      </c>
      <c r="AI207" s="1">
        <f t="shared" si="143"/>
        <v>0</v>
      </c>
      <c r="AJ207" s="1">
        <f t="shared" si="143"/>
        <v>0</v>
      </c>
      <c r="AK207" s="1">
        <f t="shared" si="143"/>
        <v>0</v>
      </c>
      <c r="AL207" s="1">
        <f t="shared" si="144"/>
        <v>0</v>
      </c>
      <c r="AM207" s="1">
        <f t="shared" si="144"/>
        <v>0</v>
      </c>
      <c r="AN207" s="1">
        <f t="shared" si="144"/>
        <v>0</v>
      </c>
      <c r="AO207" s="1">
        <f t="shared" si="144"/>
        <v>0</v>
      </c>
      <c r="AP207" s="1">
        <f t="shared" si="144"/>
        <v>0</v>
      </c>
      <c r="AQ207" s="1">
        <f t="shared" si="144"/>
        <v>0</v>
      </c>
      <c r="AR207" s="1">
        <f t="shared" si="144"/>
        <v>0</v>
      </c>
      <c r="AS207" s="1">
        <f t="shared" si="144"/>
        <v>0</v>
      </c>
      <c r="AT207" s="1">
        <f t="shared" si="144"/>
        <v>0</v>
      </c>
      <c r="AU207" s="1">
        <f t="shared" si="144"/>
        <v>0</v>
      </c>
      <c r="AV207" s="1">
        <f t="shared" si="144"/>
        <v>0</v>
      </c>
      <c r="AW207" s="1">
        <f t="shared" si="144"/>
        <v>0</v>
      </c>
      <c r="AX207" s="196">
        <f t="shared" si="144"/>
        <v>0</v>
      </c>
      <c r="AY207" s="1">
        <f t="shared" si="144"/>
        <v>0</v>
      </c>
      <c r="AZ207" s="1">
        <f t="shared" si="144"/>
        <v>0</v>
      </c>
      <c r="BA207" s="1">
        <f t="shared" si="144"/>
        <v>0</v>
      </c>
      <c r="BB207" s="106">
        <f t="shared" si="151"/>
        <v>0</v>
      </c>
    </row>
    <row r="208" spans="1:54" s="91" customFormat="1" ht="12.6" customHeight="1">
      <c r="A208" s="86"/>
      <c r="B208" s="87"/>
      <c r="C208" s="94" t="s">
        <v>411</v>
      </c>
      <c r="D208" s="89" t="s">
        <v>251</v>
      </c>
      <c r="E208" s="90" t="s">
        <v>364</v>
      </c>
      <c r="F208" s="90">
        <f t="shared" si="180"/>
        <v>1</v>
      </c>
      <c r="G208" s="190">
        <v>45505</v>
      </c>
      <c r="H208" s="220">
        <v>45513</v>
      </c>
      <c r="I208" s="61">
        <f>NETWORKDAYS(G208,H208)</f>
        <v>7</v>
      </c>
      <c r="J208" s="61">
        <f>F208*I208</f>
        <v>7</v>
      </c>
      <c r="K208" s="92">
        <f>IF($C$5=G208,1/(H208-I208),IF($C$5&gt;G208,IF($C$5&lt;H208,($C$5-G208)/(H208-G208),1),0))</f>
        <v>0</v>
      </c>
      <c r="L208" s="189"/>
      <c r="M208" s="189"/>
      <c r="N208" s="93">
        <f t="shared" si="181"/>
        <v>0</v>
      </c>
      <c r="O208" s="95">
        <f>F208*N208</f>
        <v>0</v>
      </c>
      <c r="P208" s="202">
        <v>0</v>
      </c>
      <c r="Q208" s="196">
        <f t="shared" si="142"/>
        <v>0</v>
      </c>
      <c r="R208" s="1">
        <f t="shared" si="142"/>
        <v>0</v>
      </c>
      <c r="S208" s="1">
        <f t="shared" si="142"/>
        <v>0</v>
      </c>
      <c r="T208" s="1">
        <f t="shared" si="142"/>
        <v>0</v>
      </c>
      <c r="U208" s="1">
        <f t="shared" si="142"/>
        <v>0</v>
      </c>
      <c r="V208" s="1">
        <f t="shared" si="142"/>
        <v>0</v>
      </c>
      <c r="W208" s="1">
        <f t="shared" si="142"/>
        <v>0</v>
      </c>
      <c r="X208" s="1">
        <f t="shared" si="142"/>
        <v>0</v>
      </c>
      <c r="Y208" s="1">
        <f t="shared" si="142"/>
        <v>0</v>
      </c>
      <c r="Z208" s="1">
        <f t="shared" si="142"/>
        <v>0</v>
      </c>
      <c r="AA208" s="1">
        <f t="shared" si="142"/>
        <v>0</v>
      </c>
      <c r="AB208" s="1">
        <f t="shared" si="143"/>
        <v>0</v>
      </c>
      <c r="AC208" s="1">
        <f t="shared" si="143"/>
        <v>0</v>
      </c>
      <c r="AD208" s="1">
        <f t="shared" si="143"/>
        <v>0</v>
      </c>
      <c r="AE208" s="1">
        <f t="shared" si="143"/>
        <v>0</v>
      </c>
      <c r="AF208" s="1">
        <f t="shared" si="143"/>
        <v>0</v>
      </c>
      <c r="AG208" s="1">
        <f t="shared" si="143"/>
        <v>1</v>
      </c>
      <c r="AH208" s="1">
        <f t="shared" si="143"/>
        <v>1</v>
      </c>
      <c r="AI208" s="1">
        <f t="shared" si="143"/>
        <v>0</v>
      </c>
      <c r="AJ208" s="1">
        <f t="shared" si="143"/>
        <v>0</v>
      </c>
      <c r="AK208" s="1">
        <f t="shared" si="143"/>
        <v>0</v>
      </c>
      <c r="AL208" s="1">
        <f t="shared" si="144"/>
        <v>0</v>
      </c>
      <c r="AM208" s="1">
        <f t="shared" si="144"/>
        <v>0</v>
      </c>
      <c r="AN208" s="1">
        <f t="shared" si="144"/>
        <v>0</v>
      </c>
      <c r="AO208" s="1">
        <f t="shared" si="144"/>
        <v>0</v>
      </c>
      <c r="AP208" s="1">
        <f t="shared" si="144"/>
        <v>0</v>
      </c>
      <c r="AQ208" s="1">
        <f t="shared" si="144"/>
        <v>0</v>
      </c>
      <c r="AR208" s="1">
        <f t="shared" si="144"/>
        <v>0</v>
      </c>
      <c r="AS208" s="1">
        <f t="shared" si="144"/>
        <v>0</v>
      </c>
      <c r="AT208" s="1">
        <f t="shared" si="144"/>
        <v>0</v>
      </c>
      <c r="AU208" s="1">
        <f t="shared" si="144"/>
        <v>0</v>
      </c>
      <c r="AV208" s="1">
        <f t="shared" si="144"/>
        <v>0</v>
      </c>
      <c r="AW208" s="1">
        <f t="shared" si="144"/>
        <v>0</v>
      </c>
      <c r="AX208" s="196">
        <f t="shared" si="144"/>
        <v>0</v>
      </c>
      <c r="AY208" s="1">
        <f t="shared" si="144"/>
        <v>0</v>
      </c>
      <c r="AZ208" s="1">
        <f t="shared" si="144"/>
        <v>0</v>
      </c>
      <c r="BA208" s="1">
        <f t="shared" si="144"/>
        <v>0</v>
      </c>
      <c r="BB208" s="106">
        <f t="shared" si="151"/>
        <v>0</v>
      </c>
    </row>
    <row r="209" spans="1:54" s="91" customFormat="1" ht="12.6" customHeight="1">
      <c r="A209" s="207"/>
      <c r="B209" s="205"/>
      <c r="C209" s="221" t="s">
        <v>342</v>
      </c>
      <c r="D209" s="89" t="s">
        <v>251</v>
      </c>
      <c r="E209" s="90" t="s">
        <v>364</v>
      </c>
      <c r="F209" s="90">
        <f t="shared" si="180"/>
        <v>1</v>
      </c>
      <c r="G209" s="190">
        <v>45505</v>
      </c>
      <c r="H209" s="220">
        <v>45513</v>
      </c>
      <c r="I209" s="61">
        <f>NETWORKDAYS(G209,H209)</f>
        <v>7</v>
      </c>
      <c r="J209" s="61">
        <f>F209*I209</f>
        <v>7</v>
      </c>
      <c r="K209" s="92">
        <f>IF($C$5=G209,1/(H209-I209),IF($C$5&gt;G209,IF($C$5&lt;H209,($C$5-G209)/(H209-G209),1),0))</f>
        <v>0</v>
      </c>
      <c r="L209" s="189"/>
      <c r="M209" s="189"/>
      <c r="N209" s="93">
        <f>NETWORKDAYS(L209,M209)</f>
        <v>0</v>
      </c>
      <c r="O209" s="95">
        <f>F209*N209</f>
        <v>0</v>
      </c>
      <c r="P209" s="202">
        <v>0</v>
      </c>
      <c r="Q209" s="196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96"/>
      <c r="AY209" s="1"/>
      <c r="AZ209" s="1"/>
      <c r="BA209" s="1"/>
      <c r="BB209" s="106"/>
    </row>
    <row r="210" spans="1:54" s="91" customFormat="1" ht="12.6" customHeight="1">
      <c r="A210" s="86"/>
      <c r="B210" s="87"/>
      <c r="C210" s="94" t="s">
        <v>62</v>
      </c>
      <c r="D210" s="89" t="s">
        <v>251</v>
      </c>
      <c r="E210" s="90" t="s">
        <v>364</v>
      </c>
      <c r="F210" s="90">
        <f>SUMPRODUCT(LEN(E210))-SUMPRODUCT(LEN(SUBSTITUTE(E210,",","")))+1</f>
        <v>1</v>
      </c>
      <c r="G210" s="190">
        <v>45505</v>
      </c>
      <c r="H210" s="220">
        <v>45513</v>
      </c>
      <c r="I210" s="61">
        <f>NETWORKDAYS(G210,H210)</f>
        <v>7</v>
      </c>
      <c r="J210" s="61">
        <f>F210*I210</f>
        <v>7</v>
      </c>
      <c r="K210" s="92">
        <f>IF($C$5=G210,1/(H210-I210),IF($C$5&gt;G210,IF($C$5&lt;H210,($C$5-G210)/(H210-G210),1),0))</f>
        <v>0</v>
      </c>
      <c r="L210" s="189"/>
      <c r="M210" s="189"/>
      <c r="N210" s="93">
        <f>NETWORKDAYS(L210,M210)</f>
        <v>0</v>
      </c>
      <c r="O210" s="95">
        <f>F210*N210</f>
        <v>0</v>
      </c>
      <c r="P210" s="202">
        <v>0</v>
      </c>
      <c r="Q210" s="196">
        <f t="shared" si="142"/>
        <v>0</v>
      </c>
      <c r="R210" s="1">
        <f t="shared" si="142"/>
        <v>0</v>
      </c>
      <c r="S210" s="1">
        <f t="shared" si="142"/>
        <v>0</v>
      </c>
      <c r="T210" s="1">
        <f t="shared" si="142"/>
        <v>0</v>
      </c>
      <c r="U210" s="1">
        <f t="shared" si="142"/>
        <v>0</v>
      </c>
      <c r="V210" s="1">
        <f t="shared" si="142"/>
        <v>0</v>
      </c>
      <c r="W210" s="1">
        <f t="shared" si="142"/>
        <v>0</v>
      </c>
      <c r="X210" s="1">
        <f t="shared" si="142"/>
        <v>0</v>
      </c>
      <c r="Y210" s="1">
        <f t="shared" si="142"/>
        <v>0</v>
      </c>
      <c r="Z210" s="1">
        <f t="shared" si="142"/>
        <v>0</v>
      </c>
      <c r="AA210" s="1">
        <f t="shared" si="142"/>
        <v>0</v>
      </c>
      <c r="AB210" s="1">
        <f t="shared" si="143"/>
        <v>0</v>
      </c>
      <c r="AC210" s="1">
        <f t="shared" si="143"/>
        <v>0</v>
      </c>
      <c r="AD210" s="1">
        <f t="shared" si="143"/>
        <v>0</v>
      </c>
      <c r="AE210" s="1">
        <f t="shared" si="143"/>
        <v>0</v>
      </c>
      <c r="AF210" s="1">
        <f t="shared" si="143"/>
        <v>0</v>
      </c>
      <c r="AG210" s="1">
        <f t="shared" si="143"/>
        <v>1</v>
      </c>
      <c r="AH210" s="1">
        <f t="shared" si="143"/>
        <v>1</v>
      </c>
      <c r="AI210" s="1">
        <f t="shared" si="143"/>
        <v>0</v>
      </c>
      <c r="AJ210" s="1">
        <f t="shared" si="143"/>
        <v>0</v>
      </c>
      <c r="AK210" s="1">
        <f t="shared" si="143"/>
        <v>0</v>
      </c>
      <c r="AL210" s="1">
        <f t="shared" si="144"/>
        <v>0</v>
      </c>
      <c r="AM210" s="1">
        <f t="shared" si="144"/>
        <v>0</v>
      </c>
      <c r="AN210" s="1">
        <f t="shared" si="144"/>
        <v>0</v>
      </c>
      <c r="AO210" s="1">
        <f t="shared" si="144"/>
        <v>0</v>
      </c>
      <c r="AP210" s="1">
        <f t="shared" si="144"/>
        <v>0</v>
      </c>
      <c r="AQ210" s="1">
        <f t="shared" si="144"/>
        <v>0</v>
      </c>
      <c r="AR210" s="1">
        <f t="shared" si="144"/>
        <v>0</v>
      </c>
      <c r="AS210" s="1">
        <f t="shared" si="144"/>
        <v>0</v>
      </c>
      <c r="AT210" s="1">
        <f t="shared" si="144"/>
        <v>0</v>
      </c>
      <c r="AU210" s="1">
        <f t="shared" si="144"/>
        <v>0</v>
      </c>
      <c r="AV210" s="1">
        <f t="shared" si="144"/>
        <v>0</v>
      </c>
      <c r="AW210" s="1">
        <f t="shared" si="144"/>
        <v>0</v>
      </c>
      <c r="AX210" s="196">
        <f t="shared" si="144"/>
        <v>0</v>
      </c>
      <c r="AY210" s="1">
        <f t="shared" si="144"/>
        <v>0</v>
      </c>
      <c r="AZ210" s="1">
        <f t="shared" si="144"/>
        <v>0</v>
      </c>
      <c r="BA210" s="1">
        <f t="shared" si="144"/>
        <v>0</v>
      </c>
      <c r="BB210" s="106">
        <f t="shared" si="151"/>
        <v>0</v>
      </c>
    </row>
    <row r="211" spans="1:54" ht="12.9" customHeight="1">
      <c r="A211" s="86"/>
      <c r="B211" s="64"/>
      <c r="C211" s="21" t="s">
        <v>87</v>
      </c>
      <c r="D211" s="22"/>
      <c r="E211" s="23"/>
      <c r="F211" s="23"/>
      <c r="G211" s="180">
        <f>MIN(G212:G218)</f>
        <v>45523</v>
      </c>
      <c r="H211" s="180">
        <f>MAX(H212:H218)</f>
        <v>45541</v>
      </c>
      <c r="I211" s="46"/>
      <c r="J211" s="46"/>
      <c r="K211" s="39">
        <f>AVERAGE(K212:K218)</f>
        <v>0</v>
      </c>
      <c r="L211" s="188">
        <f>MIN(L212:L218)</f>
        <v>0</v>
      </c>
      <c r="M211" s="188">
        <f>MAX(M212:M218)</f>
        <v>0</v>
      </c>
      <c r="N211" s="98"/>
      <c r="O211" s="59"/>
      <c r="P211" s="41">
        <f>AVERAGE(P212:P218)</f>
        <v>0</v>
      </c>
      <c r="Q211" s="196">
        <f t="shared" si="142"/>
        <v>0</v>
      </c>
      <c r="R211" s="1">
        <f t="shared" si="142"/>
        <v>0</v>
      </c>
      <c r="S211" s="1">
        <f t="shared" si="142"/>
        <v>0</v>
      </c>
      <c r="T211" s="1">
        <f t="shared" si="142"/>
        <v>0</v>
      </c>
      <c r="U211" s="1">
        <f t="shared" si="142"/>
        <v>0</v>
      </c>
      <c r="V211" s="1">
        <f t="shared" si="142"/>
        <v>0</v>
      </c>
      <c r="W211" s="1">
        <f t="shared" si="142"/>
        <v>0</v>
      </c>
      <c r="X211" s="1">
        <f t="shared" si="142"/>
        <v>0</v>
      </c>
      <c r="Y211" s="1">
        <f t="shared" si="142"/>
        <v>0</v>
      </c>
      <c r="Z211" s="1">
        <f t="shared" si="142"/>
        <v>0</v>
      </c>
      <c r="AA211" s="1">
        <f t="shared" si="142"/>
        <v>0</v>
      </c>
      <c r="AB211" s="1">
        <f t="shared" si="143"/>
        <v>0</v>
      </c>
      <c r="AC211" s="1">
        <f t="shared" si="143"/>
        <v>0</v>
      </c>
      <c r="AD211" s="1">
        <f t="shared" si="143"/>
        <v>0</v>
      </c>
      <c r="AE211" s="1">
        <f t="shared" si="143"/>
        <v>0</v>
      </c>
      <c r="AF211" s="1">
        <f t="shared" si="143"/>
        <v>0</v>
      </c>
      <c r="AG211" s="1">
        <f t="shared" si="143"/>
        <v>0</v>
      </c>
      <c r="AH211" s="1">
        <f t="shared" si="143"/>
        <v>0</v>
      </c>
      <c r="AI211" s="1">
        <f t="shared" si="143"/>
        <v>0</v>
      </c>
      <c r="AJ211" s="1">
        <f t="shared" si="143"/>
        <v>1</v>
      </c>
      <c r="AK211" s="1">
        <f t="shared" si="143"/>
        <v>1</v>
      </c>
      <c r="AL211" s="1">
        <f t="shared" si="144"/>
        <v>1</v>
      </c>
      <c r="AM211" s="1">
        <f t="shared" si="144"/>
        <v>0</v>
      </c>
      <c r="AN211" s="1">
        <f t="shared" si="144"/>
        <v>0</v>
      </c>
      <c r="AO211" s="1">
        <f t="shared" si="144"/>
        <v>0</v>
      </c>
      <c r="AP211" s="1">
        <f t="shared" si="144"/>
        <v>0</v>
      </c>
      <c r="AQ211" s="1">
        <f t="shared" si="144"/>
        <v>0</v>
      </c>
      <c r="AR211" s="1">
        <f t="shared" si="144"/>
        <v>0</v>
      </c>
      <c r="AS211" s="1">
        <f t="shared" si="144"/>
        <v>0</v>
      </c>
      <c r="AT211" s="1">
        <f t="shared" si="144"/>
        <v>0</v>
      </c>
      <c r="AU211" s="1">
        <f t="shared" si="144"/>
        <v>0</v>
      </c>
      <c r="AV211" s="1">
        <f t="shared" si="144"/>
        <v>0</v>
      </c>
      <c r="AW211" s="1">
        <f t="shared" si="144"/>
        <v>0</v>
      </c>
      <c r="AX211" s="196">
        <f t="shared" si="144"/>
        <v>0</v>
      </c>
      <c r="AY211" s="1">
        <f t="shared" si="144"/>
        <v>0</v>
      </c>
      <c r="AZ211" s="1">
        <f t="shared" si="144"/>
        <v>0</v>
      </c>
      <c r="BA211" s="1">
        <f t="shared" si="144"/>
        <v>0</v>
      </c>
      <c r="BB211" s="106">
        <f t="shared" si="151"/>
        <v>0</v>
      </c>
    </row>
    <row r="212" spans="1:54" s="91" customFormat="1" ht="12.9" customHeight="1">
      <c r="A212" s="28"/>
      <c r="B212" s="87"/>
      <c r="C212" s="88" t="s">
        <v>415</v>
      </c>
      <c r="D212" s="89" t="s">
        <v>251</v>
      </c>
      <c r="E212" s="90" t="s">
        <v>377</v>
      </c>
      <c r="F212" s="90">
        <f t="shared" ref="F212:F218" si="182">SUMPRODUCT(LEN(E212))-SUMPRODUCT(LEN(SUBSTITUTE(E212,",","")))+1</f>
        <v>1</v>
      </c>
      <c r="G212" s="218">
        <v>45530</v>
      </c>
      <c r="H212" s="190">
        <v>45541</v>
      </c>
      <c r="I212" s="93">
        <f>NETWORKDAYS(G212,H212)</f>
        <v>10</v>
      </c>
      <c r="J212" s="93">
        <f>F212*I212</f>
        <v>10</v>
      </c>
      <c r="K212" s="92">
        <f>IF($C$5=G212,1/(H212-I212),IF($C$5&gt;G212,IF($C$5&lt;H212,($C$5-G212)/(H212-G212),1),0))</f>
        <v>0</v>
      </c>
      <c r="L212" s="182"/>
      <c r="M212" s="182"/>
      <c r="N212" s="93">
        <f t="shared" ref="N212:N218" si="183">NETWORKDAYS(L212,M212)</f>
        <v>0</v>
      </c>
      <c r="O212" s="95">
        <f>F212*N212</f>
        <v>0</v>
      </c>
      <c r="P212" s="202">
        <v>0</v>
      </c>
      <c r="Q212" s="196">
        <f t="shared" si="142"/>
        <v>0</v>
      </c>
      <c r="R212" s="1">
        <f t="shared" si="142"/>
        <v>0</v>
      </c>
      <c r="S212" s="1">
        <f t="shared" si="142"/>
        <v>0</v>
      </c>
      <c r="T212" s="1">
        <f t="shared" si="142"/>
        <v>0</v>
      </c>
      <c r="U212" s="1">
        <f t="shared" si="142"/>
        <v>0</v>
      </c>
      <c r="V212" s="1">
        <f t="shared" si="142"/>
        <v>0</v>
      </c>
      <c r="W212" s="1">
        <f t="shared" si="142"/>
        <v>0</v>
      </c>
      <c r="X212" s="1">
        <f t="shared" si="142"/>
        <v>0</v>
      </c>
      <c r="Y212" s="1">
        <f t="shared" si="142"/>
        <v>0</v>
      </c>
      <c r="Z212" s="1">
        <f t="shared" si="142"/>
        <v>0</v>
      </c>
      <c r="AA212" s="1">
        <f t="shared" si="142"/>
        <v>0</v>
      </c>
      <c r="AB212" s="1">
        <f t="shared" si="143"/>
        <v>0</v>
      </c>
      <c r="AC212" s="1">
        <f t="shared" si="143"/>
        <v>0</v>
      </c>
      <c r="AD212" s="1">
        <f t="shared" si="143"/>
        <v>0</v>
      </c>
      <c r="AE212" s="1">
        <f t="shared" si="143"/>
        <v>0</v>
      </c>
      <c r="AF212" s="1">
        <f t="shared" si="143"/>
        <v>0</v>
      </c>
      <c r="AG212" s="1">
        <f t="shared" si="143"/>
        <v>0</v>
      </c>
      <c r="AH212" s="1">
        <f t="shared" si="143"/>
        <v>0</v>
      </c>
      <c r="AI212" s="1">
        <f t="shared" si="143"/>
        <v>0</v>
      </c>
      <c r="AJ212" s="1">
        <f t="shared" si="143"/>
        <v>0</v>
      </c>
      <c r="AK212" s="1">
        <f t="shared" si="143"/>
        <v>1</v>
      </c>
      <c r="AL212" s="1">
        <f t="shared" si="144"/>
        <v>1</v>
      </c>
      <c r="AM212" s="1">
        <f t="shared" si="144"/>
        <v>0</v>
      </c>
      <c r="AN212" s="1">
        <f t="shared" si="144"/>
        <v>0</v>
      </c>
      <c r="AO212" s="1">
        <f t="shared" si="144"/>
        <v>0</v>
      </c>
      <c r="AP212" s="1">
        <f t="shared" si="144"/>
        <v>0</v>
      </c>
      <c r="AQ212" s="1">
        <f t="shared" si="144"/>
        <v>0</v>
      </c>
      <c r="AR212" s="1">
        <f t="shared" si="144"/>
        <v>0</v>
      </c>
      <c r="AS212" s="1">
        <f t="shared" si="144"/>
        <v>0</v>
      </c>
      <c r="AT212" s="1">
        <f t="shared" si="144"/>
        <v>0</v>
      </c>
      <c r="AU212" s="1">
        <f t="shared" si="144"/>
        <v>0</v>
      </c>
      <c r="AV212" s="1">
        <f t="shared" si="144"/>
        <v>0</v>
      </c>
      <c r="AW212" s="1">
        <f t="shared" si="144"/>
        <v>0</v>
      </c>
      <c r="AX212" s="196">
        <f t="shared" si="144"/>
        <v>0</v>
      </c>
      <c r="AY212" s="1">
        <f t="shared" si="144"/>
        <v>0</v>
      </c>
      <c r="AZ212" s="1">
        <f t="shared" si="144"/>
        <v>0</v>
      </c>
      <c r="BA212" s="1">
        <f t="shared" si="144"/>
        <v>0</v>
      </c>
      <c r="BB212" s="106">
        <f t="shared" si="151"/>
        <v>0</v>
      </c>
    </row>
    <row r="213" spans="1:54" s="91" customFormat="1" ht="12.9" customHeight="1">
      <c r="A213" s="204"/>
      <c r="B213" s="205"/>
      <c r="C213" s="206" t="s">
        <v>413</v>
      </c>
      <c r="D213" s="89" t="s">
        <v>251</v>
      </c>
      <c r="E213" s="90" t="s">
        <v>377</v>
      </c>
      <c r="F213" s="90">
        <f t="shared" si="182"/>
        <v>1</v>
      </c>
      <c r="G213" s="218">
        <v>45530</v>
      </c>
      <c r="H213" s="190">
        <v>45541</v>
      </c>
      <c r="I213" s="93">
        <f t="shared" ref="I213:I217" si="184">NETWORKDAYS(G213,H213)</f>
        <v>10</v>
      </c>
      <c r="J213" s="93">
        <f t="shared" ref="J213:J217" si="185">F213*I213</f>
        <v>10</v>
      </c>
      <c r="K213" s="92">
        <f t="shared" ref="K213:K217" si="186">IF($C$5=G213,1/(H213-I213),IF($C$5&gt;G213,IF($C$5&lt;H213,($C$5-G213)/(H213-G213),1),0))</f>
        <v>0</v>
      </c>
      <c r="L213" s="182"/>
      <c r="M213" s="182"/>
      <c r="N213" s="93">
        <f t="shared" ref="N213:N217" si="187">NETWORKDAYS(L213,M213)</f>
        <v>0</v>
      </c>
      <c r="O213" s="95">
        <f t="shared" ref="O213:O217" si="188">F213*N213</f>
        <v>0</v>
      </c>
      <c r="P213" s="202">
        <v>0</v>
      </c>
      <c r="Q213" s="196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96"/>
      <c r="AY213" s="1"/>
      <c r="AZ213" s="1"/>
      <c r="BA213" s="1"/>
      <c r="BB213" s="106"/>
    </row>
    <row r="214" spans="1:54" s="91" customFormat="1" ht="12.9" customHeight="1">
      <c r="A214" s="204"/>
      <c r="B214" s="205"/>
      <c r="C214" s="206" t="s">
        <v>89</v>
      </c>
      <c r="D214" s="89" t="s">
        <v>251</v>
      </c>
      <c r="E214" s="90" t="s">
        <v>377</v>
      </c>
      <c r="F214" s="90">
        <f t="shared" si="182"/>
        <v>1</v>
      </c>
      <c r="G214" s="218">
        <v>45530</v>
      </c>
      <c r="H214" s="190">
        <v>45541</v>
      </c>
      <c r="I214" s="93">
        <f t="shared" si="184"/>
        <v>10</v>
      </c>
      <c r="J214" s="93">
        <f t="shared" si="185"/>
        <v>10</v>
      </c>
      <c r="K214" s="92">
        <f t="shared" si="186"/>
        <v>0</v>
      </c>
      <c r="L214" s="182"/>
      <c r="M214" s="182"/>
      <c r="N214" s="93">
        <f t="shared" si="187"/>
        <v>0</v>
      </c>
      <c r="O214" s="95">
        <f t="shared" si="188"/>
        <v>0</v>
      </c>
      <c r="P214" s="202">
        <v>0</v>
      </c>
      <c r="Q214" s="196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96"/>
      <c r="AY214" s="1"/>
      <c r="AZ214" s="1"/>
      <c r="BA214" s="1"/>
      <c r="BB214" s="106"/>
    </row>
    <row r="215" spans="1:54" s="91" customFormat="1" ht="12.9" customHeight="1">
      <c r="A215" s="204"/>
      <c r="B215" s="205"/>
      <c r="C215" s="206" t="s">
        <v>374</v>
      </c>
      <c r="D215" s="89" t="s">
        <v>251</v>
      </c>
      <c r="E215" s="90" t="s">
        <v>377</v>
      </c>
      <c r="F215" s="90">
        <f t="shared" si="182"/>
        <v>1</v>
      </c>
      <c r="G215" s="190">
        <v>45523</v>
      </c>
      <c r="H215" s="190">
        <v>45534</v>
      </c>
      <c r="I215" s="93">
        <f t="shared" si="184"/>
        <v>10</v>
      </c>
      <c r="J215" s="93">
        <f t="shared" si="185"/>
        <v>10</v>
      </c>
      <c r="K215" s="92">
        <f t="shared" si="186"/>
        <v>0</v>
      </c>
      <c r="L215" s="182"/>
      <c r="M215" s="182"/>
      <c r="N215" s="93">
        <f t="shared" si="187"/>
        <v>0</v>
      </c>
      <c r="O215" s="95">
        <f t="shared" si="188"/>
        <v>0</v>
      </c>
      <c r="P215" s="202">
        <v>0</v>
      </c>
      <c r="Q215" s="196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96"/>
      <c r="AY215" s="1"/>
      <c r="AZ215" s="1"/>
      <c r="BA215" s="1"/>
      <c r="BB215" s="106"/>
    </row>
    <row r="216" spans="1:54" s="91" customFormat="1" ht="12.9" customHeight="1">
      <c r="A216" s="204"/>
      <c r="B216" s="205"/>
      <c r="C216" s="206" t="s">
        <v>406</v>
      </c>
      <c r="D216" s="89" t="s">
        <v>251</v>
      </c>
      <c r="E216" s="90" t="s">
        <v>377</v>
      </c>
      <c r="F216" s="90">
        <f t="shared" si="182"/>
        <v>1</v>
      </c>
      <c r="G216" s="190">
        <v>45523</v>
      </c>
      <c r="H216" s="190">
        <v>45534</v>
      </c>
      <c r="I216" s="93">
        <f t="shared" si="184"/>
        <v>10</v>
      </c>
      <c r="J216" s="93">
        <f t="shared" si="185"/>
        <v>10</v>
      </c>
      <c r="K216" s="92">
        <f t="shared" si="186"/>
        <v>0</v>
      </c>
      <c r="L216" s="182"/>
      <c r="M216" s="182"/>
      <c r="N216" s="93">
        <f t="shared" si="187"/>
        <v>0</v>
      </c>
      <c r="O216" s="95">
        <f t="shared" si="188"/>
        <v>0</v>
      </c>
      <c r="P216" s="202">
        <v>0</v>
      </c>
      <c r="Q216" s="196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96"/>
      <c r="AY216" s="1"/>
      <c r="AZ216" s="1"/>
      <c r="BA216" s="1"/>
      <c r="BB216" s="106"/>
    </row>
    <row r="217" spans="1:54" s="91" customFormat="1" ht="12.9" customHeight="1">
      <c r="A217" s="204"/>
      <c r="B217" s="205"/>
      <c r="C217" s="206" t="s">
        <v>414</v>
      </c>
      <c r="D217" s="89" t="s">
        <v>251</v>
      </c>
      <c r="E217" s="90" t="s">
        <v>377</v>
      </c>
      <c r="F217" s="90">
        <f t="shared" si="182"/>
        <v>1</v>
      </c>
      <c r="G217" s="190">
        <v>45523</v>
      </c>
      <c r="H217" s="190">
        <v>45534</v>
      </c>
      <c r="I217" s="93">
        <f t="shared" si="184"/>
        <v>10</v>
      </c>
      <c r="J217" s="93">
        <f t="shared" si="185"/>
        <v>10</v>
      </c>
      <c r="K217" s="92">
        <f t="shared" si="186"/>
        <v>0</v>
      </c>
      <c r="L217" s="182"/>
      <c r="M217" s="182"/>
      <c r="N217" s="93">
        <f t="shared" si="187"/>
        <v>0</v>
      </c>
      <c r="O217" s="95">
        <f t="shared" si="188"/>
        <v>0</v>
      </c>
      <c r="P217" s="202">
        <v>0</v>
      </c>
      <c r="Q217" s="196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96"/>
      <c r="AY217" s="1"/>
      <c r="AZ217" s="1"/>
      <c r="BA217" s="1"/>
      <c r="BB217" s="106"/>
    </row>
    <row r="218" spans="1:54" s="91" customFormat="1" ht="12.9" customHeight="1">
      <c r="A218" s="86"/>
      <c r="B218" s="87"/>
      <c r="C218" s="88" t="s">
        <v>404</v>
      </c>
      <c r="D218" s="89" t="s">
        <v>251</v>
      </c>
      <c r="E218" s="90" t="s">
        <v>377</v>
      </c>
      <c r="F218" s="90">
        <f t="shared" si="182"/>
        <v>1</v>
      </c>
      <c r="G218" s="190">
        <v>45523</v>
      </c>
      <c r="H218" s="190">
        <v>45534</v>
      </c>
      <c r="I218" s="93">
        <f>NETWORKDAYS(G218,H218)</f>
        <v>10</v>
      </c>
      <c r="J218" s="93">
        <f>F218*I218</f>
        <v>10</v>
      </c>
      <c r="K218" s="92">
        <f>IF($C$5=G218,1/(H218-I218),IF($C$5&gt;G218,IF($C$5&lt;H218,($C$5-G218)/(H218-G218),1),0))</f>
        <v>0</v>
      </c>
      <c r="L218" s="182"/>
      <c r="M218" s="183"/>
      <c r="N218" s="93">
        <f t="shared" si="183"/>
        <v>0</v>
      </c>
      <c r="O218" s="95">
        <f>F218*N218</f>
        <v>0</v>
      </c>
      <c r="P218" s="202">
        <v>0</v>
      </c>
      <c r="Q218" s="196">
        <f t="shared" si="142"/>
        <v>0</v>
      </c>
      <c r="R218" s="1">
        <f t="shared" si="142"/>
        <v>0</v>
      </c>
      <c r="S218" s="1">
        <f t="shared" si="142"/>
        <v>0</v>
      </c>
      <c r="T218" s="1">
        <f t="shared" si="142"/>
        <v>0</v>
      </c>
      <c r="U218" s="1">
        <f t="shared" si="142"/>
        <v>0</v>
      </c>
      <c r="V218" s="1">
        <f t="shared" si="142"/>
        <v>0</v>
      </c>
      <c r="W218" s="1">
        <f t="shared" si="142"/>
        <v>0</v>
      </c>
      <c r="X218" s="1">
        <f t="shared" si="142"/>
        <v>0</v>
      </c>
      <c r="Y218" s="1">
        <f t="shared" si="142"/>
        <v>0</v>
      </c>
      <c r="Z218" s="1">
        <f t="shared" si="142"/>
        <v>0</v>
      </c>
      <c r="AA218" s="1">
        <f t="shared" si="142"/>
        <v>0</v>
      </c>
      <c r="AB218" s="1">
        <f t="shared" si="143"/>
        <v>0</v>
      </c>
      <c r="AC218" s="1">
        <f t="shared" si="143"/>
        <v>0</v>
      </c>
      <c r="AD218" s="1">
        <f t="shared" si="143"/>
        <v>0</v>
      </c>
      <c r="AE218" s="1">
        <f t="shared" si="143"/>
        <v>0</v>
      </c>
      <c r="AF218" s="1">
        <f t="shared" si="143"/>
        <v>0</v>
      </c>
      <c r="AG218" s="1">
        <f t="shared" si="143"/>
        <v>0</v>
      </c>
      <c r="AH218" s="1">
        <f t="shared" si="143"/>
        <v>0</v>
      </c>
      <c r="AI218" s="1">
        <f t="shared" si="143"/>
        <v>0</v>
      </c>
      <c r="AJ218" s="1">
        <f t="shared" si="143"/>
        <v>1</v>
      </c>
      <c r="AK218" s="1">
        <f t="shared" si="143"/>
        <v>1</v>
      </c>
      <c r="AL218" s="1">
        <f t="shared" si="144"/>
        <v>0</v>
      </c>
      <c r="AM218" s="1">
        <f t="shared" si="144"/>
        <v>0</v>
      </c>
      <c r="AN218" s="1">
        <f t="shared" si="144"/>
        <v>0</v>
      </c>
      <c r="AO218" s="1">
        <f t="shared" si="144"/>
        <v>0</v>
      </c>
      <c r="AP218" s="1">
        <f t="shared" si="144"/>
        <v>0</v>
      </c>
      <c r="AQ218" s="1">
        <f t="shared" si="144"/>
        <v>0</v>
      </c>
      <c r="AR218" s="1">
        <f t="shared" si="144"/>
        <v>0</v>
      </c>
      <c r="AS218" s="1">
        <f t="shared" si="144"/>
        <v>0</v>
      </c>
      <c r="AT218" s="1">
        <f t="shared" si="144"/>
        <v>0</v>
      </c>
      <c r="AU218" s="1">
        <f t="shared" si="144"/>
        <v>0</v>
      </c>
      <c r="AV218" s="1">
        <f t="shared" si="144"/>
        <v>0</v>
      </c>
      <c r="AW218" s="1">
        <f t="shared" si="144"/>
        <v>0</v>
      </c>
      <c r="AX218" s="196">
        <f t="shared" si="144"/>
        <v>0</v>
      </c>
      <c r="AY218" s="1">
        <f t="shared" si="144"/>
        <v>0</v>
      </c>
      <c r="AZ218" s="1">
        <f t="shared" si="144"/>
        <v>0</v>
      </c>
      <c r="BA218" s="1">
        <f t="shared" si="144"/>
        <v>0</v>
      </c>
      <c r="BB218" s="106">
        <f t="shared" si="151"/>
        <v>0</v>
      </c>
    </row>
    <row r="219" spans="1:54" ht="12.9" customHeight="1">
      <c r="A219" s="86"/>
      <c r="B219" s="64"/>
      <c r="C219" s="21" t="s">
        <v>82</v>
      </c>
      <c r="D219" s="22"/>
      <c r="E219" s="23"/>
      <c r="F219" s="23"/>
      <c r="G219" s="180">
        <f>MIN(G220:G222)</f>
        <v>45516</v>
      </c>
      <c r="H219" s="180">
        <f>MAX(H220:H222)</f>
        <v>45527</v>
      </c>
      <c r="I219" s="46"/>
      <c r="J219" s="46"/>
      <c r="K219" s="39">
        <f>AVERAGE(K220:K222)</f>
        <v>0</v>
      </c>
      <c r="L219" s="188">
        <f>MIN(L220:L222)</f>
        <v>0</v>
      </c>
      <c r="M219" s="188">
        <f>MAX(M220:M222)</f>
        <v>0</v>
      </c>
      <c r="N219" s="98"/>
      <c r="O219" s="59"/>
      <c r="P219" s="41">
        <f>AVERAGE(P220:P222)</f>
        <v>0</v>
      </c>
      <c r="Q219" s="196">
        <f t="shared" si="142"/>
        <v>0</v>
      </c>
      <c r="R219" s="1">
        <f t="shared" si="142"/>
        <v>0</v>
      </c>
      <c r="S219" s="1">
        <f t="shared" si="142"/>
        <v>0</v>
      </c>
      <c r="T219" s="1">
        <f t="shared" si="142"/>
        <v>0</v>
      </c>
      <c r="U219" s="1">
        <f t="shared" si="142"/>
        <v>0</v>
      </c>
      <c r="V219" s="1">
        <f t="shared" si="142"/>
        <v>0</v>
      </c>
      <c r="W219" s="1">
        <f t="shared" si="142"/>
        <v>0</v>
      </c>
      <c r="X219" s="1">
        <f t="shared" si="142"/>
        <v>0</v>
      </c>
      <c r="Y219" s="1">
        <f t="shared" si="142"/>
        <v>0</v>
      </c>
      <c r="Z219" s="1">
        <f t="shared" si="142"/>
        <v>0</v>
      </c>
      <c r="AA219" s="1">
        <f t="shared" si="142"/>
        <v>0</v>
      </c>
      <c r="AB219" s="1">
        <f t="shared" si="143"/>
        <v>0</v>
      </c>
      <c r="AC219" s="1">
        <f t="shared" si="143"/>
        <v>0</v>
      </c>
      <c r="AD219" s="1">
        <f t="shared" si="143"/>
        <v>0</v>
      </c>
      <c r="AE219" s="1">
        <f t="shared" si="143"/>
        <v>0</v>
      </c>
      <c r="AF219" s="1">
        <f t="shared" si="143"/>
        <v>0</v>
      </c>
      <c r="AG219" s="1">
        <f t="shared" si="143"/>
        <v>0</v>
      </c>
      <c r="AH219" s="1">
        <f t="shared" si="143"/>
        <v>0</v>
      </c>
      <c r="AI219" s="1">
        <f t="shared" si="143"/>
        <v>1</v>
      </c>
      <c r="AJ219" s="1">
        <f t="shared" si="143"/>
        <v>1</v>
      </c>
      <c r="AK219" s="1">
        <f t="shared" si="143"/>
        <v>0</v>
      </c>
      <c r="AL219" s="1">
        <f t="shared" si="144"/>
        <v>0</v>
      </c>
      <c r="AM219" s="1">
        <f t="shared" si="144"/>
        <v>0</v>
      </c>
      <c r="AN219" s="1">
        <f t="shared" si="144"/>
        <v>0</v>
      </c>
      <c r="AO219" s="1">
        <f t="shared" si="144"/>
        <v>0</v>
      </c>
      <c r="AP219" s="1">
        <f t="shared" si="144"/>
        <v>0</v>
      </c>
      <c r="AQ219" s="1">
        <f t="shared" si="144"/>
        <v>0</v>
      </c>
      <c r="AR219" s="1">
        <f t="shared" si="144"/>
        <v>0</v>
      </c>
      <c r="AS219" s="1">
        <f t="shared" si="144"/>
        <v>0</v>
      </c>
      <c r="AT219" s="1">
        <f t="shared" si="144"/>
        <v>0</v>
      </c>
      <c r="AU219" s="1">
        <f t="shared" si="144"/>
        <v>0</v>
      </c>
      <c r="AV219" s="1">
        <f t="shared" si="144"/>
        <v>0</v>
      </c>
      <c r="AW219" s="1">
        <f t="shared" si="144"/>
        <v>0</v>
      </c>
      <c r="AX219" s="196">
        <f t="shared" si="144"/>
        <v>0</v>
      </c>
      <c r="AY219" s="1">
        <f t="shared" si="144"/>
        <v>0</v>
      </c>
      <c r="AZ219" s="1">
        <f t="shared" si="144"/>
        <v>0</v>
      </c>
      <c r="BA219" s="1">
        <f t="shared" si="144"/>
        <v>0</v>
      </c>
      <c r="BB219" s="106">
        <f t="shared" si="151"/>
        <v>0</v>
      </c>
    </row>
    <row r="220" spans="1:54" s="91" customFormat="1" ht="12.9" customHeight="1">
      <c r="A220" s="28"/>
      <c r="B220" s="87"/>
      <c r="C220" s="88" t="s">
        <v>88</v>
      </c>
      <c r="D220" s="89" t="s">
        <v>251</v>
      </c>
      <c r="E220" s="90" t="s">
        <v>353</v>
      </c>
      <c r="F220" s="90">
        <f t="shared" ref="F220:F221" si="189">SUMPRODUCT(LEN(E220))-SUMPRODUCT(LEN(SUBSTITUTE(E220,",","")))+1</f>
        <v>1</v>
      </c>
      <c r="G220" s="189">
        <v>45516</v>
      </c>
      <c r="H220" s="189">
        <v>45527</v>
      </c>
      <c r="I220" s="93">
        <f>NETWORKDAYS(G220,H220)</f>
        <v>10</v>
      </c>
      <c r="J220" s="93">
        <f>F220*I220</f>
        <v>10</v>
      </c>
      <c r="K220" s="92">
        <f>IF($C$5=G220,1/(H220-I220),IF($C$5&gt;G220,IF($C$5&lt;H220,($C$5-G220)/(H220-G220),1),0))</f>
        <v>0</v>
      </c>
      <c r="L220" s="182"/>
      <c r="M220" s="182"/>
      <c r="N220" s="93">
        <f t="shared" ref="N220:N221" si="190">NETWORKDAYS(L220,M220)</f>
        <v>0</v>
      </c>
      <c r="O220" s="95">
        <f>F220*N220</f>
        <v>0</v>
      </c>
      <c r="P220" s="202">
        <v>0</v>
      </c>
      <c r="Q220" s="196">
        <f t="shared" ref="Q220:AA248" si="191">IF(OR((AND($G220&lt;=Q$11,AND($H220&lt;=Q$12,$H220&gt;=Q$11))),(AND(AND($G220&gt;=Q$11,$G220&lt;=Q$12),$H220&gt;=Q$12)),AND($G220&gt;=Q$11,$H220&lt;=Q$12),AND($G220&lt;=Q$11,$H220&gt;=Q$12)),1,0)</f>
        <v>0</v>
      </c>
      <c r="R220" s="1">
        <f t="shared" si="191"/>
        <v>0</v>
      </c>
      <c r="S220" s="1">
        <f t="shared" si="191"/>
        <v>0</v>
      </c>
      <c r="T220" s="1">
        <f t="shared" si="191"/>
        <v>0</v>
      </c>
      <c r="U220" s="1">
        <f t="shared" si="191"/>
        <v>0</v>
      </c>
      <c r="V220" s="1">
        <f t="shared" si="191"/>
        <v>0</v>
      </c>
      <c r="W220" s="1">
        <f t="shared" si="191"/>
        <v>0</v>
      </c>
      <c r="X220" s="1">
        <f t="shared" si="191"/>
        <v>0</v>
      </c>
      <c r="Y220" s="1">
        <f t="shared" si="191"/>
        <v>0</v>
      </c>
      <c r="Z220" s="1">
        <f t="shared" si="191"/>
        <v>0</v>
      </c>
      <c r="AA220" s="1">
        <f t="shared" si="191"/>
        <v>0</v>
      </c>
      <c r="AB220" s="1">
        <f t="shared" ref="AB220:AK248" si="192">IF(OR((AND($G220&lt;=AB$11,AND($H220&lt;=AB$12,$H220&gt;=AB$11))),(AND(AND($G220&gt;=AB$11,$G220&lt;=AB$12),$H220&gt;=AB$12)),AND($G220&gt;=AB$11,$H220&lt;=AB$12),AND($G220&lt;=AB$11,$H220&gt;=AB$12)),1,0)</f>
        <v>0</v>
      </c>
      <c r="AC220" s="1">
        <f t="shared" si="192"/>
        <v>0</v>
      </c>
      <c r="AD220" s="1">
        <f t="shared" si="192"/>
        <v>0</v>
      </c>
      <c r="AE220" s="1">
        <f t="shared" si="192"/>
        <v>0</v>
      </c>
      <c r="AF220" s="1">
        <f t="shared" si="192"/>
        <v>0</v>
      </c>
      <c r="AG220" s="1">
        <f t="shared" si="192"/>
        <v>0</v>
      </c>
      <c r="AH220" s="1">
        <f t="shared" si="192"/>
        <v>0</v>
      </c>
      <c r="AI220" s="1">
        <f t="shared" si="192"/>
        <v>1</v>
      </c>
      <c r="AJ220" s="1">
        <f t="shared" si="192"/>
        <v>1</v>
      </c>
      <c r="AK220" s="1">
        <f t="shared" si="192"/>
        <v>0</v>
      </c>
      <c r="AL220" s="1">
        <f t="shared" ref="AL220:BA248" si="193">IF(OR((AND($G220&lt;=AL$11,AND($H220&lt;=AL$12,$H220&gt;=AL$11))),(AND(AND($G220&gt;=AL$11,$G220&lt;=AL$12),$H220&gt;=AL$12)),AND($G220&gt;=AL$11,$H220&lt;=AL$12),AND($G220&lt;=AL$11,$H220&gt;=AL$12)),1,0)</f>
        <v>0</v>
      </c>
      <c r="AM220" s="1">
        <f t="shared" si="193"/>
        <v>0</v>
      </c>
      <c r="AN220" s="1">
        <f t="shared" si="193"/>
        <v>0</v>
      </c>
      <c r="AO220" s="1">
        <f t="shared" si="193"/>
        <v>0</v>
      </c>
      <c r="AP220" s="1">
        <f t="shared" si="193"/>
        <v>0</v>
      </c>
      <c r="AQ220" s="1">
        <f t="shared" si="193"/>
        <v>0</v>
      </c>
      <c r="AR220" s="1">
        <f t="shared" si="193"/>
        <v>0</v>
      </c>
      <c r="AS220" s="1">
        <f t="shared" si="193"/>
        <v>0</v>
      </c>
      <c r="AT220" s="1">
        <f t="shared" si="193"/>
        <v>0</v>
      </c>
      <c r="AU220" s="1">
        <f t="shared" si="193"/>
        <v>0</v>
      </c>
      <c r="AV220" s="1">
        <f t="shared" si="193"/>
        <v>0</v>
      </c>
      <c r="AW220" s="1">
        <f t="shared" si="193"/>
        <v>0</v>
      </c>
      <c r="AX220" s="196">
        <f t="shared" si="193"/>
        <v>0</v>
      </c>
      <c r="AY220" s="1">
        <f t="shared" si="193"/>
        <v>0</v>
      </c>
      <c r="AZ220" s="1">
        <f t="shared" si="193"/>
        <v>0</v>
      </c>
      <c r="BA220" s="1">
        <f t="shared" si="193"/>
        <v>0</v>
      </c>
      <c r="BB220" s="106">
        <f t="shared" si="151"/>
        <v>0</v>
      </c>
    </row>
    <row r="221" spans="1:54" s="91" customFormat="1" ht="12.9" customHeight="1">
      <c r="A221" s="28"/>
      <c r="B221" s="87"/>
      <c r="C221" s="88" t="s">
        <v>65</v>
      </c>
      <c r="D221" s="89" t="s">
        <v>251</v>
      </c>
      <c r="E221" s="90" t="s">
        <v>353</v>
      </c>
      <c r="F221" s="90">
        <f t="shared" si="189"/>
        <v>1</v>
      </c>
      <c r="G221" s="189">
        <v>45516</v>
      </c>
      <c r="H221" s="189">
        <v>45527</v>
      </c>
      <c r="I221" s="93">
        <f>NETWORKDAYS(G221,H221)</f>
        <v>10</v>
      </c>
      <c r="J221" s="93">
        <f>F221*I221</f>
        <v>10</v>
      </c>
      <c r="K221" s="92">
        <f>IF($C$5=G221,1/(H221-I221),IF($C$5&gt;G221,IF($C$5&lt;H221,($C$5-G221)/(H221-G221),1),0))</f>
        <v>0</v>
      </c>
      <c r="L221" s="182"/>
      <c r="M221" s="182"/>
      <c r="N221" s="93">
        <f t="shared" si="190"/>
        <v>0</v>
      </c>
      <c r="O221" s="95">
        <f>F221*N221</f>
        <v>0</v>
      </c>
      <c r="P221" s="202">
        <v>0</v>
      </c>
      <c r="Q221" s="196">
        <f t="shared" si="191"/>
        <v>0</v>
      </c>
      <c r="R221" s="1">
        <f t="shared" si="191"/>
        <v>0</v>
      </c>
      <c r="S221" s="1">
        <f t="shared" si="191"/>
        <v>0</v>
      </c>
      <c r="T221" s="1">
        <f t="shared" si="191"/>
        <v>0</v>
      </c>
      <c r="U221" s="1">
        <f t="shared" si="191"/>
        <v>0</v>
      </c>
      <c r="V221" s="1">
        <f t="shared" si="191"/>
        <v>0</v>
      </c>
      <c r="W221" s="1">
        <f t="shared" si="191"/>
        <v>0</v>
      </c>
      <c r="X221" s="1">
        <f t="shared" si="191"/>
        <v>0</v>
      </c>
      <c r="Y221" s="1">
        <f t="shared" si="191"/>
        <v>0</v>
      </c>
      <c r="Z221" s="1">
        <f t="shared" si="191"/>
        <v>0</v>
      </c>
      <c r="AA221" s="1">
        <f t="shared" si="191"/>
        <v>0</v>
      </c>
      <c r="AB221" s="1">
        <f t="shared" si="192"/>
        <v>0</v>
      </c>
      <c r="AC221" s="1">
        <f t="shared" si="192"/>
        <v>0</v>
      </c>
      <c r="AD221" s="1">
        <f t="shared" si="192"/>
        <v>0</v>
      </c>
      <c r="AE221" s="1">
        <f t="shared" si="192"/>
        <v>0</v>
      </c>
      <c r="AF221" s="1">
        <f t="shared" si="192"/>
        <v>0</v>
      </c>
      <c r="AG221" s="1">
        <f t="shared" si="192"/>
        <v>0</v>
      </c>
      <c r="AH221" s="1">
        <f t="shared" si="192"/>
        <v>0</v>
      </c>
      <c r="AI221" s="1">
        <f t="shared" si="192"/>
        <v>1</v>
      </c>
      <c r="AJ221" s="1">
        <f t="shared" si="192"/>
        <v>1</v>
      </c>
      <c r="AK221" s="1">
        <f t="shared" si="192"/>
        <v>0</v>
      </c>
      <c r="AL221" s="1">
        <f t="shared" si="193"/>
        <v>0</v>
      </c>
      <c r="AM221" s="1">
        <f t="shared" si="193"/>
        <v>0</v>
      </c>
      <c r="AN221" s="1">
        <f t="shared" si="193"/>
        <v>0</v>
      </c>
      <c r="AO221" s="1">
        <f t="shared" si="193"/>
        <v>0</v>
      </c>
      <c r="AP221" s="1">
        <f t="shared" si="193"/>
        <v>0</v>
      </c>
      <c r="AQ221" s="1">
        <f t="shared" si="193"/>
        <v>0</v>
      </c>
      <c r="AR221" s="1">
        <f t="shared" si="193"/>
        <v>0</v>
      </c>
      <c r="AS221" s="1">
        <f t="shared" si="193"/>
        <v>0</v>
      </c>
      <c r="AT221" s="1">
        <f t="shared" si="193"/>
        <v>0</v>
      </c>
      <c r="AU221" s="1">
        <f t="shared" si="193"/>
        <v>0</v>
      </c>
      <c r="AV221" s="1">
        <f t="shared" si="193"/>
        <v>0</v>
      </c>
      <c r="AW221" s="1">
        <f t="shared" si="193"/>
        <v>0</v>
      </c>
      <c r="AX221" s="196">
        <f t="shared" si="193"/>
        <v>0</v>
      </c>
      <c r="AY221" s="1">
        <f t="shared" si="193"/>
        <v>0</v>
      </c>
      <c r="AZ221" s="1">
        <f t="shared" si="193"/>
        <v>0</v>
      </c>
      <c r="BA221" s="1">
        <f t="shared" si="193"/>
        <v>0</v>
      </c>
      <c r="BB221" s="106">
        <f t="shared" si="151"/>
        <v>0</v>
      </c>
    </row>
    <row r="222" spans="1:54" s="91" customFormat="1" ht="12.9" customHeight="1">
      <c r="A222" s="28"/>
      <c r="B222" s="87"/>
      <c r="C222" s="88" t="s">
        <v>410</v>
      </c>
      <c r="D222" s="89" t="s">
        <v>251</v>
      </c>
      <c r="E222" s="90" t="s">
        <v>353</v>
      </c>
      <c r="F222" s="90">
        <f>SUMPRODUCT(LEN(E222))-SUMPRODUCT(LEN(SUBSTITUTE(E222,",","")))+1</f>
        <v>1</v>
      </c>
      <c r="G222" s="190">
        <v>45516</v>
      </c>
      <c r="H222" s="190">
        <v>45527</v>
      </c>
      <c r="I222" s="93">
        <f>NETWORKDAYS(G222,H222)</f>
        <v>10</v>
      </c>
      <c r="J222" s="93">
        <f>F222*I222</f>
        <v>10</v>
      </c>
      <c r="K222" s="92">
        <f>IF($C$5=G222,1/(H222-I222),IF($C$5&gt;G222,IF($C$5&lt;H222,($C$5-G222)/(H222-G222),1),0))</f>
        <v>0</v>
      </c>
      <c r="L222" s="182"/>
      <c r="M222" s="182"/>
      <c r="N222" s="93">
        <f>NETWORKDAYS(L222,M222)</f>
        <v>0</v>
      </c>
      <c r="O222" s="95">
        <f>F222*N222</f>
        <v>0</v>
      </c>
      <c r="P222" s="202">
        <v>0</v>
      </c>
      <c r="Q222" s="196">
        <f t="shared" si="191"/>
        <v>0</v>
      </c>
      <c r="R222" s="1">
        <f t="shared" si="191"/>
        <v>0</v>
      </c>
      <c r="S222" s="1">
        <f t="shared" si="191"/>
        <v>0</v>
      </c>
      <c r="T222" s="1">
        <f t="shared" si="191"/>
        <v>0</v>
      </c>
      <c r="U222" s="1">
        <f t="shared" si="191"/>
        <v>0</v>
      </c>
      <c r="V222" s="1">
        <f t="shared" si="191"/>
        <v>0</v>
      </c>
      <c r="W222" s="1">
        <f t="shared" si="191"/>
        <v>0</v>
      </c>
      <c r="X222" s="1">
        <f t="shared" si="191"/>
        <v>0</v>
      </c>
      <c r="Y222" s="1">
        <f t="shared" si="191"/>
        <v>0</v>
      </c>
      <c r="Z222" s="1">
        <f t="shared" si="191"/>
        <v>0</v>
      </c>
      <c r="AA222" s="1">
        <f t="shared" si="191"/>
        <v>0</v>
      </c>
      <c r="AB222" s="1">
        <f t="shared" si="192"/>
        <v>0</v>
      </c>
      <c r="AC222" s="1">
        <f t="shared" si="192"/>
        <v>0</v>
      </c>
      <c r="AD222" s="1">
        <f t="shared" si="192"/>
        <v>0</v>
      </c>
      <c r="AE222" s="1">
        <f t="shared" si="192"/>
        <v>0</v>
      </c>
      <c r="AF222" s="1">
        <f t="shared" si="192"/>
        <v>0</v>
      </c>
      <c r="AG222" s="1">
        <f t="shared" si="192"/>
        <v>0</v>
      </c>
      <c r="AH222" s="1">
        <f t="shared" si="192"/>
        <v>0</v>
      </c>
      <c r="AI222" s="1">
        <f t="shared" si="192"/>
        <v>1</v>
      </c>
      <c r="AJ222" s="1">
        <f t="shared" si="192"/>
        <v>1</v>
      </c>
      <c r="AK222" s="1">
        <f t="shared" si="192"/>
        <v>0</v>
      </c>
      <c r="AL222" s="1">
        <f t="shared" si="193"/>
        <v>0</v>
      </c>
      <c r="AM222" s="1">
        <f t="shared" si="193"/>
        <v>0</v>
      </c>
      <c r="AN222" s="1">
        <f t="shared" si="193"/>
        <v>0</v>
      </c>
      <c r="AO222" s="1">
        <f t="shared" si="193"/>
        <v>0</v>
      </c>
      <c r="AP222" s="1">
        <f t="shared" si="193"/>
        <v>0</v>
      </c>
      <c r="AQ222" s="1">
        <f t="shared" si="193"/>
        <v>0</v>
      </c>
      <c r="AR222" s="1">
        <f t="shared" si="193"/>
        <v>0</v>
      </c>
      <c r="AS222" s="1">
        <f t="shared" si="193"/>
        <v>0</v>
      </c>
      <c r="AT222" s="1">
        <f t="shared" si="193"/>
        <v>0</v>
      </c>
      <c r="AU222" s="1">
        <f t="shared" si="193"/>
        <v>0</v>
      </c>
      <c r="AV222" s="1">
        <f t="shared" si="193"/>
        <v>0</v>
      </c>
      <c r="AW222" s="1">
        <f t="shared" si="193"/>
        <v>0</v>
      </c>
      <c r="AX222" s="196">
        <f t="shared" si="193"/>
        <v>0</v>
      </c>
      <c r="AY222" s="1">
        <f t="shared" si="193"/>
        <v>0</v>
      </c>
      <c r="AZ222" s="1">
        <f t="shared" si="193"/>
        <v>0</v>
      </c>
      <c r="BA222" s="1">
        <f t="shared" si="193"/>
        <v>0</v>
      </c>
      <c r="BB222" s="106">
        <f t="shared" si="151"/>
        <v>0</v>
      </c>
    </row>
    <row r="223" spans="1:54" ht="12.9" customHeight="1">
      <c r="A223" s="86"/>
      <c r="B223" s="64"/>
      <c r="C223" s="21" t="s">
        <v>91</v>
      </c>
      <c r="D223" s="22"/>
      <c r="E223" s="23"/>
      <c r="F223" s="23"/>
      <c r="G223" s="180">
        <f>MIN(G224:G244)</f>
        <v>45460</v>
      </c>
      <c r="H223" s="180">
        <f>MAX(H224:H244)</f>
        <v>45555</v>
      </c>
      <c r="I223" s="46"/>
      <c r="J223" s="46"/>
      <c r="K223" s="39">
        <f>AVERAGE(K224:K244)</f>
        <v>0</v>
      </c>
      <c r="L223" s="188">
        <f>MIN(L224:L244)</f>
        <v>0</v>
      </c>
      <c r="M223" s="188">
        <f>MAX(M224:M244)</f>
        <v>0</v>
      </c>
      <c r="N223" s="98"/>
      <c r="O223" s="59"/>
      <c r="P223" s="41">
        <f>AVERAGE(P224:P244)</f>
        <v>0</v>
      </c>
      <c r="Q223" s="196">
        <f t="shared" si="191"/>
        <v>0</v>
      </c>
      <c r="R223" s="1">
        <f t="shared" si="191"/>
        <v>0</v>
      </c>
      <c r="S223" s="1">
        <f t="shared" si="191"/>
        <v>0</v>
      </c>
      <c r="T223" s="1">
        <f t="shared" si="191"/>
        <v>0</v>
      </c>
      <c r="U223" s="1">
        <f t="shared" si="191"/>
        <v>0</v>
      </c>
      <c r="V223" s="1">
        <f t="shared" si="191"/>
        <v>0</v>
      </c>
      <c r="W223" s="1">
        <f t="shared" si="191"/>
        <v>0</v>
      </c>
      <c r="X223" s="1">
        <f t="shared" si="191"/>
        <v>0</v>
      </c>
      <c r="Y223" s="1">
        <f t="shared" si="191"/>
        <v>0</v>
      </c>
      <c r="Z223" s="1">
        <f t="shared" si="191"/>
        <v>0</v>
      </c>
      <c r="AA223" s="1">
        <f t="shared" si="191"/>
        <v>1</v>
      </c>
      <c r="AB223" s="1">
        <f t="shared" si="192"/>
        <v>1</v>
      </c>
      <c r="AC223" s="1">
        <f t="shared" si="192"/>
        <v>1</v>
      </c>
      <c r="AD223" s="1">
        <f t="shared" si="192"/>
        <v>1</v>
      </c>
      <c r="AE223" s="1">
        <f t="shared" si="192"/>
        <v>1</v>
      </c>
      <c r="AF223" s="1">
        <f t="shared" si="192"/>
        <v>1</v>
      </c>
      <c r="AG223" s="1">
        <f t="shared" si="192"/>
        <v>1</v>
      </c>
      <c r="AH223" s="1">
        <f t="shared" si="192"/>
        <v>1</v>
      </c>
      <c r="AI223" s="1">
        <f t="shared" si="192"/>
        <v>1</v>
      </c>
      <c r="AJ223" s="1">
        <f t="shared" si="192"/>
        <v>1</v>
      </c>
      <c r="AK223" s="1">
        <f t="shared" si="192"/>
        <v>1</v>
      </c>
      <c r="AL223" s="1">
        <f t="shared" si="193"/>
        <v>1</v>
      </c>
      <c r="AM223" s="1">
        <f t="shared" si="193"/>
        <v>1</v>
      </c>
      <c r="AN223" s="1">
        <f t="shared" si="193"/>
        <v>1</v>
      </c>
      <c r="AO223" s="1">
        <f t="shared" si="193"/>
        <v>0</v>
      </c>
      <c r="AP223" s="1">
        <f t="shared" si="193"/>
        <v>0</v>
      </c>
      <c r="AQ223" s="1">
        <f t="shared" si="193"/>
        <v>0</v>
      </c>
      <c r="AR223" s="1">
        <f t="shared" si="193"/>
        <v>0</v>
      </c>
      <c r="AS223" s="1">
        <f t="shared" si="193"/>
        <v>0</v>
      </c>
      <c r="AT223" s="1">
        <f t="shared" si="193"/>
        <v>0</v>
      </c>
      <c r="AU223" s="1">
        <f t="shared" si="193"/>
        <v>0</v>
      </c>
      <c r="AV223" s="1">
        <f t="shared" si="193"/>
        <v>0</v>
      </c>
      <c r="AW223" s="1">
        <f t="shared" si="193"/>
        <v>0</v>
      </c>
      <c r="AX223" s="196">
        <f t="shared" si="193"/>
        <v>0</v>
      </c>
      <c r="AY223" s="1">
        <f t="shared" si="193"/>
        <v>0</v>
      </c>
      <c r="AZ223" s="1">
        <f t="shared" si="193"/>
        <v>0</v>
      </c>
      <c r="BA223" s="1">
        <f t="shared" si="193"/>
        <v>0</v>
      </c>
      <c r="BB223" s="106">
        <f t="shared" si="151"/>
        <v>0</v>
      </c>
    </row>
    <row r="224" spans="1:54" s="91" customFormat="1" ht="12.6" customHeight="1">
      <c r="A224" s="28"/>
      <c r="B224" s="87"/>
      <c r="C224" s="88" t="s">
        <v>53</v>
      </c>
      <c r="D224" s="89" t="s">
        <v>251</v>
      </c>
      <c r="E224" s="90" t="s">
        <v>364</v>
      </c>
      <c r="F224" s="90">
        <f t="shared" ref="F224:F230" si="194">SUMPRODUCT(LEN(E224))-SUMPRODUCT(LEN(SUBSTITUTE(E224,",","")))+1</f>
        <v>1</v>
      </c>
      <c r="G224" s="190">
        <v>45516</v>
      </c>
      <c r="H224" s="190">
        <v>45527</v>
      </c>
      <c r="I224" s="93">
        <f>NETWORKDAYS(G224,H224)</f>
        <v>10</v>
      </c>
      <c r="J224" s="93">
        <f>F224*I224</f>
        <v>10</v>
      </c>
      <c r="K224" s="92">
        <f>IF($C$5=G224,1/(H224-I224),IF($C$5&gt;G224,IF($C$5&lt;H224,($C$5-G224)/(H224-G224),1),0))</f>
        <v>0</v>
      </c>
      <c r="L224" s="182"/>
      <c r="M224" s="182"/>
      <c r="N224" s="93">
        <f>NETWORKDAYS(L224,M224)</f>
        <v>0</v>
      </c>
      <c r="O224" s="95">
        <f>F224*N224</f>
        <v>0</v>
      </c>
      <c r="P224" s="202">
        <v>0</v>
      </c>
      <c r="Q224" s="196">
        <f t="shared" si="191"/>
        <v>0</v>
      </c>
      <c r="R224" s="1">
        <f t="shared" si="191"/>
        <v>0</v>
      </c>
      <c r="S224" s="1">
        <f t="shared" si="191"/>
        <v>0</v>
      </c>
      <c r="T224" s="1">
        <f t="shared" si="191"/>
        <v>0</v>
      </c>
      <c r="U224" s="1">
        <f t="shared" si="191"/>
        <v>0</v>
      </c>
      <c r="V224" s="1">
        <f t="shared" si="191"/>
        <v>0</v>
      </c>
      <c r="W224" s="1">
        <f t="shared" si="191"/>
        <v>0</v>
      </c>
      <c r="X224" s="1">
        <f t="shared" si="191"/>
        <v>0</v>
      </c>
      <c r="Y224" s="1">
        <f t="shared" si="191"/>
        <v>0</v>
      </c>
      <c r="Z224" s="1">
        <f t="shared" si="191"/>
        <v>0</v>
      </c>
      <c r="AA224" s="1">
        <f t="shared" si="191"/>
        <v>0</v>
      </c>
      <c r="AB224" s="1">
        <f t="shared" si="192"/>
        <v>0</v>
      </c>
      <c r="AC224" s="1">
        <f t="shared" si="192"/>
        <v>0</v>
      </c>
      <c r="AD224" s="1">
        <f t="shared" si="192"/>
        <v>0</v>
      </c>
      <c r="AE224" s="1">
        <f t="shared" si="192"/>
        <v>0</v>
      </c>
      <c r="AF224" s="1">
        <f t="shared" si="192"/>
        <v>0</v>
      </c>
      <c r="AG224" s="1">
        <f t="shared" si="192"/>
        <v>0</v>
      </c>
      <c r="AH224" s="1">
        <f t="shared" si="192"/>
        <v>0</v>
      </c>
      <c r="AI224" s="1">
        <f t="shared" si="192"/>
        <v>1</v>
      </c>
      <c r="AJ224" s="1">
        <f t="shared" si="192"/>
        <v>1</v>
      </c>
      <c r="AK224" s="1">
        <f t="shared" si="192"/>
        <v>0</v>
      </c>
      <c r="AL224" s="1">
        <f t="shared" si="193"/>
        <v>0</v>
      </c>
      <c r="AM224" s="1">
        <f t="shared" si="193"/>
        <v>0</v>
      </c>
      <c r="AN224" s="1">
        <f t="shared" si="193"/>
        <v>0</v>
      </c>
      <c r="AO224" s="1">
        <f t="shared" si="193"/>
        <v>0</v>
      </c>
      <c r="AP224" s="1">
        <f t="shared" si="193"/>
        <v>0</v>
      </c>
      <c r="AQ224" s="1">
        <f t="shared" si="193"/>
        <v>0</v>
      </c>
      <c r="AR224" s="1">
        <f t="shared" si="193"/>
        <v>0</v>
      </c>
      <c r="AS224" s="1">
        <f t="shared" si="193"/>
        <v>0</v>
      </c>
      <c r="AT224" s="1">
        <f t="shared" si="193"/>
        <v>0</v>
      </c>
      <c r="AU224" s="1">
        <f t="shared" si="193"/>
        <v>0</v>
      </c>
      <c r="AV224" s="1">
        <f t="shared" si="193"/>
        <v>0</v>
      </c>
      <c r="AW224" s="1">
        <f t="shared" si="193"/>
        <v>0</v>
      </c>
      <c r="AX224" s="196">
        <f t="shared" si="193"/>
        <v>0</v>
      </c>
      <c r="AY224" s="1">
        <f t="shared" si="193"/>
        <v>0</v>
      </c>
      <c r="AZ224" s="1">
        <f t="shared" si="193"/>
        <v>0</v>
      </c>
      <c r="BA224" s="1">
        <f t="shared" si="193"/>
        <v>0</v>
      </c>
      <c r="BB224" s="106">
        <f t="shared" si="151"/>
        <v>0</v>
      </c>
    </row>
    <row r="225" spans="1:54" s="91" customFormat="1" ht="12.6" customHeight="1">
      <c r="A225" s="160"/>
      <c r="B225" s="161"/>
      <c r="C225" s="173" t="s">
        <v>55</v>
      </c>
      <c r="D225" s="89" t="s">
        <v>251</v>
      </c>
      <c r="E225" s="90" t="s">
        <v>364</v>
      </c>
      <c r="F225" s="90">
        <f t="shared" si="194"/>
        <v>1</v>
      </c>
      <c r="G225" s="190">
        <v>45523</v>
      </c>
      <c r="H225" s="190">
        <v>45534</v>
      </c>
      <c r="I225" s="93">
        <f t="shared" ref="I225:I230" si="195">NETWORKDAYS(G225,H225)</f>
        <v>10</v>
      </c>
      <c r="J225" s="93">
        <f t="shared" ref="J225:J230" si="196">F225*I225</f>
        <v>10</v>
      </c>
      <c r="K225" s="92">
        <f t="shared" ref="K225:K230" si="197">IF($C$5=G225,1/(H225-I225),IF($C$5&gt;G225,IF($C$5&lt;H225,($C$5-G225)/(H225-G225),1),0))</f>
        <v>0</v>
      </c>
      <c r="L225" s="182"/>
      <c r="M225" s="182"/>
      <c r="N225" s="93">
        <f t="shared" ref="N225:N230" si="198">NETWORKDAYS(L225,M225)</f>
        <v>0</v>
      </c>
      <c r="O225" s="95">
        <f t="shared" ref="O225:O230" si="199">F225*N225</f>
        <v>0</v>
      </c>
      <c r="P225" s="202">
        <v>0</v>
      </c>
      <c r="Q225" s="196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96"/>
      <c r="AY225" s="1"/>
      <c r="AZ225" s="1"/>
      <c r="BA225" s="1"/>
      <c r="BB225" s="106"/>
    </row>
    <row r="226" spans="1:54" s="91" customFormat="1" ht="12.6" customHeight="1">
      <c r="A226" s="160"/>
      <c r="B226" s="161"/>
      <c r="C226" s="173" t="s">
        <v>73</v>
      </c>
      <c r="D226" s="89" t="s">
        <v>251</v>
      </c>
      <c r="E226" s="90" t="s">
        <v>364</v>
      </c>
      <c r="F226" s="90">
        <f t="shared" si="194"/>
        <v>1</v>
      </c>
      <c r="G226" s="218">
        <v>45530</v>
      </c>
      <c r="H226" s="190">
        <v>45541</v>
      </c>
      <c r="I226" s="93">
        <f t="shared" si="195"/>
        <v>10</v>
      </c>
      <c r="J226" s="93">
        <f t="shared" si="196"/>
        <v>10</v>
      </c>
      <c r="K226" s="92">
        <f t="shared" si="197"/>
        <v>0</v>
      </c>
      <c r="L226" s="182"/>
      <c r="M226" s="182"/>
      <c r="N226" s="93">
        <f t="shared" si="198"/>
        <v>0</v>
      </c>
      <c r="O226" s="95">
        <f t="shared" si="199"/>
        <v>0</v>
      </c>
      <c r="P226" s="202">
        <v>0</v>
      </c>
      <c r="Q226" s="196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96"/>
      <c r="AY226" s="1"/>
      <c r="AZ226" s="1"/>
      <c r="BA226" s="1"/>
      <c r="BB226" s="106"/>
    </row>
    <row r="227" spans="1:54" s="91" customFormat="1" ht="12.6" customHeight="1">
      <c r="A227" s="160"/>
      <c r="B227" s="161"/>
      <c r="C227" s="173" t="s">
        <v>74</v>
      </c>
      <c r="D227" s="89" t="s">
        <v>251</v>
      </c>
      <c r="E227" s="90" t="s">
        <v>364</v>
      </c>
      <c r="F227" s="90">
        <f t="shared" si="194"/>
        <v>1</v>
      </c>
      <c r="G227" s="218">
        <v>45530</v>
      </c>
      <c r="H227" s="190">
        <v>45541</v>
      </c>
      <c r="I227" s="93">
        <f t="shared" si="195"/>
        <v>10</v>
      </c>
      <c r="J227" s="93">
        <f t="shared" si="196"/>
        <v>10</v>
      </c>
      <c r="K227" s="92">
        <f t="shared" si="197"/>
        <v>0</v>
      </c>
      <c r="L227" s="182"/>
      <c r="M227" s="182"/>
      <c r="N227" s="93">
        <f t="shared" si="198"/>
        <v>0</v>
      </c>
      <c r="O227" s="95">
        <f t="shared" si="199"/>
        <v>0</v>
      </c>
      <c r="P227" s="202">
        <v>0</v>
      </c>
      <c r="Q227" s="196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96"/>
      <c r="AY227" s="1"/>
      <c r="AZ227" s="1"/>
      <c r="BA227" s="1"/>
      <c r="BB227" s="106"/>
    </row>
    <row r="228" spans="1:54" s="91" customFormat="1" ht="12.6" customHeight="1">
      <c r="A228" s="160"/>
      <c r="B228" s="161"/>
      <c r="C228" s="173" t="s">
        <v>97</v>
      </c>
      <c r="D228" s="89" t="s">
        <v>251</v>
      </c>
      <c r="E228" s="90" t="s">
        <v>364</v>
      </c>
      <c r="F228" s="90">
        <f t="shared" si="194"/>
        <v>1</v>
      </c>
      <c r="G228" s="218">
        <v>45530</v>
      </c>
      <c r="H228" s="190">
        <v>45541</v>
      </c>
      <c r="I228" s="93">
        <f t="shared" si="195"/>
        <v>10</v>
      </c>
      <c r="J228" s="93">
        <f t="shared" si="196"/>
        <v>10</v>
      </c>
      <c r="K228" s="92">
        <f t="shared" si="197"/>
        <v>0</v>
      </c>
      <c r="L228" s="182"/>
      <c r="M228" s="182"/>
      <c r="N228" s="93">
        <f t="shared" si="198"/>
        <v>0</v>
      </c>
      <c r="O228" s="95">
        <f t="shared" si="199"/>
        <v>0</v>
      </c>
      <c r="P228" s="202">
        <v>0</v>
      </c>
      <c r="Q228" s="196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96"/>
      <c r="AY228" s="1"/>
      <c r="AZ228" s="1"/>
      <c r="BA228" s="1"/>
      <c r="BB228" s="106"/>
    </row>
    <row r="229" spans="1:54" s="91" customFormat="1" ht="12.6" customHeight="1">
      <c r="A229" s="160"/>
      <c r="B229" s="161"/>
      <c r="C229" s="173" t="s">
        <v>61</v>
      </c>
      <c r="D229" s="89" t="s">
        <v>251</v>
      </c>
      <c r="E229" s="90" t="s">
        <v>364</v>
      </c>
      <c r="F229" s="90">
        <f t="shared" si="194"/>
        <v>1</v>
      </c>
      <c r="G229" s="218">
        <v>45530</v>
      </c>
      <c r="H229" s="190">
        <v>45541</v>
      </c>
      <c r="I229" s="93">
        <f t="shared" si="195"/>
        <v>10</v>
      </c>
      <c r="J229" s="93">
        <f t="shared" si="196"/>
        <v>10</v>
      </c>
      <c r="K229" s="92">
        <f t="shared" si="197"/>
        <v>0</v>
      </c>
      <c r="L229" s="182"/>
      <c r="M229" s="182"/>
      <c r="N229" s="93">
        <f t="shared" si="198"/>
        <v>0</v>
      </c>
      <c r="O229" s="95">
        <f t="shared" si="199"/>
        <v>0</v>
      </c>
      <c r="P229" s="202">
        <v>0</v>
      </c>
      <c r="Q229" s="196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96"/>
      <c r="AY229" s="1"/>
      <c r="AZ229" s="1"/>
      <c r="BA229" s="1"/>
      <c r="BB229" s="106"/>
    </row>
    <row r="230" spans="1:54" s="91" customFormat="1" ht="12.6" customHeight="1">
      <c r="A230" s="160"/>
      <c r="B230" s="161"/>
      <c r="C230" s="173" t="s">
        <v>84</v>
      </c>
      <c r="D230" s="89" t="s">
        <v>251</v>
      </c>
      <c r="E230" s="90" t="s">
        <v>364</v>
      </c>
      <c r="F230" s="90">
        <f t="shared" si="194"/>
        <v>1</v>
      </c>
      <c r="G230" s="218">
        <v>45530</v>
      </c>
      <c r="H230" s="190">
        <v>45541</v>
      </c>
      <c r="I230" s="93">
        <f t="shared" si="195"/>
        <v>10</v>
      </c>
      <c r="J230" s="93">
        <f t="shared" si="196"/>
        <v>10</v>
      </c>
      <c r="K230" s="92">
        <f t="shared" si="197"/>
        <v>0</v>
      </c>
      <c r="L230" s="182"/>
      <c r="M230" s="182"/>
      <c r="N230" s="93">
        <f t="shared" si="198"/>
        <v>0</v>
      </c>
      <c r="O230" s="95">
        <f t="shared" si="199"/>
        <v>0</v>
      </c>
      <c r="P230" s="202">
        <v>0</v>
      </c>
      <c r="Q230" s="196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96"/>
      <c r="AY230" s="1"/>
      <c r="AZ230" s="1"/>
      <c r="BA230" s="1"/>
      <c r="BB230" s="106"/>
    </row>
    <row r="231" spans="1:54" s="91" customFormat="1" ht="12.6" customHeight="1">
      <c r="A231" s="160"/>
      <c r="B231" s="161"/>
      <c r="C231" s="173" t="s">
        <v>81</v>
      </c>
      <c r="D231" s="89" t="s">
        <v>251</v>
      </c>
      <c r="E231" s="90" t="s">
        <v>96</v>
      </c>
      <c r="F231" s="90">
        <f>SUMPRODUCT(LEN(E231))-SUMPRODUCT(LEN(SUBSTITUTE(E231,",","")))+1</f>
        <v>3</v>
      </c>
      <c r="G231" s="218">
        <v>45530</v>
      </c>
      <c r="H231" s="190">
        <v>45541</v>
      </c>
      <c r="I231" s="93">
        <f>NETWORKDAYS(G231,H231)</f>
        <v>10</v>
      </c>
      <c r="J231" s="93">
        <f>F231*I231</f>
        <v>30</v>
      </c>
      <c r="K231" s="92">
        <f>IF($C$5=G231,1/(H231-I231),IF($C$5&gt;G231,IF($C$5&lt;H231,($C$5-G231)/(H231-G231),1),0))</f>
        <v>0</v>
      </c>
      <c r="L231" s="182"/>
      <c r="M231" s="182"/>
      <c r="N231" s="93">
        <f>NETWORKDAYS(L231,M231)</f>
        <v>0</v>
      </c>
      <c r="O231" s="95">
        <f>F231*N231</f>
        <v>0</v>
      </c>
      <c r="P231" s="202">
        <v>0</v>
      </c>
      <c r="Q231" s="196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96"/>
      <c r="AY231" s="1"/>
      <c r="AZ231" s="1"/>
      <c r="BA231" s="1"/>
      <c r="BB231" s="106"/>
    </row>
    <row r="232" spans="1:54" s="91" customFormat="1" ht="12.6" customHeight="1">
      <c r="A232" s="160"/>
      <c r="B232" s="161"/>
      <c r="C232" s="173" t="s">
        <v>95</v>
      </c>
      <c r="D232" s="89" t="s">
        <v>251</v>
      </c>
      <c r="E232" s="90" t="s">
        <v>377</v>
      </c>
      <c r="F232" s="90">
        <f t="shared" ref="F232:F237" si="200">SUMPRODUCT(LEN(E232))-SUMPRODUCT(LEN(SUBSTITUTE(E232,",","")))+1</f>
        <v>1</v>
      </c>
      <c r="G232" s="190">
        <v>45460</v>
      </c>
      <c r="H232" s="217">
        <v>45471</v>
      </c>
      <c r="I232" s="93">
        <f t="shared" ref="I232:I237" si="201">NETWORKDAYS(G232,H232)</f>
        <v>10</v>
      </c>
      <c r="J232" s="93">
        <f t="shared" ref="J232:J237" si="202">F232*I232</f>
        <v>10</v>
      </c>
      <c r="K232" s="92">
        <f t="shared" ref="K232:K237" si="203">IF($C$5=G232,1/(H232-I232),IF($C$5&gt;G232,IF($C$5&lt;H232,($C$5-G232)/(H232-G232),1),0))</f>
        <v>0</v>
      </c>
      <c r="L232" s="182"/>
      <c r="M232" s="182"/>
      <c r="N232" s="93">
        <f t="shared" ref="N232:N237" si="204">NETWORKDAYS(L232,M232)</f>
        <v>0</v>
      </c>
      <c r="O232" s="95">
        <f t="shared" ref="O232:O237" si="205">F232*N232</f>
        <v>0</v>
      </c>
      <c r="P232" s="202">
        <v>0</v>
      </c>
      <c r="Q232" s="196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96"/>
      <c r="AY232" s="1"/>
      <c r="AZ232" s="1"/>
      <c r="BA232" s="1"/>
      <c r="BB232" s="106"/>
    </row>
    <row r="233" spans="1:54" s="91" customFormat="1" ht="12.6" customHeight="1">
      <c r="A233" s="204"/>
      <c r="B233" s="205"/>
      <c r="C233" s="206" t="s">
        <v>423</v>
      </c>
      <c r="D233" s="89" t="s">
        <v>251</v>
      </c>
      <c r="E233" s="90" t="s">
        <v>377</v>
      </c>
      <c r="F233" s="90">
        <f t="shared" si="200"/>
        <v>1</v>
      </c>
      <c r="G233" s="190">
        <v>45460</v>
      </c>
      <c r="H233" s="217">
        <v>45471</v>
      </c>
      <c r="I233" s="93">
        <f t="shared" si="201"/>
        <v>10</v>
      </c>
      <c r="J233" s="93">
        <f t="shared" si="202"/>
        <v>10</v>
      </c>
      <c r="K233" s="92">
        <f t="shared" si="203"/>
        <v>0</v>
      </c>
      <c r="L233" s="182"/>
      <c r="M233" s="182"/>
      <c r="N233" s="93">
        <f t="shared" si="204"/>
        <v>0</v>
      </c>
      <c r="O233" s="95">
        <f t="shared" si="205"/>
        <v>0</v>
      </c>
      <c r="P233" s="202">
        <v>0</v>
      </c>
      <c r="Q233" s="196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96"/>
      <c r="AY233" s="1"/>
      <c r="AZ233" s="1"/>
      <c r="BA233" s="1"/>
      <c r="BB233" s="106"/>
    </row>
    <row r="234" spans="1:54" s="91" customFormat="1" ht="12.6" customHeight="1">
      <c r="A234" s="204"/>
      <c r="B234" s="205"/>
      <c r="C234" s="206" t="s">
        <v>424</v>
      </c>
      <c r="D234" s="89" t="s">
        <v>251</v>
      </c>
      <c r="E234" s="90" t="s">
        <v>377</v>
      </c>
      <c r="F234" s="90">
        <f t="shared" si="200"/>
        <v>1</v>
      </c>
      <c r="G234" s="190">
        <v>45460</v>
      </c>
      <c r="H234" s="217">
        <v>45471</v>
      </c>
      <c r="I234" s="93">
        <f t="shared" si="201"/>
        <v>10</v>
      </c>
      <c r="J234" s="93">
        <f t="shared" si="202"/>
        <v>10</v>
      </c>
      <c r="K234" s="92">
        <f t="shared" si="203"/>
        <v>0</v>
      </c>
      <c r="L234" s="182"/>
      <c r="M234" s="182"/>
      <c r="N234" s="93">
        <f t="shared" si="204"/>
        <v>0</v>
      </c>
      <c r="O234" s="95">
        <f t="shared" si="205"/>
        <v>0</v>
      </c>
      <c r="P234" s="202">
        <v>0</v>
      </c>
      <c r="Q234" s="196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96"/>
      <c r="AY234" s="1"/>
      <c r="AZ234" s="1"/>
      <c r="BA234" s="1"/>
      <c r="BB234" s="106"/>
    </row>
    <row r="235" spans="1:54" s="91" customFormat="1" ht="12.6" customHeight="1">
      <c r="A235" s="204"/>
      <c r="B235" s="205"/>
      <c r="C235" s="206" t="s">
        <v>419</v>
      </c>
      <c r="D235" s="89" t="s">
        <v>251</v>
      </c>
      <c r="E235" s="90" t="s">
        <v>377</v>
      </c>
      <c r="F235" s="90">
        <f t="shared" si="200"/>
        <v>1</v>
      </c>
      <c r="G235" s="190">
        <v>45460</v>
      </c>
      <c r="H235" s="217">
        <v>45471</v>
      </c>
      <c r="I235" s="93">
        <f t="shared" si="201"/>
        <v>10</v>
      </c>
      <c r="J235" s="93">
        <f t="shared" si="202"/>
        <v>10</v>
      </c>
      <c r="K235" s="92">
        <f t="shared" si="203"/>
        <v>0</v>
      </c>
      <c r="L235" s="182"/>
      <c r="M235" s="182"/>
      <c r="N235" s="93">
        <f t="shared" si="204"/>
        <v>0</v>
      </c>
      <c r="O235" s="95">
        <f t="shared" si="205"/>
        <v>0</v>
      </c>
      <c r="P235" s="202">
        <v>0</v>
      </c>
      <c r="Q235" s="196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96"/>
      <c r="AY235" s="1"/>
      <c r="AZ235" s="1"/>
      <c r="BA235" s="1"/>
      <c r="BB235" s="106"/>
    </row>
    <row r="236" spans="1:54" s="91" customFormat="1" ht="12.6" customHeight="1">
      <c r="A236" s="204"/>
      <c r="B236" s="205"/>
      <c r="C236" s="206" t="s">
        <v>422</v>
      </c>
      <c r="D236" s="89" t="s">
        <v>251</v>
      </c>
      <c r="E236" s="90" t="s">
        <v>377</v>
      </c>
      <c r="F236" s="90">
        <f t="shared" si="200"/>
        <v>1</v>
      </c>
      <c r="G236" s="190">
        <v>45460</v>
      </c>
      <c r="H236" s="217">
        <v>45471</v>
      </c>
      <c r="I236" s="93">
        <f t="shared" si="201"/>
        <v>10</v>
      </c>
      <c r="J236" s="93">
        <f t="shared" si="202"/>
        <v>10</v>
      </c>
      <c r="K236" s="92">
        <f t="shared" si="203"/>
        <v>0</v>
      </c>
      <c r="L236" s="182"/>
      <c r="M236" s="182"/>
      <c r="N236" s="93">
        <f t="shared" si="204"/>
        <v>0</v>
      </c>
      <c r="O236" s="95">
        <f t="shared" si="205"/>
        <v>0</v>
      </c>
      <c r="P236" s="202">
        <v>0</v>
      </c>
      <c r="Q236" s="196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96"/>
      <c r="AY236" s="1"/>
      <c r="AZ236" s="1"/>
      <c r="BA236" s="1"/>
      <c r="BB236" s="106"/>
    </row>
    <row r="237" spans="1:54" s="91" customFormat="1" ht="12.6" customHeight="1">
      <c r="A237" s="204"/>
      <c r="B237" s="205"/>
      <c r="C237" s="206" t="s">
        <v>59</v>
      </c>
      <c r="D237" s="89" t="s">
        <v>251</v>
      </c>
      <c r="E237" s="90" t="s">
        <v>377</v>
      </c>
      <c r="F237" s="90">
        <f t="shared" si="200"/>
        <v>1</v>
      </c>
      <c r="G237" s="190">
        <v>45460</v>
      </c>
      <c r="H237" s="217">
        <v>45471</v>
      </c>
      <c r="I237" s="93">
        <f t="shared" si="201"/>
        <v>10</v>
      </c>
      <c r="J237" s="93">
        <f t="shared" si="202"/>
        <v>10</v>
      </c>
      <c r="K237" s="92">
        <f t="shared" si="203"/>
        <v>0</v>
      </c>
      <c r="L237" s="182"/>
      <c r="M237" s="182"/>
      <c r="N237" s="93">
        <f t="shared" si="204"/>
        <v>0</v>
      </c>
      <c r="O237" s="95">
        <f t="shared" si="205"/>
        <v>0</v>
      </c>
      <c r="P237" s="202">
        <v>0</v>
      </c>
      <c r="Q237" s="196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96"/>
      <c r="AY237" s="1"/>
      <c r="AZ237" s="1"/>
      <c r="BA237" s="1"/>
      <c r="BB237" s="106"/>
    </row>
    <row r="238" spans="1:54" s="91" customFormat="1" ht="12.9" customHeight="1">
      <c r="A238" s="28"/>
      <c r="B238" s="87"/>
      <c r="C238" s="88" t="s">
        <v>92</v>
      </c>
      <c r="D238" s="89" t="s">
        <v>251</v>
      </c>
      <c r="E238" s="90" t="s">
        <v>353</v>
      </c>
      <c r="F238" s="90">
        <f t="shared" ref="F238:F243" si="206">SUMPRODUCT(LEN(E238))-SUMPRODUCT(LEN(SUBSTITUTE(E238,",","")))+1</f>
        <v>1</v>
      </c>
      <c r="G238" s="218">
        <v>45505</v>
      </c>
      <c r="H238" s="218">
        <v>45520</v>
      </c>
      <c r="I238" s="93">
        <f>NETWORKDAYS(G238,H238)</f>
        <v>12</v>
      </c>
      <c r="J238" s="93">
        <f>F238*I238</f>
        <v>12</v>
      </c>
      <c r="K238" s="92">
        <f>IF($C$5=G238,1/(H238-I238),IF($C$5&gt;G238,IF($C$5&lt;H238,($C$5-G238)/(H238-G238),1),0))</f>
        <v>0</v>
      </c>
      <c r="L238" s="182"/>
      <c r="M238" s="182"/>
      <c r="N238" s="93">
        <f t="shared" ref="N238:N243" si="207">NETWORKDAYS(L238,M238)</f>
        <v>0</v>
      </c>
      <c r="O238" s="95">
        <f>F238*N238</f>
        <v>0</v>
      </c>
      <c r="P238" s="202">
        <v>0</v>
      </c>
      <c r="Q238" s="196">
        <f t="shared" si="191"/>
        <v>0</v>
      </c>
      <c r="R238" s="1">
        <f t="shared" si="191"/>
        <v>0</v>
      </c>
      <c r="S238" s="1">
        <f t="shared" si="191"/>
        <v>0</v>
      </c>
      <c r="T238" s="1">
        <f t="shared" si="191"/>
        <v>0</v>
      </c>
      <c r="U238" s="1">
        <f t="shared" si="191"/>
        <v>0</v>
      </c>
      <c r="V238" s="1">
        <f t="shared" si="191"/>
        <v>0</v>
      </c>
      <c r="W238" s="1">
        <f t="shared" si="191"/>
        <v>0</v>
      </c>
      <c r="X238" s="1">
        <f t="shared" si="191"/>
        <v>0</v>
      </c>
      <c r="Y238" s="1">
        <f t="shared" si="191"/>
        <v>0</v>
      </c>
      <c r="Z238" s="1">
        <f t="shared" si="191"/>
        <v>0</v>
      </c>
      <c r="AA238" s="1">
        <f t="shared" si="191"/>
        <v>0</v>
      </c>
      <c r="AB238" s="1">
        <f t="shared" si="192"/>
        <v>0</v>
      </c>
      <c r="AC238" s="1">
        <f t="shared" si="192"/>
        <v>0</v>
      </c>
      <c r="AD238" s="1">
        <f t="shared" si="192"/>
        <v>0</v>
      </c>
      <c r="AE238" s="1">
        <f t="shared" si="192"/>
        <v>0</v>
      </c>
      <c r="AF238" s="1">
        <f t="shared" si="192"/>
        <v>0</v>
      </c>
      <c r="AG238" s="1">
        <f t="shared" si="192"/>
        <v>1</v>
      </c>
      <c r="AH238" s="1">
        <f t="shared" si="192"/>
        <v>1</v>
      </c>
      <c r="AI238" s="1">
        <f t="shared" si="192"/>
        <v>1</v>
      </c>
      <c r="AJ238" s="1">
        <f t="shared" si="192"/>
        <v>0</v>
      </c>
      <c r="AK238" s="1">
        <f t="shared" si="192"/>
        <v>0</v>
      </c>
      <c r="AL238" s="1">
        <f t="shared" si="193"/>
        <v>0</v>
      </c>
      <c r="AM238" s="1">
        <f t="shared" si="193"/>
        <v>0</v>
      </c>
      <c r="AN238" s="1">
        <f t="shared" si="193"/>
        <v>0</v>
      </c>
      <c r="AO238" s="1">
        <f t="shared" si="193"/>
        <v>0</v>
      </c>
      <c r="AP238" s="1">
        <f t="shared" si="193"/>
        <v>0</v>
      </c>
      <c r="AQ238" s="1">
        <f t="shared" si="193"/>
        <v>0</v>
      </c>
      <c r="AR238" s="1">
        <f t="shared" si="193"/>
        <v>0</v>
      </c>
      <c r="AS238" s="1">
        <f t="shared" si="193"/>
        <v>0</v>
      </c>
      <c r="AT238" s="1">
        <f t="shared" si="193"/>
        <v>0</v>
      </c>
      <c r="AU238" s="1">
        <f t="shared" si="193"/>
        <v>0</v>
      </c>
      <c r="AV238" s="1">
        <f t="shared" si="193"/>
        <v>0</v>
      </c>
      <c r="AW238" s="1">
        <f t="shared" si="193"/>
        <v>0</v>
      </c>
      <c r="AX238" s="196">
        <f t="shared" si="193"/>
        <v>0</v>
      </c>
      <c r="AY238" s="1">
        <f t="shared" si="193"/>
        <v>0</v>
      </c>
      <c r="AZ238" s="1">
        <f t="shared" si="193"/>
        <v>0</v>
      </c>
      <c r="BA238" s="1">
        <f t="shared" si="193"/>
        <v>0</v>
      </c>
      <c r="BB238" s="106">
        <f t="shared" si="151"/>
        <v>0</v>
      </c>
    </row>
    <row r="239" spans="1:54" s="91" customFormat="1" ht="12.9" customHeight="1">
      <c r="A239" s="160"/>
      <c r="B239" s="161"/>
      <c r="C239" s="173" t="s">
        <v>405</v>
      </c>
      <c r="D239" s="89" t="s">
        <v>251</v>
      </c>
      <c r="E239" s="90" t="s">
        <v>353</v>
      </c>
      <c r="F239" s="90">
        <f t="shared" si="206"/>
        <v>1</v>
      </c>
      <c r="G239" s="218">
        <v>45505</v>
      </c>
      <c r="H239" s="218">
        <v>45520</v>
      </c>
      <c r="I239" s="93">
        <f t="shared" ref="I239:I243" si="208">NETWORKDAYS(G239,H239)</f>
        <v>12</v>
      </c>
      <c r="J239" s="93">
        <f t="shared" ref="J239:J243" si="209">F239*I239</f>
        <v>12</v>
      </c>
      <c r="K239" s="92">
        <f t="shared" ref="K239:K243" si="210">IF($C$5=G239,1/(H239-I239),IF($C$5&gt;G239,IF($C$5&lt;H239,($C$5-G239)/(H239-G239),1),0))</f>
        <v>0</v>
      </c>
      <c r="L239" s="182"/>
      <c r="M239" s="182"/>
      <c r="N239" s="93">
        <f t="shared" si="207"/>
        <v>0</v>
      </c>
      <c r="O239" s="95">
        <f t="shared" ref="O239:O243" si="211">F239*N239</f>
        <v>0</v>
      </c>
      <c r="P239" s="202">
        <v>0</v>
      </c>
      <c r="Q239" s="196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96"/>
      <c r="AY239" s="1"/>
      <c r="AZ239" s="1"/>
      <c r="BA239" s="1"/>
      <c r="BB239" s="106"/>
    </row>
    <row r="240" spans="1:54" s="91" customFormat="1" ht="12.9" customHeight="1">
      <c r="A240" s="160"/>
      <c r="B240" s="161"/>
      <c r="C240" s="173" t="s">
        <v>407</v>
      </c>
      <c r="D240" s="89" t="s">
        <v>251</v>
      </c>
      <c r="E240" s="90" t="s">
        <v>353</v>
      </c>
      <c r="F240" s="90">
        <f t="shared" si="206"/>
        <v>1</v>
      </c>
      <c r="G240" s="218">
        <v>45505</v>
      </c>
      <c r="H240" s="218">
        <v>45520</v>
      </c>
      <c r="I240" s="93">
        <f t="shared" si="208"/>
        <v>12</v>
      </c>
      <c r="J240" s="93">
        <f t="shared" si="209"/>
        <v>12</v>
      </c>
      <c r="K240" s="92">
        <f t="shared" si="210"/>
        <v>0</v>
      </c>
      <c r="L240" s="182"/>
      <c r="M240" s="182"/>
      <c r="N240" s="93">
        <f t="shared" si="207"/>
        <v>0</v>
      </c>
      <c r="O240" s="95">
        <f t="shared" si="211"/>
        <v>0</v>
      </c>
      <c r="P240" s="202">
        <v>0</v>
      </c>
      <c r="Q240" s="196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96"/>
      <c r="AY240" s="1"/>
      <c r="AZ240" s="1"/>
      <c r="BA240" s="1"/>
      <c r="BB240" s="106"/>
    </row>
    <row r="241" spans="1:54" s="91" customFormat="1" ht="12.9" customHeight="1">
      <c r="A241" s="204"/>
      <c r="B241" s="205"/>
      <c r="C241" s="206" t="s">
        <v>409</v>
      </c>
      <c r="D241" s="89" t="s">
        <v>251</v>
      </c>
      <c r="E241" s="90" t="s">
        <v>353</v>
      </c>
      <c r="F241" s="90">
        <f t="shared" si="206"/>
        <v>1</v>
      </c>
      <c r="G241" s="218">
        <v>45505</v>
      </c>
      <c r="H241" s="218">
        <v>45520</v>
      </c>
      <c r="I241" s="93">
        <f t="shared" si="208"/>
        <v>12</v>
      </c>
      <c r="J241" s="93">
        <f t="shared" si="209"/>
        <v>12</v>
      </c>
      <c r="K241" s="92">
        <f t="shared" si="210"/>
        <v>0</v>
      </c>
      <c r="L241" s="182"/>
      <c r="M241" s="182"/>
      <c r="N241" s="93">
        <f t="shared" si="207"/>
        <v>0</v>
      </c>
      <c r="O241" s="95">
        <f t="shared" si="211"/>
        <v>0</v>
      </c>
      <c r="P241" s="202">
        <v>0</v>
      </c>
      <c r="Q241" s="196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96"/>
      <c r="AY241" s="1"/>
      <c r="AZ241" s="1"/>
      <c r="BA241" s="1"/>
      <c r="BB241" s="106"/>
    </row>
    <row r="242" spans="1:54" s="91" customFormat="1" ht="12.9" customHeight="1">
      <c r="A242" s="204"/>
      <c r="B242" s="205"/>
      <c r="C242" s="206" t="s">
        <v>420</v>
      </c>
      <c r="D242" s="89" t="s">
        <v>251</v>
      </c>
      <c r="E242" s="90" t="s">
        <v>353</v>
      </c>
      <c r="F242" s="90">
        <f t="shared" si="206"/>
        <v>1</v>
      </c>
      <c r="G242" s="190">
        <v>45544</v>
      </c>
      <c r="H242" s="190">
        <v>45555</v>
      </c>
      <c r="I242" s="93">
        <f t="shared" si="208"/>
        <v>10</v>
      </c>
      <c r="J242" s="93">
        <f t="shared" si="209"/>
        <v>10</v>
      </c>
      <c r="K242" s="92">
        <f t="shared" si="210"/>
        <v>0</v>
      </c>
      <c r="L242" s="182"/>
      <c r="M242" s="182"/>
      <c r="N242" s="93">
        <f t="shared" si="207"/>
        <v>0</v>
      </c>
      <c r="O242" s="95">
        <f t="shared" si="211"/>
        <v>0</v>
      </c>
      <c r="P242" s="202">
        <v>0</v>
      </c>
      <c r="Q242" s="196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96"/>
      <c r="AY242" s="1"/>
      <c r="AZ242" s="1"/>
      <c r="BA242" s="1"/>
      <c r="BB242" s="106"/>
    </row>
    <row r="243" spans="1:54" s="91" customFormat="1" ht="12.9" customHeight="1">
      <c r="A243" s="204"/>
      <c r="B243" s="205"/>
      <c r="C243" s="206" t="s">
        <v>421</v>
      </c>
      <c r="D243" s="89" t="s">
        <v>251</v>
      </c>
      <c r="E243" s="90" t="s">
        <v>353</v>
      </c>
      <c r="F243" s="90">
        <f t="shared" si="206"/>
        <v>1</v>
      </c>
      <c r="G243" s="190">
        <v>45544</v>
      </c>
      <c r="H243" s="190">
        <v>45555</v>
      </c>
      <c r="I243" s="93">
        <f t="shared" si="208"/>
        <v>10</v>
      </c>
      <c r="J243" s="93">
        <f t="shared" si="209"/>
        <v>10</v>
      </c>
      <c r="K243" s="92">
        <f t="shared" si="210"/>
        <v>0</v>
      </c>
      <c r="L243" s="182"/>
      <c r="M243" s="182"/>
      <c r="N243" s="93">
        <f t="shared" si="207"/>
        <v>0</v>
      </c>
      <c r="O243" s="95">
        <f t="shared" si="211"/>
        <v>0</v>
      </c>
      <c r="P243" s="202">
        <v>0</v>
      </c>
      <c r="Q243" s="196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96"/>
      <c r="AY243" s="1"/>
      <c r="AZ243" s="1"/>
      <c r="BA243" s="1"/>
      <c r="BB243" s="106"/>
    </row>
    <row r="244" spans="1:54" s="91" customFormat="1" ht="12.9" customHeight="1">
      <c r="A244" s="28"/>
      <c r="B244" s="87"/>
      <c r="C244" s="88" t="s">
        <v>418</v>
      </c>
      <c r="D244" s="89" t="s">
        <v>251</v>
      </c>
      <c r="E244" s="90" t="s">
        <v>353</v>
      </c>
      <c r="F244" s="90">
        <f t="shared" ref="F244:F261" si="212">SUMPRODUCT(LEN(E244))-SUMPRODUCT(LEN(SUBSTITUTE(E244,",","")))+1</f>
        <v>1</v>
      </c>
      <c r="G244" s="190">
        <v>45544</v>
      </c>
      <c r="H244" s="190">
        <v>45555</v>
      </c>
      <c r="I244" s="93">
        <f>NETWORKDAYS(G244,H244)</f>
        <v>10</v>
      </c>
      <c r="J244" s="93">
        <f>F244*I244</f>
        <v>10</v>
      </c>
      <c r="K244" s="92">
        <f>IF($C$5=G244,1/(H244-I244),IF($C$5&gt;G244,IF($C$5&lt;H244,($C$5-G244)/(H244-G244),1),0))</f>
        <v>0</v>
      </c>
      <c r="L244" s="182"/>
      <c r="M244" s="182"/>
      <c r="N244" s="93">
        <f>NETWORKDAYS(L244,M244)</f>
        <v>0</v>
      </c>
      <c r="O244" s="95">
        <f>F244*N244</f>
        <v>0</v>
      </c>
      <c r="P244" s="202">
        <v>0</v>
      </c>
      <c r="Q244" s="196">
        <f t="shared" si="191"/>
        <v>0</v>
      </c>
      <c r="R244" s="1">
        <f t="shared" si="191"/>
        <v>0</v>
      </c>
      <c r="S244" s="1">
        <f t="shared" si="191"/>
        <v>0</v>
      </c>
      <c r="T244" s="1">
        <f t="shared" si="191"/>
        <v>0</v>
      </c>
      <c r="U244" s="1">
        <f t="shared" si="191"/>
        <v>0</v>
      </c>
      <c r="V244" s="1">
        <f t="shared" si="191"/>
        <v>0</v>
      </c>
      <c r="W244" s="1">
        <f t="shared" si="191"/>
        <v>0</v>
      </c>
      <c r="X244" s="1">
        <f t="shared" si="191"/>
        <v>0</v>
      </c>
      <c r="Y244" s="1">
        <f t="shared" si="191"/>
        <v>0</v>
      </c>
      <c r="Z244" s="1">
        <f t="shared" si="191"/>
        <v>0</v>
      </c>
      <c r="AA244" s="1">
        <f t="shared" si="191"/>
        <v>0</v>
      </c>
      <c r="AB244" s="1">
        <f t="shared" si="192"/>
        <v>0</v>
      </c>
      <c r="AC244" s="1">
        <f t="shared" si="192"/>
        <v>0</v>
      </c>
      <c r="AD244" s="1">
        <f t="shared" si="192"/>
        <v>0</v>
      </c>
      <c r="AE244" s="1">
        <f t="shared" si="192"/>
        <v>0</v>
      </c>
      <c r="AF244" s="1">
        <f t="shared" si="192"/>
        <v>0</v>
      </c>
      <c r="AG244" s="1">
        <f t="shared" si="192"/>
        <v>0</v>
      </c>
      <c r="AH244" s="1">
        <f t="shared" si="192"/>
        <v>0</v>
      </c>
      <c r="AI244" s="1">
        <f t="shared" si="192"/>
        <v>0</v>
      </c>
      <c r="AJ244" s="1">
        <f t="shared" si="192"/>
        <v>0</v>
      </c>
      <c r="AK244" s="1">
        <f t="shared" si="192"/>
        <v>0</v>
      </c>
      <c r="AL244" s="1">
        <f t="shared" si="193"/>
        <v>0</v>
      </c>
      <c r="AM244" s="1">
        <f t="shared" si="193"/>
        <v>1</v>
      </c>
      <c r="AN244" s="1">
        <f t="shared" si="193"/>
        <v>1</v>
      </c>
      <c r="AO244" s="1">
        <f t="shared" si="193"/>
        <v>0</v>
      </c>
      <c r="AP244" s="1">
        <f t="shared" si="193"/>
        <v>0</v>
      </c>
      <c r="AQ244" s="1">
        <f t="shared" si="193"/>
        <v>0</v>
      </c>
      <c r="AR244" s="1">
        <f t="shared" si="193"/>
        <v>0</v>
      </c>
      <c r="AS244" s="1">
        <f t="shared" si="193"/>
        <v>0</v>
      </c>
      <c r="AT244" s="1">
        <f t="shared" si="193"/>
        <v>0</v>
      </c>
      <c r="AU244" s="1">
        <f t="shared" si="193"/>
        <v>0</v>
      </c>
      <c r="AV244" s="1">
        <f t="shared" si="193"/>
        <v>0</v>
      </c>
      <c r="AW244" s="1">
        <f t="shared" si="193"/>
        <v>0</v>
      </c>
      <c r="AX244" s="196">
        <f t="shared" si="193"/>
        <v>0</v>
      </c>
      <c r="AY244" s="1">
        <f t="shared" si="193"/>
        <v>0</v>
      </c>
      <c r="AZ244" s="1">
        <f t="shared" si="193"/>
        <v>0</v>
      </c>
      <c r="BA244" s="1">
        <f t="shared" si="193"/>
        <v>0</v>
      </c>
      <c r="BB244" s="106">
        <f t="shared" si="151"/>
        <v>0</v>
      </c>
    </row>
    <row r="245" spans="1:54" ht="12.9" customHeight="1">
      <c r="A245" s="86"/>
      <c r="B245" s="64"/>
      <c r="C245" s="174" t="s">
        <v>428</v>
      </c>
      <c r="D245" s="108"/>
      <c r="E245" s="109"/>
      <c r="F245" s="109"/>
      <c r="G245" s="188">
        <f>MIN(G246:G249)</f>
        <v>45467</v>
      </c>
      <c r="H245" s="188">
        <f>MAX(H246:H249)</f>
        <v>45506</v>
      </c>
      <c r="I245" s="98"/>
      <c r="J245" s="98"/>
      <c r="K245" s="39">
        <f>AVERAGE(K246:K281)</f>
        <v>0</v>
      </c>
      <c r="L245" s="188">
        <f>MIN(L246:L249)</f>
        <v>0</v>
      </c>
      <c r="M245" s="188">
        <f>MAX(M246:M249)</f>
        <v>0</v>
      </c>
      <c r="N245" s="46"/>
      <c r="O245" s="59"/>
      <c r="P245" s="41">
        <f>AVERAGE(P246:P249)</f>
        <v>0</v>
      </c>
      <c r="Q245" s="196">
        <f t="shared" si="191"/>
        <v>0</v>
      </c>
      <c r="R245" s="1">
        <f t="shared" si="191"/>
        <v>0</v>
      </c>
      <c r="S245" s="1">
        <f t="shared" si="191"/>
        <v>0</v>
      </c>
      <c r="T245" s="1">
        <f t="shared" si="191"/>
        <v>0</v>
      </c>
      <c r="U245" s="1">
        <f t="shared" si="191"/>
        <v>0</v>
      </c>
      <c r="V245" s="1">
        <f t="shared" si="191"/>
        <v>0</v>
      </c>
      <c r="W245" s="1">
        <f t="shared" si="191"/>
        <v>0</v>
      </c>
      <c r="X245" s="1">
        <f t="shared" si="191"/>
        <v>0</v>
      </c>
      <c r="Y245" s="1">
        <f t="shared" si="191"/>
        <v>0</v>
      </c>
      <c r="Z245" s="1">
        <f t="shared" si="191"/>
        <v>0</v>
      </c>
      <c r="AA245" s="1">
        <f t="shared" si="191"/>
        <v>0</v>
      </c>
      <c r="AB245" s="1">
        <f t="shared" si="192"/>
        <v>1</v>
      </c>
      <c r="AC245" s="1">
        <f t="shared" si="192"/>
        <v>1</v>
      </c>
      <c r="AD245" s="1">
        <f t="shared" si="192"/>
        <v>1</v>
      </c>
      <c r="AE245" s="1">
        <f t="shared" si="192"/>
        <v>1</v>
      </c>
      <c r="AF245" s="1">
        <f t="shared" si="192"/>
        <v>1</v>
      </c>
      <c r="AG245" s="1">
        <f t="shared" si="192"/>
        <v>1</v>
      </c>
      <c r="AH245" s="1">
        <f t="shared" si="192"/>
        <v>0</v>
      </c>
      <c r="AI245" s="1">
        <f t="shared" si="192"/>
        <v>0</v>
      </c>
      <c r="AJ245" s="1">
        <f t="shared" si="192"/>
        <v>0</v>
      </c>
      <c r="AK245" s="1">
        <f t="shared" si="192"/>
        <v>0</v>
      </c>
      <c r="AL245" s="1">
        <f t="shared" si="193"/>
        <v>0</v>
      </c>
      <c r="AM245" s="1">
        <f t="shared" si="193"/>
        <v>0</v>
      </c>
      <c r="AN245" s="1">
        <f t="shared" si="193"/>
        <v>0</v>
      </c>
      <c r="AO245" s="1">
        <f t="shared" si="193"/>
        <v>0</v>
      </c>
      <c r="AP245" s="1">
        <f t="shared" si="193"/>
        <v>0</v>
      </c>
      <c r="AQ245" s="1">
        <f t="shared" si="193"/>
        <v>0</v>
      </c>
      <c r="AR245" s="1">
        <f t="shared" si="193"/>
        <v>0</v>
      </c>
      <c r="AS245" s="1">
        <f t="shared" si="193"/>
        <v>0</v>
      </c>
      <c r="AT245" s="1">
        <f t="shared" si="193"/>
        <v>0</v>
      </c>
      <c r="AU245" s="1">
        <f t="shared" si="193"/>
        <v>0</v>
      </c>
      <c r="AV245" s="1">
        <f t="shared" si="193"/>
        <v>0</v>
      </c>
      <c r="AW245" s="1">
        <f t="shared" si="193"/>
        <v>0</v>
      </c>
      <c r="AX245" s="196">
        <f t="shared" ref="AX245:BA248" si="213">IF(OR((AND($G245&lt;=AX$11,AND($H245&lt;=AX$12,$H245&gt;=AX$11))),(AND(AND($G245&gt;=AX$11,$G245&lt;=AX$12),$H245&gt;=AX$12)),AND($G245&gt;=AX$11,$H245&lt;=AX$12),AND($G245&lt;=AX$11,$H245&gt;=AX$12)),1,0)</f>
        <v>0</v>
      </c>
      <c r="AY245" s="1">
        <f t="shared" si="213"/>
        <v>0</v>
      </c>
      <c r="AZ245" s="1">
        <f t="shared" si="213"/>
        <v>0</v>
      </c>
      <c r="BA245" s="1">
        <f t="shared" si="213"/>
        <v>0</v>
      </c>
      <c r="BB245" s="106">
        <f t="shared" ref="BB245:BB248" si="214">IF(OR((AND($G245&lt;=BB$11,AND($H245&lt;=BB$12,$H245&gt;=BB$11))),(AND(AND($G245&gt;=BB$11,$G245&lt;=BB$12),$H245&gt;=BB$12)),AND($G245&gt;=BB$11,$H245&lt;=BB$12),AND($G245&lt;=BB$11,$H245&gt;=BB$12)),1,0)</f>
        <v>0</v>
      </c>
    </row>
    <row r="246" spans="1:54" s="91" customFormat="1" ht="12.6" customHeight="1">
      <c r="A246" s="164"/>
      <c r="B246" s="161"/>
      <c r="C246" s="165" t="s">
        <v>320</v>
      </c>
      <c r="D246" s="89" t="s">
        <v>251</v>
      </c>
      <c r="E246" s="90" t="s">
        <v>57</v>
      </c>
      <c r="F246" s="90">
        <f t="shared" si="212"/>
        <v>2</v>
      </c>
      <c r="G246" s="271">
        <v>45467</v>
      </c>
      <c r="H246" s="271">
        <v>45478</v>
      </c>
      <c r="I246" s="61">
        <f t="shared" ref="I246:I281" si="215">NETWORKDAYS(G246,H246)</f>
        <v>10</v>
      </c>
      <c r="J246" s="61">
        <f t="shared" ref="J246:J281" si="216">F246*I246</f>
        <v>20</v>
      </c>
      <c r="K246" s="92">
        <f t="shared" ref="K246:K281" si="217">IF($C$5=G246,1/(H246-I246),IF($C$5&gt;G246,IF($C$5&lt;H246,($C$5-G246)/(H246-G246),1),0))</f>
        <v>0</v>
      </c>
      <c r="L246" s="186"/>
      <c r="M246" s="186"/>
      <c r="N246" s="93">
        <f t="shared" ref="N246:N248" si="218">NETWORKDAYS(L246,M246)</f>
        <v>0</v>
      </c>
      <c r="O246" s="95">
        <f>F246*N246</f>
        <v>0</v>
      </c>
      <c r="P246" s="202">
        <v>0</v>
      </c>
      <c r="Q246" s="196">
        <f t="shared" si="191"/>
        <v>0</v>
      </c>
      <c r="R246" s="1">
        <f t="shared" si="191"/>
        <v>0</v>
      </c>
      <c r="S246" s="1">
        <f t="shared" si="191"/>
        <v>0</v>
      </c>
      <c r="T246" s="1">
        <f t="shared" si="191"/>
        <v>0</v>
      </c>
      <c r="U246" s="1">
        <f t="shared" si="191"/>
        <v>0</v>
      </c>
      <c r="V246" s="1">
        <f t="shared" si="191"/>
        <v>0</v>
      </c>
      <c r="W246" s="1">
        <f t="shared" si="191"/>
        <v>0</v>
      </c>
      <c r="X246" s="1">
        <f t="shared" si="191"/>
        <v>0</v>
      </c>
      <c r="Y246" s="1">
        <f t="shared" si="191"/>
        <v>0</v>
      </c>
      <c r="Z246" s="1">
        <f t="shared" si="191"/>
        <v>0</v>
      </c>
      <c r="AA246" s="1">
        <f t="shared" si="191"/>
        <v>0</v>
      </c>
      <c r="AB246" s="1">
        <f t="shared" si="192"/>
        <v>1</v>
      </c>
      <c r="AC246" s="1">
        <f t="shared" si="192"/>
        <v>1</v>
      </c>
      <c r="AD246" s="1">
        <f t="shared" si="192"/>
        <v>0</v>
      </c>
      <c r="AE246" s="1">
        <f t="shared" si="192"/>
        <v>0</v>
      </c>
      <c r="AF246" s="1">
        <f t="shared" si="192"/>
        <v>0</v>
      </c>
      <c r="AG246" s="1">
        <f t="shared" si="192"/>
        <v>0</v>
      </c>
      <c r="AH246" s="1">
        <f t="shared" si="192"/>
        <v>0</v>
      </c>
      <c r="AI246" s="1">
        <f t="shared" si="192"/>
        <v>0</v>
      </c>
      <c r="AJ246" s="1">
        <f t="shared" si="192"/>
        <v>0</v>
      </c>
      <c r="AK246" s="1">
        <f t="shared" si="192"/>
        <v>0</v>
      </c>
      <c r="AL246" s="1">
        <f t="shared" si="193"/>
        <v>0</v>
      </c>
      <c r="AM246" s="1">
        <f t="shared" si="193"/>
        <v>0</v>
      </c>
      <c r="AN246" s="1">
        <f t="shared" si="193"/>
        <v>0</v>
      </c>
      <c r="AO246" s="1">
        <f t="shared" si="193"/>
        <v>0</v>
      </c>
      <c r="AP246" s="1">
        <f t="shared" si="193"/>
        <v>0</v>
      </c>
      <c r="AQ246" s="1">
        <f t="shared" si="193"/>
        <v>0</v>
      </c>
      <c r="AR246" s="1">
        <f t="shared" si="193"/>
        <v>0</v>
      </c>
      <c r="AS246" s="1">
        <f t="shared" si="193"/>
        <v>0</v>
      </c>
      <c r="AT246" s="1">
        <f t="shared" si="193"/>
        <v>0</v>
      </c>
      <c r="AU246" s="1">
        <f t="shared" si="193"/>
        <v>0</v>
      </c>
      <c r="AV246" s="1">
        <f t="shared" si="193"/>
        <v>0</v>
      </c>
      <c r="AW246" s="1">
        <f t="shared" si="193"/>
        <v>0</v>
      </c>
      <c r="AX246" s="196">
        <f t="shared" si="213"/>
        <v>0</v>
      </c>
      <c r="AY246" s="1">
        <f t="shared" si="213"/>
        <v>0</v>
      </c>
      <c r="AZ246" s="1">
        <f t="shared" si="213"/>
        <v>0</v>
      </c>
      <c r="BA246" s="1">
        <f t="shared" si="213"/>
        <v>0</v>
      </c>
      <c r="BB246" s="106">
        <f t="shared" si="214"/>
        <v>0</v>
      </c>
    </row>
    <row r="247" spans="1:54" s="91" customFormat="1" ht="12.6" customHeight="1">
      <c r="A247" s="164"/>
      <c r="B247" s="161"/>
      <c r="C247" s="165" t="s">
        <v>20</v>
      </c>
      <c r="D247" s="89" t="s">
        <v>251</v>
      </c>
      <c r="E247" s="90" t="s">
        <v>57</v>
      </c>
      <c r="F247" s="90">
        <f t="shared" si="212"/>
        <v>2</v>
      </c>
      <c r="G247" s="271">
        <v>45474</v>
      </c>
      <c r="H247" s="271">
        <v>45485</v>
      </c>
      <c r="I247" s="61">
        <f t="shared" si="215"/>
        <v>10</v>
      </c>
      <c r="J247" s="61">
        <f t="shared" si="216"/>
        <v>20</v>
      </c>
      <c r="K247" s="92">
        <f t="shared" si="217"/>
        <v>0</v>
      </c>
      <c r="L247" s="186"/>
      <c r="M247" s="186"/>
      <c r="N247" s="93">
        <f t="shared" si="218"/>
        <v>0</v>
      </c>
      <c r="O247" s="95">
        <f>F247*N247</f>
        <v>0</v>
      </c>
      <c r="P247" s="202">
        <v>0</v>
      </c>
      <c r="Q247" s="196">
        <f t="shared" si="191"/>
        <v>0</v>
      </c>
      <c r="R247" s="1">
        <f t="shared" si="191"/>
        <v>0</v>
      </c>
      <c r="S247" s="1">
        <f t="shared" si="191"/>
        <v>0</v>
      </c>
      <c r="T247" s="1">
        <f t="shared" si="191"/>
        <v>0</v>
      </c>
      <c r="U247" s="1">
        <f t="shared" si="191"/>
        <v>0</v>
      </c>
      <c r="V247" s="1">
        <f t="shared" si="191"/>
        <v>0</v>
      </c>
      <c r="W247" s="1">
        <f t="shared" si="191"/>
        <v>0</v>
      </c>
      <c r="X247" s="1">
        <f t="shared" si="191"/>
        <v>0</v>
      </c>
      <c r="Y247" s="1">
        <f t="shared" si="191"/>
        <v>0</v>
      </c>
      <c r="Z247" s="1">
        <f t="shared" si="191"/>
        <v>0</v>
      </c>
      <c r="AA247" s="1">
        <f t="shared" si="191"/>
        <v>0</v>
      </c>
      <c r="AB247" s="1">
        <f t="shared" si="192"/>
        <v>0</v>
      </c>
      <c r="AC247" s="1">
        <f t="shared" si="192"/>
        <v>1</v>
      </c>
      <c r="AD247" s="1">
        <f t="shared" si="192"/>
        <v>1</v>
      </c>
      <c r="AE247" s="1">
        <f t="shared" si="192"/>
        <v>0</v>
      </c>
      <c r="AF247" s="1">
        <f t="shared" si="192"/>
        <v>0</v>
      </c>
      <c r="AG247" s="1">
        <f t="shared" si="192"/>
        <v>0</v>
      </c>
      <c r="AH247" s="1">
        <f t="shared" si="192"/>
        <v>0</v>
      </c>
      <c r="AI247" s="1">
        <f t="shared" si="192"/>
        <v>0</v>
      </c>
      <c r="AJ247" s="1">
        <f t="shared" si="192"/>
        <v>0</v>
      </c>
      <c r="AK247" s="1">
        <f t="shared" si="192"/>
        <v>0</v>
      </c>
      <c r="AL247" s="1">
        <f t="shared" si="193"/>
        <v>0</v>
      </c>
      <c r="AM247" s="1">
        <f t="shared" si="193"/>
        <v>0</v>
      </c>
      <c r="AN247" s="1">
        <f t="shared" si="193"/>
        <v>0</v>
      </c>
      <c r="AO247" s="1">
        <f t="shared" si="193"/>
        <v>0</v>
      </c>
      <c r="AP247" s="1">
        <f t="shared" si="193"/>
        <v>0</v>
      </c>
      <c r="AQ247" s="1">
        <f t="shared" si="193"/>
        <v>0</v>
      </c>
      <c r="AR247" s="1">
        <f t="shared" si="193"/>
        <v>0</v>
      </c>
      <c r="AS247" s="1">
        <f t="shared" si="193"/>
        <v>0</v>
      </c>
      <c r="AT247" s="1">
        <f t="shared" si="193"/>
        <v>0</v>
      </c>
      <c r="AU247" s="1">
        <f t="shared" si="193"/>
        <v>0</v>
      </c>
      <c r="AV247" s="1">
        <f t="shared" si="193"/>
        <v>0</v>
      </c>
      <c r="AW247" s="1">
        <f t="shared" si="193"/>
        <v>0</v>
      </c>
      <c r="AX247" s="196">
        <f t="shared" si="213"/>
        <v>0</v>
      </c>
      <c r="AY247" s="1">
        <f t="shared" si="213"/>
        <v>0</v>
      </c>
      <c r="AZ247" s="1">
        <f t="shared" si="213"/>
        <v>0</v>
      </c>
      <c r="BA247" s="1">
        <f t="shared" si="213"/>
        <v>0</v>
      </c>
      <c r="BB247" s="106">
        <f t="shared" si="214"/>
        <v>0</v>
      </c>
    </row>
    <row r="248" spans="1:54" s="91" customFormat="1" ht="12.6" customHeight="1">
      <c r="A248" s="164"/>
      <c r="B248" s="161"/>
      <c r="C248" s="165" t="s">
        <v>24</v>
      </c>
      <c r="D248" s="89" t="s">
        <v>251</v>
      </c>
      <c r="E248" s="90" t="s">
        <v>57</v>
      </c>
      <c r="F248" s="90">
        <f t="shared" si="212"/>
        <v>2</v>
      </c>
      <c r="G248" s="271">
        <v>45481</v>
      </c>
      <c r="H248" s="271">
        <v>45492</v>
      </c>
      <c r="I248" s="61">
        <f t="shared" si="215"/>
        <v>10</v>
      </c>
      <c r="J248" s="61">
        <f t="shared" si="216"/>
        <v>20</v>
      </c>
      <c r="K248" s="92">
        <f t="shared" si="217"/>
        <v>0</v>
      </c>
      <c r="L248" s="186"/>
      <c r="M248" s="186"/>
      <c r="N248" s="93">
        <f t="shared" si="218"/>
        <v>0</v>
      </c>
      <c r="O248" s="95">
        <f>F248*N248</f>
        <v>0</v>
      </c>
      <c r="P248" s="202">
        <v>0</v>
      </c>
      <c r="Q248" s="196">
        <f t="shared" si="191"/>
        <v>0</v>
      </c>
      <c r="R248" s="1">
        <f t="shared" si="191"/>
        <v>0</v>
      </c>
      <c r="S248" s="1">
        <f t="shared" si="191"/>
        <v>0</v>
      </c>
      <c r="T248" s="1">
        <f t="shared" si="191"/>
        <v>0</v>
      </c>
      <c r="U248" s="1">
        <f t="shared" si="191"/>
        <v>0</v>
      </c>
      <c r="V248" s="1">
        <f t="shared" si="191"/>
        <v>0</v>
      </c>
      <c r="W248" s="1">
        <f t="shared" si="191"/>
        <v>0</v>
      </c>
      <c r="X248" s="1">
        <f t="shared" si="191"/>
        <v>0</v>
      </c>
      <c r="Y248" s="1">
        <f t="shared" si="191"/>
        <v>0</v>
      </c>
      <c r="Z248" s="1">
        <f t="shared" si="191"/>
        <v>0</v>
      </c>
      <c r="AA248" s="1">
        <f t="shared" si="191"/>
        <v>0</v>
      </c>
      <c r="AB248" s="1">
        <f t="shared" si="192"/>
        <v>0</v>
      </c>
      <c r="AC248" s="1">
        <f t="shared" si="192"/>
        <v>0</v>
      </c>
      <c r="AD248" s="1">
        <f t="shared" si="192"/>
        <v>1</v>
      </c>
      <c r="AE248" s="1">
        <f t="shared" si="192"/>
        <v>1</v>
      </c>
      <c r="AF248" s="1">
        <f t="shared" si="192"/>
        <v>0</v>
      </c>
      <c r="AG248" s="1">
        <f t="shared" si="192"/>
        <v>0</v>
      </c>
      <c r="AH248" s="1">
        <f t="shared" si="192"/>
        <v>0</v>
      </c>
      <c r="AI248" s="1">
        <f t="shared" si="192"/>
        <v>0</v>
      </c>
      <c r="AJ248" s="1">
        <f t="shared" si="192"/>
        <v>0</v>
      </c>
      <c r="AK248" s="1">
        <f t="shared" si="192"/>
        <v>0</v>
      </c>
      <c r="AL248" s="1">
        <f t="shared" si="193"/>
        <v>0</v>
      </c>
      <c r="AM248" s="1">
        <f t="shared" si="193"/>
        <v>0</v>
      </c>
      <c r="AN248" s="1">
        <f t="shared" si="193"/>
        <v>0</v>
      </c>
      <c r="AO248" s="1">
        <f t="shared" si="193"/>
        <v>0</v>
      </c>
      <c r="AP248" s="1">
        <f t="shared" si="193"/>
        <v>0</v>
      </c>
      <c r="AQ248" s="1">
        <f t="shared" si="193"/>
        <v>0</v>
      </c>
      <c r="AR248" s="1">
        <f t="shared" si="193"/>
        <v>0</v>
      </c>
      <c r="AS248" s="1">
        <f t="shared" si="193"/>
        <v>0</v>
      </c>
      <c r="AT248" s="1">
        <f t="shared" si="193"/>
        <v>0</v>
      </c>
      <c r="AU248" s="1">
        <f t="shared" si="193"/>
        <v>0</v>
      </c>
      <c r="AV248" s="1">
        <f t="shared" si="193"/>
        <v>0</v>
      </c>
      <c r="AW248" s="1">
        <f t="shared" si="193"/>
        <v>0</v>
      </c>
      <c r="AX248" s="196">
        <f t="shared" si="213"/>
        <v>0</v>
      </c>
      <c r="AY248" s="1">
        <f t="shared" si="213"/>
        <v>0</v>
      </c>
      <c r="AZ248" s="1">
        <f t="shared" si="213"/>
        <v>0</v>
      </c>
      <c r="BA248" s="1">
        <f t="shared" si="213"/>
        <v>0</v>
      </c>
      <c r="BB248" s="106">
        <f t="shared" si="214"/>
        <v>0</v>
      </c>
    </row>
    <row r="249" spans="1:54" s="91" customFormat="1" ht="12.6" customHeight="1">
      <c r="A249" s="164"/>
      <c r="B249" s="161"/>
      <c r="C249" s="165" t="s">
        <v>47</v>
      </c>
      <c r="D249" s="89" t="s">
        <v>251</v>
      </c>
      <c r="E249" s="90" t="s">
        <v>57</v>
      </c>
      <c r="F249" s="90">
        <f t="shared" si="212"/>
        <v>2</v>
      </c>
      <c r="G249" s="271">
        <v>45495</v>
      </c>
      <c r="H249" s="271">
        <v>45506</v>
      </c>
      <c r="I249" s="61">
        <f t="shared" si="215"/>
        <v>10</v>
      </c>
      <c r="J249" s="61">
        <f t="shared" si="216"/>
        <v>20</v>
      </c>
      <c r="K249" s="92">
        <f t="shared" si="217"/>
        <v>0</v>
      </c>
      <c r="L249" s="186"/>
      <c r="M249" s="186"/>
      <c r="N249" s="93">
        <f>NETWORKDAYS(L249,M249)</f>
        <v>0</v>
      </c>
      <c r="O249" s="95">
        <f>F249*N249</f>
        <v>0</v>
      </c>
      <c r="P249" s="202">
        <v>0</v>
      </c>
      <c r="Q249" s="196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96"/>
      <c r="AY249" s="1"/>
      <c r="AZ249" s="1"/>
      <c r="BA249" s="1"/>
      <c r="BB249" s="106"/>
    </row>
    <row r="250" spans="1:54" s="91" customFormat="1" ht="12.6" customHeight="1">
      <c r="A250" s="164"/>
      <c r="B250" s="161"/>
      <c r="C250" s="175" t="s">
        <v>429</v>
      </c>
      <c r="D250" s="166" t="s">
        <v>251</v>
      </c>
      <c r="E250" s="167" t="s">
        <v>266</v>
      </c>
      <c r="F250" s="168"/>
      <c r="G250" s="188">
        <f>MIN(G251:G259)</f>
        <v>45467</v>
      </c>
      <c r="H250" s="188">
        <f>MAX(H251:H259)</f>
        <v>45572</v>
      </c>
      <c r="I250" s="169"/>
      <c r="J250" s="169"/>
      <c r="K250" s="39">
        <f>AVERAGE(K251:K259)</f>
        <v>0</v>
      </c>
      <c r="L250" s="188">
        <f>MIN(L251:L259)</f>
        <v>0</v>
      </c>
      <c r="M250" s="188">
        <f>MAX(M251:M259)</f>
        <v>0</v>
      </c>
      <c r="N250" s="170"/>
      <c r="O250" s="171"/>
      <c r="P250" s="203">
        <f>AVERAGE(P251:P259)</f>
        <v>0</v>
      </c>
      <c r="Q250" s="196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96"/>
      <c r="AY250" s="1"/>
      <c r="AZ250" s="1"/>
      <c r="BA250" s="1"/>
      <c r="BB250" s="106"/>
    </row>
    <row r="251" spans="1:54" s="91" customFormat="1" ht="12.6" customHeight="1">
      <c r="A251" s="164"/>
      <c r="B251" s="161"/>
      <c r="C251" s="165" t="s">
        <v>320</v>
      </c>
      <c r="D251" s="89" t="s">
        <v>251</v>
      </c>
      <c r="E251" s="90" t="s">
        <v>99</v>
      </c>
      <c r="F251" s="90">
        <f t="shared" si="212"/>
        <v>3</v>
      </c>
      <c r="G251" s="271">
        <v>45467</v>
      </c>
      <c r="H251" s="271">
        <v>45478</v>
      </c>
      <c r="I251" s="61">
        <f t="shared" si="215"/>
        <v>10</v>
      </c>
      <c r="J251" s="61">
        <f t="shared" si="216"/>
        <v>30</v>
      </c>
      <c r="K251" s="92">
        <f t="shared" si="217"/>
        <v>0</v>
      </c>
      <c r="L251" s="186"/>
      <c r="M251" s="186"/>
      <c r="N251" s="93">
        <f>NETWORKDAYS(L251,M251)</f>
        <v>0</v>
      </c>
      <c r="O251" s="95">
        <f>F251*N251</f>
        <v>0</v>
      </c>
      <c r="P251" s="202">
        <v>0</v>
      </c>
      <c r="Q251" s="196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96"/>
      <c r="AY251" s="1"/>
      <c r="AZ251" s="1"/>
      <c r="BA251" s="1"/>
      <c r="BB251" s="106"/>
    </row>
    <row r="252" spans="1:54" s="91" customFormat="1" ht="12.6" customHeight="1">
      <c r="A252" s="164"/>
      <c r="B252" s="161"/>
      <c r="C252" s="165" t="s">
        <v>293</v>
      </c>
      <c r="D252" s="89" t="s">
        <v>251</v>
      </c>
      <c r="E252" s="90" t="s">
        <v>99</v>
      </c>
      <c r="F252" s="90">
        <f t="shared" si="212"/>
        <v>3</v>
      </c>
      <c r="G252" s="271">
        <v>45474</v>
      </c>
      <c r="H252" s="271">
        <v>45478</v>
      </c>
      <c r="I252" s="61">
        <f t="shared" si="215"/>
        <v>5</v>
      </c>
      <c r="J252" s="61">
        <f t="shared" si="216"/>
        <v>15</v>
      </c>
      <c r="K252" s="92">
        <f t="shared" si="217"/>
        <v>0</v>
      </c>
      <c r="L252" s="186"/>
      <c r="M252" s="186"/>
      <c r="N252" s="93">
        <f t="shared" ref="N252:N259" si="219">NETWORKDAYS(L252,M252)</f>
        <v>0</v>
      </c>
      <c r="O252" s="95">
        <f t="shared" ref="O252:O259" si="220">F252*N252</f>
        <v>0</v>
      </c>
      <c r="P252" s="202">
        <v>0</v>
      </c>
      <c r="Q252" s="196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96"/>
      <c r="AY252" s="1"/>
      <c r="AZ252" s="1"/>
      <c r="BA252" s="1"/>
      <c r="BB252" s="106"/>
    </row>
    <row r="253" spans="1:54" s="91" customFormat="1" ht="12.6" customHeight="1">
      <c r="A253" s="164"/>
      <c r="B253" s="161"/>
      <c r="C253" s="165" t="s">
        <v>37</v>
      </c>
      <c r="D253" s="89" t="s">
        <v>251</v>
      </c>
      <c r="E253" s="90" t="s">
        <v>51</v>
      </c>
      <c r="F253" s="90">
        <f t="shared" si="212"/>
        <v>2</v>
      </c>
      <c r="G253" s="271">
        <v>45481</v>
      </c>
      <c r="H253" s="271">
        <v>45492</v>
      </c>
      <c r="I253" s="61">
        <f t="shared" si="215"/>
        <v>10</v>
      </c>
      <c r="J253" s="61">
        <f t="shared" si="216"/>
        <v>20</v>
      </c>
      <c r="K253" s="92">
        <f t="shared" si="217"/>
        <v>0</v>
      </c>
      <c r="L253" s="186"/>
      <c r="M253" s="186"/>
      <c r="N253" s="93">
        <f t="shared" si="219"/>
        <v>0</v>
      </c>
      <c r="O253" s="95">
        <f t="shared" si="220"/>
        <v>0</v>
      </c>
      <c r="P253" s="202">
        <v>0</v>
      </c>
      <c r="Q253" s="196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96"/>
      <c r="AY253" s="1"/>
      <c r="AZ253" s="1"/>
      <c r="BA253" s="1"/>
      <c r="BB253" s="106"/>
    </row>
    <row r="254" spans="1:54" s="91" customFormat="1" ht="12.6" customHeight="1">
      <c r="A254" s="164"/>
      <c r="B254" s="161"/>
      <c r="C254" s="165" t="s">
        <v>30</v>
      </c>
      <c r="D254" s="89" t="s">
        <v>251</v>
      </c>
      <c r="E254" s="90" t="s">
        <v>51</v>
      </c>
      <c r="F254" s="90">
        <f t="shared" si="212"/>
        <v>2</v>
      </c>
      <c r="G254" s="271">
        <v>45481</v>
      </c>
      <c r="H254" s="271">
        <v>45513</v>
      </c>
      <c r="I254" s="61">
        <f t="shared" si="215"/>
        <v>25</v>
      </c>
      <c r="J254" s="61">
        <f t="shared" si="216"/>
        <v>50</v>
      </c>
      <c r="K254" s="92">
        <f t="shared" si="217"/>
        <v>0</v>
      </c>
      <c r="L254" s="186"/>
      <c r="M254" s="186"/>
      <c r="N254" s="93">
        <f t="shared" si="219"/>
        <v>0</v>
      </c>
      <c r="O254" s="95">
        <f t="shared" si="220"/>
        <v>0</v>
      </c>
      <c r="P254" s="202">
        <v>0</v>
      </c>
      <c r="Q254" s="196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96"/>
      <c r="AY254" s="1"/>
      <c r="AZ254" s="1"/>
      <c r="BA254" s="1"/>
      <c r="BB254" s="106"/>
    </row>
    <row r="255" spans="1:54" s="91" customFormat="1" ht="12.6" customHeight="1">
      <c r="A255" s="164"/>
      <c r="B255" s="161"/>
      <c r="C255" s="165" t="s">
        <v>21</v>
      </c>
      <c r="D255" s="89" t="s">
        <v>251</v>
      </c>
      <c r="E255" s="90" t="s">
        <v>99</v>
      </c>
      <c r="F255" s="90">
        <f t="shared" si="212"/>
        <v>3</v>
      </c>
      <c r="G255" s="271">
        <v>45509</v>
      </c>
      <c r="H255" s="271">
        <v>45518</v>
      </c>
      <c r="I255" s="61">
        <f t="shared" si="215"/>
        <v>8</v>
      </c>
      <c r="J255" s="61">
        <f t="shared" si="216"/>
        <v>24</v>
      </c>
      <c r="K255" s="92">
        <f t="shared" si="217"/>
        <v>0</v>
      </c>
      <c r="L255" s="186"/>
      <c r="M255" s="186"/>
      <c r="N255" s="93">
        <f t="shared" si="219"/>
        <v>0</v>
      </c>
      <c r="O255" s="95">
        <f t="shared" si="220"/>
        <v>0</v>
      </c>
      <c r="P255" s="202">
        <v>0</v>
      </c>
      <c r="Q255" s="196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96"/>
      <c r="AY255" s="1"/>
      <c r="AZ255" s="1"/>
      <c r="BA255" s="1"/>
      <c r="BB255" s="106"/>
    </row>
    <row r="256" spans="1:54" s="91" customFormat="1" ht="12.6" customHeight="1">
      <c r="A256" s="164"/>
      <c r="B256" s="161"/>
      <c r="C256" s="165" t="s">
        <v>48</v>
      </c>
      <c r="D256" s="89" t="s">
        <v>251</v>
      </c>
      <c r="E256" s="90" t="s">
        <v>99</v>
      </c>
      <c r="F256" s="90">
        <f t="shared" si="212"/>
        <v>3</v>
      </c>
      <c r="G256" s="271">
        <v>45520</v>
      </c>
      <c r="H256" s="271">
        <v>45527</v>
      </c>
      <c r="I256" s="61">
        <f t="shared" si="215"/>
        <v>6</v>
      </c>
      <c r="J256" s="61">
        <f t="shared" si="216"/>
        <v>18</v>
      </c>
      <c r="K256" s="92">
        <f t="shared" si="217"/>
        <v>0</v>
      </c>
      <c r="L256" s="186"/>
      <c r="M256" s="186"/>
      <c r="N256" s="93">
        <f t="shared" si="219"/>
        <v>0</v>
      </c>
      <c r="O256" s="95">
        <f t="shared" si="220"/>
        <v>0</v>
      </c>
      <c r="P256" s="202">
        <v>0</v>
      </c>
      <c r="Q256" s="196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96"/>
      <c r="AY256" s="1"/>
      <c r="AZ256" s="1"/>
      <c r="BA256" s="1"/>
      <c r="BB256" s="106"/>
    </row>
    <row r="257" spans="1:54" s="91" customFormat="1" ht="12.6" customHeight="1">
      <c r="A257" s="164"/>
      <c r="B257" s="161"/>
      <c r="C257" s="165" t="s">
        <v>19</v>
      </c>
      <c r="D257" s="89" t="s">
        <v>251</v>
      </c>
      <c r="E257" s="90" t="s">
        <v>69</v>
      </c>
      <c r="F257" s="90">
        <f t="shared" si="212"/>
        <v>2</v>
      </c>
      <c r="G257" s="271">
        <v>45530</v>
      </c>
      <c r="H257" s="271">
        <v>45562</v>
      </c>
      <c r="I257" s="61">
        <f t="shared" si="215"/>
        <v>25</v>
      </c>
      <c r="J257" s="61">
        <f t="shared" si="216"/>
        <v>50</v>
      </c>
      <c r="K257" s="92">
        <f t="shared" si="217"/>
        <v>0</v>
      </c>
      <c r="L257" s="186"/>
      <c r="M257" s="186"/>
      <c r="N257" s="93">
        <f t="shared" si="219"/>
        <v>0</v>
      </c>
      <c r="O257" s="95">
        <f t="shared" si="220"/>
        <v>0</v>
      </c>
      <c r="P257" s="202">
        <v>0</v>
      </c>
      <c r="Q257" s="196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96"/>
      <c r="AY257" s="1"/>
      <c r="AZ257" s="1"/>
      <c r="BA257" s="1"/>
      <c r="BB257" s="106"/>
    </row>
    <row r="258" spans="1:54" s="91" customFormat="1" ht="12.6" customHeight="1">
      <c r="A258" s="164"/>
      <c r="B258" s="161"/>
      <c r="C258" s="165" t="s">
        <v>25</v>
      </c>
      <c r="D258" s="89" t="s">
        <v>251</v>
      </c>
      <c r="E258" s="90" t="s">
        <v>51</v>
      </c>
      <c r="F258" s="90">
        <f t="shared" si="212"/>
        <v>2</v>
      </c>
      <c r="G258" s="271">
        <v>45561</v>
      </c>
      <c r="H258" s="271">
        <v>45569</v>
      </c>
      <c r="I258" s="61">
        <f t="shared" si="215"/>
        <v>7</v>
      </c>
      <c r="J258" s="61">
        <f t="shared" si="216"/>
        <v>14</v>
      </c>
      <c r="K258" s="92">
        <f t="shared" si="217"/>
        <v>0</v>
      </c>
      <c r="L258" s="186"/>
      <c r="M258" s="186"/>
      <c r="N258" s="93">
        <f t="shared" si="219"/>
        <v>0</v>
      </c>
      <c r="O258" s="95">
        <f t="shared" si="220"/>
        <v>0</v>
      </c>
      <c r="P258" s="202">
        <v>0</v>
      </c>
      <c r="Q258" s="196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96"/>
      <c r="AY258" s="1"/>
      <c r="AZ258" s="1"/>
      <c r="BA258" s="1"/>
      <c r="BB258" s="106"/>
    </row>
    <row r="259" spans="1:54" s="91" customFormat="1" ht="12.6" customHeight="1">
      <c r="A259" s="164"/>
      <c r="B259" s="161"/>
      <c r="C259" s="165" t="s">
        <v>45</v>
      </c>
      <c r="D259" s="89" t="s">
        <v>251</v>
      </c>
      <c r="E259" s="90" t="s">
        <v>131</v>
      </c>
      <c r="F259" s="90">
        <f t="shared" si="212"/>
        <v>2</v>
      </c>
      <c r="G259" s="271">
        <v>45565</v>
      </c>
      <c r="H259" s="271">
        <v>45572</v>
      </c>
      <c r="I259" s="61">
        <f t="shared" si="215"/>
        <v>6</v>
      </c>
      <c r="J259" s="61">
        <f t="shared" si="216"/>
        <v>12</v>
      </c>
      <c r="K259" s="92">
        <f t="shared" si="217"/>
        <v>0</v>
      </c>
      <c r="L259" s="186"/>
      <c r="M259" s="186"/>
      <c r="N259" s="93">
        <f t="shared" si="219"/>
        <v>0</v>
      </c>
      <c r="O259" s="95">
        <f t="shared" si="220"/>
        <v>0</v>
      </c>
      <c r="P259" s="202">
        <v>0</v>
      </c>
      <c r="Q259" s="196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96"/>
      <c r="AY259" s="1"/>
      <c r="AZ259" s="1"/>
      <c r="BA259" s="1"/>
      <c r="BB259" s="106"/>
    </row>
    <row r="260" spans="1:54" s="91" customFormat="1" ht="12.6" customHeight="1">
      <c r="A260" s="164"/>
      <c r="B260" s="161"/>
      <c r="C260" s="175" t="s">
        <v>426</v>
      </c>
      <c r="D260" s="166" t="s">
        <v>251</v>
      </c>
      <c r="E260" s="167" t="s">
        <v>266</v>
      </c>
      <c r="F260" s="168"/>
      <c r="G260" s="188">
        <f>MIN(G261:G266)</f>
        <v>45467</v>
      </c>
      <c r="H260" s="188">
        <f>MAX(H261:H266)</f>
        <v>45513</v>
      </c>
      <c r="I260" s="169"/>
      <c r="J260" s="169"/>
      <c r="K260" s="39">
        <f>AVERAGE(K261:K266)</f>
        <v>0</v>
      </c>
      <c r="L260" s="188">
        <f>MIN(L261:L266)</f>
        <v>0</v>
      </c>
      <c r="M260" s="188">
        <f>MAX(M261:M266)</f>
        <v>0</v>
      </c>
      <c r="N260" s="170"/>
      <c r="O260" s="171"/>
      <c r="P260" s="203">
        <f>AVERAGE(P261:P266)</f>
        <v>0</v>
      </c>
      <c r="Q260" s="196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96"/>
      <c r="AY260" s="1"/>
      <c r="AZ260" s="1"/>
      <c r="BA260" s="1"/>
      <c r="BB260" s="106"/>
    </row>
    <row r="261" spans="1:54" s="91" customFormat="1" ht="12.6" customHeight="1">
      <c r="A261" s="164"/>
      <c r="B261" s="161"/>
      <c r="C261" s="165" t="s">
        <v>26</v>
      </c>
      <c r="D261" s="89" t="s">
        <v>251</v>
      </c>
      <c r="E261" s="222" t="s">
        <v>54</v>
      </c>
      <c r="F261" s="90">
        <f t="shared" si="212"/>
        <v>2</v>
      </c>
      <c r="G261" s="271">
        <v>45467</v>
      </c>
      <c r="H261" s="271">
        <v>45478</v>
      </c>
      <c r="I261" s="61">
        <f t="shared" si="215"/>
        <v>10</v>
      </c>
      <c r="J261" s="61">
        <f t="shared" si="216"/>
        <v>20</v>
      </c>
      <c r="K261" s="92">
        <f t="shared" si="217"/>
        <v>0</v>
      </c>
      <c r="L261" s="186"/>
      <c r="M261" s="186"/>
      <c r="N261" s="93">
        <f t="shared" ref="N261:N266" si="221">NETWORKDAYS(L261,M261)</f>
        <v>0</v>
      </c>
      <c r="O261" s="95">
        <f>F261*N261</f>
        <v>0</v>
      </c>
      <c r="P261" s="202">
        <v>0</v>
      </c>
      <c r="Q261" s="196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96"/>
      <c r="AY261" s="1"/>
      <c r="AZ261" s="1"/>
      <c r="BA261" s="1"/>
      <c r="BB261" s="106"/>
    </row>
    <row r="262" spans="1:54" s="91" customFormat="1" ht="12.6" customHeight="1">
      <c r="A262" s="164"/>
      <c r="B262" s="161"/>
      <c r="C262" s="165" t="s">
        <v>42</v>
      </c>
      <c r="D262" s="89" t="s">
        <v>251</v>
      </c>
      <c r="E262" s="222" t="s">
        <v>54</v>
      </c>
      <c r="F262" s="90">
        <f t="shared" ref="F262:F266" si="222">SUMPRODUCT(LEN(E262))-SUMPRODUCT(LEN(SUBSTITUTE(E262,",","")))+1</f>
        <v>2</v>
      </c>
      <c r="G262" s="271">
        <v>45481</v>
      </c>
      <c r="H262" s="271">
        <v>45492</v>
      </c>
      <c r="I262" s="61">
        <f t="shared" si="215"/>
        <v>10</v>
      </c>
      <c r="J262" s="61">
        <f t="shared" si="216"/>
        <v>20</v>
      </c>
      <c r="K262" s="92">
        <f t="shared" si="217"/>
        <v>0</v>
      </c>
      <c r="L262" s="186"/>
      <c r="M262" s="186"/>
      <c r="N262" s="93">
        <f t="shared" si="221"/>
        <v>0</v>
      </c>
      <c r="O262" s="95">
        <f t="shared" ref="O262:O266" si="223">F262*N262</f>
        <v>0</v>
      </c>
      <c r="P262" s="202">
        <v>0</v>
      </c>
      <c r="Q262" s="196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96"/>
      <c r="AY262" s="1"/>
      <c r="AZ262" s="1"/>
      <c r="BA262" s="1"/>
      <c r="BB262" s="106"/>
    </row>
    <row r="263" spans="1:54" s="91" customFormat="1" ht="12.6" customHeight="1">
      <c r="A263" s="164"/>
      <c r="B263" s="161"/>
      <c r="C263" s="165" t="s">
        <v>33</v>
      </c>
      <c r="D263" s="89" t="s">
        <v>251</v>
      </c>
      <c r="E263" s="222" t="s">
        <v>54</v>
      </c>
      <c r="F263" s="90">
        <f t="shared" si="222"/>
        <v>2</v>
      </c>
      <c r="G263" s="186">
        <v>45474</v>
      </c>
      <c r="H263" s="186">
        <v>45485</v>
      </c>
      <c r="I263" s="61">
        <f t="shared" si="215"/>
        <v>10</v>
      </c>
      <c r="J263" s="61">
        <f t="shared" si="216"/>
        <v>20</v>
      </c>
      <c r="K263" s="92">
        <f t="shared" si="217"/>
        <v>0</v>
      </c>
      <c r="L263" s="186"/>
      <c r="M263" s="186"/>
      <c r="N263" s="93">
        <f t="shared" si="221"/>
        <v>0</v>
      </c>
      <c r="O263" s="95">
        <f t="shared" si="223"/>
        <v>0</v>
      </c>
      <c r="P263" s="202">
        <v>0</v>
      </c>
      <c r="Q263" s="196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96"/>
      <c r="AY263" s="1"/>
      <c r="AZ263" s="1"/>
      <c r="BA263" s="1"/>
      <c r="BB263" s="106"/>
    </row>
    <row r="264" spans="1:54" s="91" customFormat="1" ht="12.6" customHeight="1">
      <c r="A264" s="164"/>
      <c r="B264" s="161"/>
      <c r="C264" s="165" t="s">
        <v>35</v>
      </c>
      <c r="D264" s="89" t="s">
        <v>251</v>
      </c>
      <c r="E264" s="222" t="s">
        <v>54</v>
      </c>
      <c r="F264" s="90">
        <f t="shared" si="222"/>
        <v>2</v>
      </c>
      <c r="G264" s="186">
        <v>45488</v>
      </c>
      <c r="H264" s="186">
        <v>45499</v>
      </c>
      <c r="I264" s="61">
        <f t="shared" si="215"/>
        <v>10</v>
      </c>
      <c r="J264" s="61">
        <f t="shared" si="216"/>
        <v>20</v>
      </c>
      <c r="K264" s="92">
        <f t="shared" si="217"/>
        <v>0</v>
      </c>
      <c r="L264" s="186"/>
      <c r="M264" s="186"/>
      <c r="N264" s="93">
        <f t="shared" si="221"/>
        <v>0</v>
      </c>
      <c r="O264" s="95">
        <f t="shared" si="223"/>
        <v>0</v>
      </c>
      <c r="P264" s="202">
        <v>0</v>
      </c>
      <c r="Q264" s="196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96"/>
      <c r="AY264" s="1"/>
      <c r="AZ264" s="1"/>
      <c r="BA264" s="1"/>
      <c r="BB264" s="106"/>
    </row>
    <row r="265" spans="1:54" s="91" customFormat="1" ht="12.6" customHeight="1">
      <c r="A265" s="164"/>
      <c r="B265" s="161"/>
      <c r="C265" s="165" t="s">
        <v>44</v>
      </c>
      <c r="D265" s="89" t="s">
        <v>251</v>
      </c>
      <c r="E265" s="222" t="s">
        <v>128</v>
      </c>
      <c r="F265" s="90">
        <f t="shared" si="222"/>
        <v>3</v>
      </c>
      <c r="G265" s="186">
        <v>45495</v>
      </c>
      <c r="H265" s="186">
        <v>45499</v>
      </c>
      <c r="I265" s="61">
        <f t="shared" si="215"/>
        <v>5</v>
      </c>
      <c r="J265" s="61">
        <f t="shared" si="216"/>
        <v>15</v>
      </c>
      <c r="K265" s="92">
        <f t="shared" si="217"/>
        <v>0</v>
      </c>
      <c r="L265" s="186"/>
      <c r="M265" s="186"/>
      <c r="N265" s="93">
        <f t="shared" si="221"/>
        <v>0</v>
      </c>
      <c r="O265" s="95">
        <f t="shared" si="223"/>
        <v>0</v>
      </c>
      <c r="P265" s="202">
        <v>0</v>
      </c>
      <c r="Q265" s="196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96"/>
      <c r="AY265" s="1"/>
      <c r="AZ265" s="1"/>
      <c r="BA265" s="1"/>
      <c r="BB265" s="106"/>
    </row>
    <row r="266" spans="1:54" s="91" customFormat="1" ht="12.6" customHeight="1">
      <c r="A266" s="164"/>
      <c r="B266" s="161"/>
      <c r="C266" s="165" t="s">
        <v>318</v>
      </c>
      <c r="D266" s="89" t="s">
        <v>251</v>
      </c>
      <c r="E266" s="222" t="s">
        <v>128</v>
      </c>
      <c r="F266" s="90">
        <f t="shared" si="222"/>
        <v>3</v>
      </c>
      <c r="G266" s="186">
        <v>45502</v>
      </c>
      <c r="H266" s="186">
        <v>45513</v>
      </c>
      <c r="I266" s="61">
        <f t="shared" si="215"/>
        <v>10</v>
      </c>
      <c r="J266" s="61">
        <f t="shared" si="216"/>
        <v>30</v>
      </c>
      <c r="K266" s="92">
        <f t="shared" si="217"/>
        <v>0</v>
      </c>
      <c r="L266" s="186"/>
      <c r="M266" s="186"/>
      <c r="N266" s="93">
        <f t="shared" si="221"/>
        <v>0</v>
      </c>
      <c r="O266" s="95">
        <f t="shared" si="223"/>
        <v>0</v>
      </c>
      <c r="P266" s="202">
        <v>0</v>
      </c>
      <c r="Q266" s="196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96"/>
      <c r="AY266" s="1"/>
      <c r="AZ266" s="1"/>
      <c r="BA266" s="1"/>
      <c r="BB266" s="106"/>
    </row>
    <row r="267" spans="1:54" s="91" customFormat="1" ht="12.6" customHeight="1">
      <c r="A267" s="164"/>
      <c r="B267" s="161"/>
      <c r="C267" s="175" t="s">
        <v>427</v>
      </c>
      <c r="D267" s="166" t="s">
        <v>251</v>
      </c>
      <c r="E267" s="167" t="s">
        <v>266</v>
      </c>
      <c r="F267" s="168"/>
      <c r="G267" s="188">
        <f>MIN(G268:G272)</f>
        <v>45505</v>
      </c>
      <c r="H267" s="188">
        <f>MAX(H268:H272)</f>
        <v>45534</v>
      </c>
      <c r="I267" s="169"/>
      <c r="J267" s="169"/>
      <c r="K267" s="39">
        <f>AVERAGE(K268:K272)</f>
        <v>0</v>
      </c>
      <c r="L267" s="188">
        <f>MIN(L268:L272)</f>
        <v>0</v>
      </c>
      <c r="M267" s="188">
        <f>MAX(M268:M272)</f>
        <v>0</v>
      </c>
      <c r="N267" s="170"/>
      <c r="O267" s="171"/>
      <c r="P267" s="203">
        <f>AVERAGE(P268:P272)</f>
        <v>0</v>
      </c>
      <c r="Q267" s="196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96"/>
      <c r="AY267" s="1"/>
      <c r="AZ267" s="1"/>
      <c r="BA267" s="1"/>
      <c r="BB267" s="106"/>
    </row>
    <row r="268" spans="1:54" s="91" customFormat="1" ht="12.6" customHeight="1">
      <c r="A268" s="164"/>
      <c r="B268" s="161"/>
      <c r="C268" s="165" t="s">
        <v>64</v>
      </c>
      <c r="D268" s="89" t="s">
        <v>251</v>
      </c>
      <c r="E268" s="222" t="s">
        <v>58</v>
      </c>
      <c r="F268" s="90">
        <f t="shared" ref="F268:F272" si="224">SUMPRODUCT(LEN(E268))-SUMPRODUCT(LEN(SUBSTITUTE(E268,",","")))+1</f>
        <v>2</v>
      </c>
      <c r="G268" s="186">
        <v>45505</v>
      </c>
      <c r="H268" s="186">
        <v>45518</v>
      </c>
      <c r="I268" s="61">
        <f t="shared" si="215"/>
        <v>10</v>
      </c>
      <c r="J268" s="61">
        <f t="shared" si="216"/>
        <v>20</v>
      </c>
      <c r="K268" s="92">
        <f t="shared" si="217"/>
        <v>0</v>
      </c>
      <c r="L268" s="186"/>
      <c r="M268" s="186"/>
      <c r="N268" s="93">
        <f t="shared" ref="N268:N272" si="225">NETWORKDAYS(L268,M268)</f>
        <v>0</v>
      </c>
      <c r="O268" s="95">
        <f t="shared" ref="O268:O272" si="226">F268*N268</f>
        <v>0</v>
      </c>
      <c r="P268" s="202">
        <v>0</v>
      </c>
      <c r="Q268" s="196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96"/>
      <c r="AY268" s="1"/>
      <c r="AZ268" s="1"/>
      <c r="BA268" s="1"/>
      <c r="BB268" s="106"/>
    </row>
    <row r="269" spans="1:54" s="91" customFormat="1" ht="12.6" customHeight="1">
      <c r="A269" s="164"/>
      <c r="B269" s="161"/>
      <c r="C269" s="165" t="s">
        <v>8</v>
      </c>
      <c r="D269" s="89" t="s">
        <v>251</v>
      </c>
      <c r="E269" s="222" t="s">
        <v>58</v>
      </c>
      <c r="F269" s="90">
        <f t="shared" si="224"/>
        <v>2</v>
      </c>
      <c r="G269" s="186">
        <v>45520</v>
      </c>
      <c r="H269" s="186">
        <v>45534</v>
      </c>
      <c r="I269" s="61">
        <f t="shared" si="215"/>
        <v>11</v>
      </c>
      <c r="J269" s="61">
        <f t="shared" si="216"/>
        <v>22</v>
      </c>
      <c r="K269" s="92">
        <f t="shared" si="217"/>
        <v>0</v>
      </c>
      <c r="L269" s="186"/>
      <c r="M269" s="186"/>
      <c r="N269" s="93">
        <f t="shared" si="225"/>
        <v>0</v>
      </c>
      <c r="O269" s="95">
        <f t="shared" si="226"/>
        <v>0</v>
      </c>
      <c r="P269" s="202">
        <v>0</v>
      </c>
      <c r="Q269" s="196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96"/>
      <c r="AY269" s="1"/>
      <c r="AZ269" s="1"/>
      <c r="BA269" s="1"/>
      <c r="BB269" s="106"/>
    </row>
    <row r="270" spans="1:54" s="91" customFormat="1" ht="12.6" customHeight="1">
      <c r="A270" s="164"/>
      <c r="B270" s="161"/>
      <c r="C270" s="165" t="s">
        <v>56</v>
      </c>
      <c r="D270" s="89" t="s">
        <v>251</v>
      </c>
      <c r="E270" s="222" t="s">
        <v>58</v>
      </c>
      <c r="F270" s="90">
        <f t="shared" si="224"/>
        <v>2</v>
      </c>
      <c r="G270" s="186">
        <v>45516</v>
      </c>
      <c r="H270" s="186">
        <v>45534</v>
      </c>
      <c r="I270" s="61">
        <f t="shared" si="215"/>
        <v>15</v>
      </c>
      <c r="J270" s="61">
        <f t="shared" si="216"/>
        <v>30</v>
      </c>
      <c r="K270" s="92">
        <f t="shared" si="217"/>
        <v>0</v>
      </c>
      <c r="L270" s="186"/>
      <c r="M270" s="186"/>
      <c r="N270" s="93">
        <f t="shared" si="225"/>
        <v>0</v>
      </c>
      <c r="O270" s="95">
        <f t="shared" si="226"/>
        <v>0</v>
      </c>
      <c r="P270" s="202">
        <v>0</v>
      </c>
      <c r="Q270" s="196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96"/>
      <c r="AY270" s="1"/>
      <c r="AZ270" s="1"/>
      <c r="BA270" s="1"/>
      <c r="BB270" s="106"/>
    </row>
    <row r="271" spans="1:54" s="91" customFormat="1" ht="12.6" customHeight="1">
      <c r="A271" s="164"/>
      <c r="B271" s="161"/>
      <c r="C271" s="165" t="s">
        <v>324</v>
      </c>
      <c r="D271" s="89" t="s">
        <v>251</v>
      </c>
      <c r="E271" s="222" t="s">
        <v>58</v>
      </c>
      <c r="F271" s="90">
        <f t="shared" si="224"/>
        <v>2</v>
      </c>
      <c r="G271" s="186">
        <v>45523</v>
      </c>
      <c r="H271" s="186">
        <v>45534</v>
      </c>
      <c r="I271" s="61">
        <f t="shared" si="215"/>
        <v>10</v>
      </c>
      <c r="J271" s="61">
        <f t="shared" si="216"/>
        <v>20</v>
      </c>
      <c r="K271" s="92">
        <f t="shared" si="217"/>
        <v>0</v>
      </c>
      <c r="L271" s="186"/>
      <c r="M271" s="186"/>
      <c r="N271" s="93">
        <f t="shared" si="225"/>
        <v>0</v>
      </c>
      <c r="O271" s="95">
        <f t="shared" si="226"/>
        <v>0</v>
      </c>
      <c r="P271" s="202">
        <v>0</v>
      </c>
      <c r="Q271" s="196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96"/>
      <c r="AY271" s="1"/>
      <c r="AZ271" s="1"/>
      <c r="BA271" s="1"/>
      <c r="BB271" s="106"/>
    </row>
    <row r="272" spans="1:54" s="91" customFormat="1" ht="12.6" customHeight="1">
      <c r="A272" s="164"/>
      <c r="B272" s="161"/>
      <c r="C272" s="165" t="s">
        <v>289</v>
      </c>
      <c r="D272" s="89" t="s">
        <v>251</v>
      </c>
      <c r="E272" s="222" t="s">
        <v>58</v>
      </c>
      <c r="F272" s="90">
        <f t="shared" si="224"/>
        <v>2</v>
      </c>
      <c r="G272" s="186">
        <v>45523</v>
      </c>
      <c r="H272" s="186">
        <v>45534</v>
      </c>
      <c r="I272" s="61">
        <f t="shared" si="215"/>
        <v>10</v>
      </c>
      <c r="J272" s="61">
        <f t="shared" si="216"/>
        <v>20</v>
      </c>
      <c r="K272" s="92">
        <f t="shared" si="217"/>
        <v>0</v>
      </c>
      <c r="L272" s="186"/>
      <c r="M272" s="186"/>
      <c r="N272" s="93">
        <f t="shared" si="225"/>
        <v>0</v>
      </c>
      <c r="O272" s="95">
        <f t="shared" si="226"/>
        <v>0</v>
      </c>
      <c r="P272" s="202">
        <v>0</v>
      </c>
      <c r="Q272" s="196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96"/>
      <c r="AY272" s="1"/>
      <c r="AZ272" s="1"/>
      <c r="BA272" s="1"/>
      <c r="BB272" s="106"/>
    </row>
    <row r="273" spans="1:54" s="91" customFormat="1" ht="12.6" customHeight="1">
      <c r="A273" s="164"/>
      <c r="B273" s="161"/>
      <c r="C273" s="175" t="s">
        <v>1</v>
      </c>
      <c r="D273" s="166" t="s">
        <v>251</v>
      </c>
      <c r="E273" s="167" t="s">
        <v>266</v>
      </c>
      <c r="F273" s="168"/>
      <c r="G273" s="188">
        <f>MIN(G274:G275)</f>
        <v>45536</v>
      </c>
      <c r="H273" s="188">
        <f>MAX(H274:H275)</f>
        <v>45596</v>
      </c>
      <c r="I273" s="169"/>
      <c r="J273" s="169"/>
      <c r="K273" s="39">
        <f>AVERAGE(K274:K275)</f>
        <v>0</v>
      </c>
      <c r="L273" s="188">
        <f>MIN(L274:L275)</f>
        <v>0</v>
      </c>
      <c r="M273" s="188">
        <f>MAX(M274:M275)</f>
        <v>0</v>
      </c>
      <c r="N273" s="170"/>
      <c r="O273" s="171"/>
      <c r="P273" s="203">
        <f>AVERAGE(P274:P275)</f>
        <v>0</v>
      </c>
      <c r="Q273" s="196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96"/>
      <c r="AY273" s="1"/>
      <c r="AZ273" s="1"/>
      <c r="BA273" s="1"/>
      <c r="BB273" s="106"/>
    </row>
    <row r="274" spans="1:54" s="91" customFormat="1" ht="12.6" customHeight="1">
      <c r="A274" s="164"/>
      <c r="B274" s="161"/>
      <c r="C274" s="165" t="s">
        <v>332</v>
      </c>
      <c r="D274" s="89" t="s">
        <v>251</v>
      </c>
      <c r="E274" s="222" t="s">
        <v>145</v>
      </c>
      <c r="F274" s="90">
        <f t="shared" ref="F274:F275" si="227">SUMPRODUCT(LEN(E274))-SUMPRODUCT(LEN(SUBSTITUTE(E274,",","")))+1</f>
        <v>3</v>
      </c>
      <c r="G274" s="186">
        <v>45536</v>
      </c>
      <c r="H274" s="186">
        <v>45565</v>
      </c>
      <c r="I274" s="61">
        <f t="shared" si="215"/>
        <v>21</v>
      </c>
      <c r="J274" s="61">
        <f t="shared" si="216"/>
        <v>63</v>
      </c>
      <c r="K274" s="92">
        <f t="shared" si="217"/>
        <v>0</v>
      </c>
      <c r="L274" s="186"/>
      <c r="M274" s="186"/>
      <c r="N274" s="93">
        <f t="shared" ref="N274:N275" si="228">NETWORKDAYS(L274,M274)</f>
        <v>0</v>
      </c>
      <c r="O274" s="95">
        <f t="shared" ref="O274:O275" si="229">F274*N274</f>
        <v>0</v>
      </c>
      <c r="P274" s="202">
        <v>0</v>
      </c>
      <c r="Q274" s="196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96"/>
      <c r="AY274" s="1"/>
      <c r="AZ274" s="1"/>
      <c r="BA274" s="1"/>
      <c r="BB274" s="106"/>
    </row>
    <row r="275" spans="1:54" s="91" customFormat="1" ht="12.6" customHeight="1">
      <c r="A275" s="164"/>
      <c r="B275" s="161"/>
      <c r="C275" s="165" t="s">
        <v>328</v>
      </c>
      <c r="D275" s="89" t="s">
        <v>251</v>
      </c>
      <c r="E275" s="222" t="s">
        <v>145</v>
      </c>
      <c r="F275" s="90">
        <f t="shared" si="227"/>
        <v>3</v>
      </c>
      <c r="G275" s="186">
        <v>45566</v>
      </c>
      <c r="H275" s="186">
        <v>45596</v>
      </c>
      <c r="I275" s="61">
        <f t="shared" si="215"/>
        <v>23</v>
      </c>
      <c r="J275" s="61">
        <f t="shared" si="216"/>
        <v>69</v>
      </c>
      <c r="K275" s="92">
        <f t="shared" si="217"/>
        <v>0</v>
      </c>
      <c r="L275" s="186"/>
      <c r="M275" s="186"/>
      <c r="N275" s="93">
        <f t="shared" si="228"/>
        <v>0</v>
      </c>
      <c r="O275" s="95">
        <f t="shared" si="229"/>
        <v>0</v>
      </c>
      <c r="P275" s="202">
        <v>0</v>
      </c>
      <c r="Q275" s="196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96"/>
      <c r="AY275" s="1"/>
      <c r="AZ275" s="1"/>
      <c r="BA275" s="1"/>
      <c r="BB275" s="106"/>
    </row>
    <row r="276" spans="1:54" s="91" customFormat="1" ht="12.6" customHeight="1">
      <c r="A276" s="164"/>
      <c r="B276" s="161"/>
      <c r="C276" s="175" t="s">
        <v>425</v>
      </c>
      <c r="D276" s="166" t="s">
        <v>251</v>
      </c>
      <c r="E276" s="167" t="s">
        <v>266</v>
      </c>
      <c r="F276" s="168"/>
      <c r="G276" s="188">
        <f>MIN(G277:G281)</f>
        <v>45467</v>
      </c>
      <c r="H276" s="188">
        <f>MAX(H277:H281)</f>
        <v>45565</v>
      </c>
      <c r="I276" s="169"/>
      <c r="J276" s="169"/>
      <c r="K276" s="39">
        <f>AVERAGE(K277:K281)</f>
        <v>0</v>
      </c>
      <c r="L276" s="188">
        <f>MIN(L277:L281)</f>
        <v>0</v>
      </c>
      <c r="M276" s="188">
        <f>MAX(M277:M281)</f>
        <v>0</v>
      </c>
      <c r="N276" s="170"/>
      <c r="O276" s="171"/>
      <c r="P276" s="203">
        <f>AVERAGE(P277:P281)</f>
        <v>0</v>
      </c>
      <c r="Q276" s="196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96"/>
      <c r="AY276" s="1"/>
      <c r="AZ276" s="1"/>
      <c r="BA276" s="1"/>
      <c r="BB276" s="106"/>
    </row>
    <row r="277" spans="1:54" s="91" customFormat="1" ht="12.6" customHeight="1">
      <c r="A277" s="164"/>
      <c r="B277" s="161"/>
      <c r="C277" s="165" t="s">
        <v>315</v>
      </c>
      <c r="D277" s="89" t="s">
        <v>251</v>
      </c>
      <c r="E277" s="222" t="s">
        <v>109</v>
      </c>
      <c r="F277" s="90">
        <f t="shared" ref="F277:F281" si="230">SUMPRODUCT(LEN(E277))-SUMPRODUCT(LEN(SUBSTITUTE(E277,",","")))+1</f>
        <v>3</v>
      </c>
      <c r="G277" s="271">
        <v>45467</v>
      </c>
      <c r="H277" s="271">
        <v>45478</v>
      </c>
      <c r="I277" s="61">
        <f t="shared" si="215"/>
        <v>10</v>
      </c>
      <c r="J277" s="61">
        <f t="shared" si="216"/>
        <v>30</v>
      </c>
      <c r="K277" s="92">
        <f t="shared" si="217"/>
        <v>0</v>
      </c>
      <c r="L277" s="186"/>
      <c r="M277" s="186"/>
      <c r="N277" s="93">
        <f t="shared" ref="N277:N281" si="231">NETWORKDAYS(L277,M277)</f>
        <v>0</v>
      </c>
      <c r="O277" s="95">
        <f t="shared" ref="O277:O281" si="232">F277*N277</f>
        <v>0</v>
      </c>
      <c r="P277" s="202">
        <v>0</v>
      </c>
      <c r="Q277" s="196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96"/>
      <c r="AY277" s="1"/>
      <c r="AZ277" s="1"/>
      <c r="BA277" s="1"/>
      <c r="BB277" s="106"/>
    </row>
    <row r="278" spans="1:54" s="91" customFormat="1" ht="12.6" customHeight="1">
      <c r="A278" s="164"/>
      <c r="B278" s="161"/>
      <c r="C278" s="165" t="s">
        <v>288</v>
      </c>
      <c r="D278" s="89" t="s">
        <v>251</v>
      </c>
      <c r="E278" s="222" t="s">
        <v>109</v>
      </c>
      <c r="F278" s="90">
        <f t="shared" si="230"/>
        <v>3</v>
      </c>
      <c r="G278" s="271">
        <v>45467</v>
      </c>
      <c r="H278" s="271">
        <v>45478</v>
      </c>
      <c r="I278" s="61">
        <f t="shared" si="215"/>
        <v>10</v>
      </c>
      <c r="J278" s="61">
        <f t="shared" si="216"/>
        <v>30</v>
      </c>
      <c r="K278" s="92">
        <f t="shared" si="217"/>
        <v>0</v>
      </c>
      <c r="L278" s="186"/>
      <c r="M278" s="186"/>
      <c r="N278" s="93">
        <f t="shared" si="231"/>
        <v>0</v>
      </c>
      <c r="O278" s="95">
        <f t="shared" si="232"/>
        <v>0</v>
      </c>
      <c r="P278" s="202">
        <v>0</v>
      </c>
      <c r="Q278" s="196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96"/>
      <c r="AY278" s="1"/>
      <c r="AZ278" s="1"/>
      <c r="BA278" s="1"/>
      <c r="BB278" s="106"/>
    </row>
    <row r="279" spans="1:54" s="91" customFormat="1" ht="12.6" customHeight="1">
      <c r="A279" s="164"/>
      <c r="B279" s="161"/>
      <c r="C279" s="165" t="s">
        <v>331</v>
      </c>
      <c r="D279" s="89" t="s">
        <v>251</v>
      </c>
      <c r="E279" s="222" t="s">
        <v>109</v>
      </c>
      <c r="F279" s="90">
        <f t="shared" si="230"/>
        <v>3</v>
      </c>
      <c r="G279" s="271">
        <v>45474</v>
      </c>
      <c r="H279" s="271">
        <v>45485</v>
      </c>
      <c r="I279" s="61">
        <f t="shared" si="215"/>
        <v>10</v>
      </c>
      <c r="J279" s="61">
        <f t="shared" si="216"/>
        <v>30</v>
      </c>
      <c r="K279" s="92">
        <f t="shared" si="217"/>
        <v>0</v>
      </c>
      <c r="L279" s="186"/>
      <c r="M279" s="186"/>
      <c r="N279" s="93">
        <f t="shared" si="231"/>
        <v>0</v>
      </c>
      <c r="O279" s="95">
        <f t="shared" si="232"/>
        <v>0</v>
      </c>
      <c r="P279" s="202">
        <v>0</v>
      </c>
      <c r="Q279" s="196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96"/>
      <c r="AY279" s="1"/>
      <c r="AZ279" s="1"/>
      <c r="BA279" s="1"/>
      <c r="BB279" s="106"/>
    </row>
    <row r="280" spans="1:54" s="91" customFormat="1" ht="12.6" customHeight="1">
      <c r="A280" s="164"/>
      <c r="B280" s="161"/>
      <c r="C280" s="165" t="s">
        <v>296</v>
      </c>
      <c r="D280" s="89" t="s">
        <v>251</v>
      </c>
      <c r="E280" s="222" t="s">
        <v>109</v>
      </c>
      <c r="F280" s="90">
        <f t="shared" si="230"/>
        <v>3</v>
      </c>
      <c r="G280" s="186">
        <v>45536</v>
      </c>
      <c r="H280" s="186">
        <v>45548</v>
      </c>
      <c r="I280" s="61">
        <f t="shared" si="215"/>
        <v>10</v>
      </c>
      <c r="J280" s="61">
        <f t="shared" si="216"/>
        <v>30</v>
      </c>
      <c r="K280" s="92">
        <f t="shared" si="217"/>
        <v>0</v>
      </c>
      <c r="L280" s="186"/>
      <c r="M280" s="186"/>
      <c r="N280" s="93">
        <f t="shared" si="231"/>
        <v>0</v>
      </c>
      <c r="O280" s="95">
        <f t="shared" si="232"/>
        <v>0</v>
      </c>
      <c r="P280" s="202">
        <v>0</v>
      </c>
      <c r="Q280" s="196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96"/>
      <c r="AY280" s="1"/>
      <c r="AZ280" s="1"/>
      <c r="BA280" s="1"/>
      <c r="BB280" s="106"/>
    </row>
    <row r="281" spans="1:54" s="91" customFormat="1" ht="12.6" customHeight="1">
      <c r="A281" s="164"/>
      <c r="B281" s="161"/>
      <c r="C281" s="165" t="s">
        <v>66</v>
      </c>
      <c r="D281" s="89" t="s">
        <v>251</v>
      </c>
      <c r="E281" s="222" t="s">
        <v>70</v>
      </c>
      <c r="F281" s="90">
        <f t="shared" si="230"/>
        <v>2</v>
      </c>
      <c r="G281" s="186">
        <v>45558</v>
      </c>
      <c r="H281" s="186">
        <v>45565</v>
      </c>
      <c r="I281" s="61">
        <f t="shared" si="215"/>
        <v>6</v>
      </c>
      <c r="J281" s="61">
        <f t="shared" si="216"/>
        <v>12</v>
      </c>
      <c r="K281" s="92">
        <f t="shared" si="217"/>
        <v>0</v>
      </c>
      <c r="L281" s="186"/>
      <c r="M281" s="186"/>
      <c r="N281" s="93">
        <f t="shared" si="231"/>
        <v>0</v>
      </c>
      <c r="O281" s="95">
        <f t="shared" si="232"/>
        <v>0</v>
      </c>
      <c r="P281" s="202">
        <v>0</v>
      </c>
      <c r="Q281" s="196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96"/>
      <c r="AY281" s="1"/>
      <c r="AZ281" s="1"/>
      <c r="BA281" s="1"/>
      <c r="BB281" s="106"/>
    </row>
    <row r="282" spans="1:54" s="91" customFormat="1" ht="12.6" customHeight="1">
      <c r="A282" s="164"/>
      <c r="B282" s="161"/>
      <c r="C282" s="175" t="s">
        <v>344</v>
      </c>
      <c r="D282" s="166" t="s">
        <v>251</v>
      </c>
      <c r="E282" s="167" t="s">
        <v>266</v>
      </c>
      <c r="F282" s="168"/>
      <c r="G282" s="188">
        <f>MIN(G283:G299)</f>
        <v>45418</v>
      </c>
      <c r="H282" s="188">
        <f>MAX(H283:H299)</f>
        <v>45590</v>
      </c>
      <c r="I282" s="169"/>
      <c r="J282" s="169"/>
      <c r="K282" s="39">
        <f>AVERAGE(K283:K299)</f>
        <v>0.13903743315508021</v>
      </c>
      <c r="L282" s="188">
        <f>MIN(L283:L299)</f>
        <v>45418</v>
      </c>
      <c r="M282" s="188">
        <f>MAX(M283:M299)</f>
        <v>45436</v>
      </c>
      <c r="N282" s="170"/>
      <c r="O282" s="171"/>
      <c r="P282" s="203">
        <f>AVERAGE(P283:P299)</f>
        <v>0.12058823529411763</v>
      </c>
      <c r="Q282" s="196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96"/>
      <c r="AY282" s="1"/>
      <c r="AZ282" s="1"/>
      <c r="BA282" s="1"/>
      <c r="BB282" s="106"/>
    </row>
    <row r="283" spans="1:54" s="91" customFormat="1" ht="12.6" customHeight="1">
      <c r="A283" s="164"/>
      <c r="B283" s="161"/>
      <c r="C283" s="259" t="s">
        <v>182</v>
      </c>
      <c r="D283" s="260" t="s">
        <v>155</v>
      </c>
      <c r="E283" s="261" t="s">
        <v>175</v>
      </c>
      <c r="F283" s="257">
        <f t="shared" ref="F283:F289" si="233">SUMPRODUCT(LEN(E283))-SUMPRODUCT(LEN(SUBSTITUTE(E283,",","")))+1</f>
        <v>3</v>
      </c>
      <c r="G283" s="248">
        <v>45418</v>
      </c>
      <c r="H283" s="248">
        <v>45436</v>
      </c>
      <c r="I283" s="246">
        <f t="shared" ref="I283:I299" si="234">NETWORKDAYS(G283,H283)</f>
        <v>15</v>
      </c>
      <c r="J283" s="246">
        <f t="shared" ref="J283:J299" si="235">F283*I283</f>
        <v>45</v>
      </c>
      <c r="K283" s="253">
        <f t="shared" ref="K283:K299" si="236">IF($C$5=G283,1/(H283-I283),IF($C$5&gt;G283,IF($C$5&lt;H283,($C$5-G283)/(H283-G283),1),0))</f>
        <v>1</v>
      </c>
      <c r="L283" s="248">
        <v>45418</v>
      </c>
      <c r="M283" s="256">
        <v>45436</v>
      </c>
      <c r="N283" s="265">
        <f t="shared" ref="N283:N285" si="237">NETWORKDAYS(L283,M283)</f>
        <v>15</v>
      </c>
      <c r="O283" s="243">
        <f t="shared" ref="O283:O285" si="238">F283*N283</f>
        <v>45</v>
      </c>
      <c r="P283" s="249">
        <v>1</v>
      </c>
      <c r="Q283" s="196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96"/>
      <c r="AY283" s="1"/>
      <c r="AZ283" s="1"/>
      <c r="BA283" s="1"/>
      <c r="BB283" s="106"/>
    </row>
    <row r="284" spans="1:54" s="91" customFormat="1" ht="12.6" customHeight="1">
      <c r="A284" s="164"/>
      <c r="B284" s="161"/>
      <c r="C284" s="259" t="s">
        <v>189</v>
      </c>
      <c r="D284" s="260" t="s">
        <v>174</v>
      </c>
      <c r="E284" s="261" t="s">
        <v>175</v>
      </c>
      <c r="F284" s="257">
        <f t="shared" si="233"/>
        <v>3</v>
      </c>
      <c r="G284" s="248">
        <v>45425</v>
      </c>
      <c r="H284" s="248">
        <v>45450</v>
      </c>
      <c r="I284" s="246">
        <f t="shared" si="234"/>
        <v>20</v>
      </c>
      <c r="J284" s="246">
        <f t="shared" si="235"/>
        <v>60</v>
      </c>
      <c r="K284" s="253">
        <f t="shared" si="236"/>
        <v>1</v>
      </c>
      <c r="L284" s="248">
        <v>45425</v>
      </c>
      <c r="M284" s="256"/>
      <c r="N284" s="265">
        <f t="shared" si="237"/>
        <v>-32446</v>
      </c>
      <c r="O284" s="243">
        <f t="shared" si="238"/>
        <v>-97338</v>
      </c>
      <c r="P284" s="272">
        <v>0.9</v>
      </c>
      <c r="Q284" s="196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96"/>
      <c r="AY284" s="1"/>
      <c r="AZ284" s="1"/>
      <c r="BA284" s="1"/>
      <c r="BB284" s="106"/>
    </row>
    <row r="285" spans="1:54" s="91" customFormat="1" ht="12.6" customHeight="1">
      <c r="A285" s="164"/>
      <c r="B285" s="161"/>
      <c r="C285" s="259" t="s">
        <v>166</v>
      </c>
      <c r="D285" s="260" t="s">
        <v>191</v>
      </c>
      <c r="E285" s="261" t="s">
        <v>175</v>
      </c>
      <c r="F285" s="257">
        <f t="shared" si="233"/>
        <v>3</v>
      </c>
      <c r="G285" s="248">
        <v>45453</v>
      </c>
      <c r="H285" s="248">
        <v>45471</v>
      </c>
      <c r="I285" s="246">
        <f t="shared" si="234"/>
        <v>15</v>
      </c>
      <c r="J285" s="246">
        <f t="shared" si="235"/>
        <v>45</v>
      </c>
      <c r="K285" s="253">
        <f t="shared" si="236"/>
        <v>0</v>
      </c>
      <c r="L285" s="248"/>
      <c r="M285" s="256"/>
      <c r="N285" s="265">
        <f t="shared" si="237"/>
        <v>0</v>
      </c>
      <c r="O285" s="243">
        <f t="shared" si="238"/>
        <v>0</v>
      </c>
      <c r="P285" s="249">
        <v>0</v>
      </c>
      <c r="Q285" s="196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96"/>
      <c r="AY285" s="1"/>
      <c r="AZ285" s="1"/>
      <c r="BA285" s="1"/>
      <c r="BB285" s="106"/>
    </row>
    <row r="286" spans="1:54" s="91" customFormat="1" ht="12.6" customHeight="1">
      <c r="A286" s="236"/>
      <c r="B286" s="237"/>
      <c r="C286" s="262" t="s">
        <v>170</v>
      </c>
      <c r="D286" s="263" t="s">
        <v>188</v>
      </c>
      <c r="E286" s="261" t="s">
        <v>175</v>
      </c>
      <c r="F286" s="264">
        <v>3</v>
      </c>
      <c r="G286" s="256">
        <v>45474</v>
      </c>
      <c r="H286" s="256">
        <v>45485</v>
      </c>
      <c r="I286" s="265">
        <f t="shared" si="234"/>
        <v>10</v>
      </c>
      <c r="J286" s="246">
        <f t="shared" si="235"/>
        <v>30</v>
      </c>
      <c r="K286" s="266">
        <f t="shared" si="236"/>
        <v>0</v>
      </c>
      <c r="L286" s="248"/>
      <c r="M286" s="248"/>
      <c r="N286" s="242">
        <f t="shared" ref="N286:N299" si="239">NETWORKDAYS(L286,M286)</f>
        <v>0</v>
      </c>
      <c r="O286" s="243">
        <f t="shared" ref="O286:O299" si="240">F286*N286</f>
        <v>0</v>
      </c>
      <c r="P286" s="249">
        <v>0</v>
      </c>
      <c r="Q286" s="196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96"/>
      <c r="AY286" s="1"/>
      <c r="AZ286" s="1"/>
      <c r="BA286" s="1"/>
      <c r="BB286" s="106"/>
    </row>
    <row r="287" spans="1:54" s="91" customFormat="1" ht="12.6" customHeight="1">
      <c r="A287" s="236"/>
      <c r="B287" s="237"/>
      <c r="C287" s="262" t="s">
        <v>167</v>
      </c>
      <c r="D287" s="263" t="s">
        <v>190</v>
      </c>
      <c r="E287" s="261" t="s">
        <v>175</v>
      </c>
      <c r="F287" s="264">
        <v>3</v>
      </c>
      <c r="G287" s="256">
        <v>45488</v>
      </c>
      <c r="H287" s="256">
        <v>45499</v>
      </c>
      <c r="I287" s="265">
        <f t="shared" si="234"/>
        <v>10</v>
      </c>
      <c r="J287" s="246">
        <f t="shared" si="235"/>
        <v>30</v>
      </c>
      <c r="K287" s="266">
        <f t="shared" si="236"/>
        <v>0</v>
      </c>
      <c r="L287" s="248"/>
      <c r="M287" s="248"/>
      <c r="N287" s="242">
        <f t="shared" si="239"/>
        <v>0</v>
      </c>
      <c r="O287" s="243">
        <f t="shared" si="240"/>
        <v>0</v>
      </c>
      <c r="P287" s="249">
        <v>0</v>
      </c>
      <c r="Q287" s="196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96"/>
      <c r="AY287" s="1"/>
      <c r="AZ287" s="1"/>
      <c r="BA287" s="1"/>
      <c r="BB287" s="106"/>
    </row>
    <row r="288" spans="1:54" s="91" customFormat="1" ht="12.6" customHeight="1">
      <c r="A288" s="236"/>
      <c r="B288" s="237"/>
      <c r="C288" s="262" t="s">
        <v>177</v>
      </c>
      <c r="D288" s="263" t="s">
        <v>355</v>
      </c>
      <c r="E288" s="261" t="s">
        <v>175</v>
      </c>
      <c r="F288" s="264">
        <v>3</v>
      </c>
      <c r="G288" s="256">
        <v>45446</v>
      </c>
      <c r="H288" s="256">
        <v>45457</v>
      </c>
      <c r="I288" s="265">
        <f t="shared" si="234"/>
        <v>10</v>
      </c>
      <c r="J288" s="246">
        <f t="shared" si="235"/>
        <v>30</v>
      </c>
      <c r="K288" s="266">
        <f t="shared" si="236"/>
        <v>0.36363636363636365</v>
      </c>
      <c r="L288" s="271">
        <v>45446</v>
      </c>
      <c r="M288" s="248"/>
      <c r="N288" s="242">
        <f t="shared" si="239"/>
        <v>-32461</v>
      </c>
      <c r="O288" s="243">
        <f t="shared" si="240"/>
        <v>-97383</v>
      </c>
      <c r="P288" s="272">
        <v>0.15</v>
      </c>
      <c r="Q288" s="196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96"/>
      <c r="AY288" s="1"/>
      <c r="AZ288" s="1"/>
      <c r="BA288" s="1"/>
      <c r="BB288" s="106"/>
    </row>
    <row r="289" spans="1:54" s="91" customFormat="1" ht="12.6" customHeight="1">
      <c r="A289" s="164"/>
      <c r="B289" s="161"/>
      <c r="C289" s="259" t="s">
        <v>178</v>
      </c>
      <c r="D289" s="260" t="s">
        <v>180</v>
      </c>
      <c r="E289" s="261" t="s">
        <v>175</v>
      </c>
      <c r="F289" s="257">
        <f t="shared" si="233"/>
        <v>3</v>
      </c>
      <c r="G289" s="248">
        <v>45460</v>
      </c>
      <c r="H289" s="248">
        <v>45471</v>
      </c>
      <c r="I289" s="246">
        <f t="shared" si="234"/>
        <v>10</v>
      </c>
      <c r="J289" s="246">
        <f t="shared" si="235"/>
        <v>30</v>
      </c>
      <c r="K289" s="253">
        <f t="shared" si="236"/>
        <v>0</v>
      </c>
      <c r="L289" s="248"/>
      <c r="M289" s="248"/>
      <c r="N289" s="242">
        <f t="shared" si="239"/>
        <v>0</v>
      </c>
      <c r="O289" s="243">
        <f t="shared" si="240"/>
        <v>0</v>
      </c>
      <c r="P289" s="249">
        <v>0</v>
      </c>
      <c r="Q289" s="196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96"/>
      <c r="AY289" s="1"/>
      <c r="AZ289" s="1"/>
      <c r="BA289" s="1"/>
      <c r="BB289" s="106"/>
    </row>
    <row r="290" spans="1:54" s="91" customFormat="1" ht="12.6" customHeight="1">
      <c r="A290" s="236"/>
      <c r="B290" s="237"/>
      <c r="C290" s="262" t="s">
        <v>152</v>
      </c>
      <c r="D290" s="263" t="s">
        <v>179</v>
      </c>
      <c r="E290" s="261" t="s">
        <v>175</v>
      </c>
      <c r="F290" s="264">
        <v>3</v>
      </c>
      <c r="G290" s="256">
        <v>45505</v>
      </c>
      <c r="H290" s="256">
        <v>45520</v>
      </c>
      <c r="I290" s="265">
        <f t="shared" si="234"/>
        <v>12</v>
      </c>
      <c r="J290" s="246">
        <f t="shared" si="235"/>
        <v>36</v>
      </c>
      <c r="K290" s="266">
        <f t="shared" si="236"/>
        <v>0</v>
      </c>
      <c r="L290" s="248"/>
      <c r="M290" s="248"/>
      <c r="N290" s="242">
        <f t="shared" si="239"/>
        <v>0</v>
      </c>
      <c r="O290" s="243">
        <f t="shared" si="240"/>
        <v>0</v>
      </c>
      <c r="P290" s="249">
        <v>0</v>
      </c>
      <c r="Q290" s="196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96"/>
      <c r="AY290" s="1"/>
      <c r="AZ290" s="1"/>
      <c r="BA290" s="1"/>
      <c r="BB290" s="106"/>
    </row>
    <row r="291" spans="1:54" s="91" customFormat="1" ht="12.6" customHeight="1">
      <c r="A291" s="236"/>
      <c r="B291" s="237"/>
      <c r="C291" s="262" t="s">
        <v>193</v>
      </c>
      <c r="D291" s="263" t="s">
        <v>171</v>
      </c>
      <c r="E291" s="261" t="s">
        <v>175</v>
      </c>
      <c r="F291" s="264">
        <v>3</v>
      </c>
      <c r="G291" s="256">
        <v>45516</v>
      </c>
      <c r="H291" s="256">
        <v>45534</v>
      </c>
      <c r="I291" s="265">
        <f t="shared" si="234"/>
        <v>15</v>
      </c>
      <c r="J291" s="246">
        <f t="shared" si="235"/>
        <v>45</v>
      </c>
      <c r="K291" s="266">
        <f t="shared" si="236"/>
        <v>0</v>
      </c>
      <c r="L291" s="248"/>
      <c r="M291" s="248"/>
      <c r="N291" s="242">
        <f t="shared" si="239"/>
        <v>0</v>
      </c>
      <c r="O291" s="243">
        <f t="shared" si="240"/>
        <v>0</v>
      </c>
      <c r="P291" s="249">
        <v>0</v>
      </c>
      <c r="Q291" s="196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96"/>
      <c r="AY291" s="1"/>
      <c r="AZ291" s="1"/>
      <c r="BA291" s="1"/>
      <c r="BB291" s="106"/>
    </row>
    <row r="292" spans="1:54" s="91" customFormat="1" ht="12.6" customHeight="1">
      <c r="A292" s="236"/>
      <c r="B292" s="237"/>
      <c r="C292" s="262" t="s">
        <v>162</v>
      </c>
      <c r="D292" s="263" t="s">
        <v>350</v>
      </c>
      <c r="E292" s="261" t="s">
        <v>175</v>
      </c>
      <c r="F292" s="264">
        <v>3</v>
      </c>
      <c r="G292" s="256">
        <v>45537</v>
      </c>
      <c r="H292" s="256">
        <v>45548</v>
      </c>
      <c r="I292" s="265">
        <f t="shared" si="234"/>
        <v>10</v>
      </c>
      <c r="J292" s="246">
        <f t="shared" si="235"/>
        <v>30</v>
      </c>
      <c r="K292" s="266">
        <f t="shared" si="236"/>
        <v>0</v>
      </c>
      <c r="L292" s="248"/>
      <c r="M292" s="248"/>
      <c r="N292" s="242">
        <f t="shared" si="239"/>
        <v>0</v>
      </c>
      <c r="O292" s="243">
        <f t="shared" si="240"/>
        <v>0</v>
      </c>
      <c r="P292" s="249">
        <v>0</v>
      </c>
      <c r="Q292" s="196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96"/>
      <c r="AY292" s="1"/>
      <c r="AZ292" s="1"/>
      <c r="BA292" s="1"/>
      <c r="BB292" s="106"/>
    </row>
    <row r="293" spans="1:54" s="91" customFormat="1" ht="12.6" customHeight="1">
      <c r="A293" s="236"/>
      <c r="B293" s="237"/>
      <c r="C293" s="262" t="s">
        <v>200</v>
      </c>
      <c r="D293" s="263" t="s">
        <v>198</v>
      </c>
      <c r="E293" s="261" t="s">
        <v>175</v>
      </c>
      <c r="F293" s="264">
        <v>3</v>
      </c>
      <c r="G293" s="256">
        <v>45558</v>
      </c>
      <c r="H293" s="256">
        <v>45560</v>
      </c>
      <c r="I293" s="265">
        <f t="shared" si="234"/>
        <v>3</v>
      </c>
      <c r="J293" s="246">
        <f t="shared" si="235"/>
        <v>9</v>
      </c>
      <c r="K293" s="266">
        <f t="shared" si="236"/>
        <v>0</v>
      </c>
      <c r="L293" s="248"/>
      <c r="M293" s="248"/>
      <c r="N293" s="242">
        <f t="shared" si="239"/>
        <v>0</v>
      </c>
      <c r="O293" s="243">
        <f t="shared" si="240"/>
        <v>0</v>
      </c>
      <c r="P293" s="249">
        <v>0</v>
      </c>
      <c r="Q293" s="196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96"/>
      <c r="AY293" s="1"/>
      <c r="AZ293" s="1"/>
      <c r="BA293" s="1"/>
      <c r="BB293" s="106"/>
    </row>
    <row r="294" spans="1:54" s="91" customFormat="1" ht="12.6" customHeight="1">
      <c r="A294" s="236"/>
      <c r="B294" s="237"/>
      <c r="C294" s="262" t="s">
        <v>197</v>
      </c>
      <c r="D294" s="263" t="s">
        <v>176</v>
      </c>
      <c r="E294" s="261" t="s">
        <v>175</v>
      </c>
      <c r="F294" s="264">
        <v>3</v>
      </c>
      <c r="G294" s="256">
        <v>45560</v>
      </c>
      <c r="H294" s="256">
        <v>45562</v>
      </c>
      <c r="I294" s="265">
        <f t="shared" si="234"/>
        <v>3</v>
      </c>
      <c r="J294" s="246">
        <f t="shared" si="235"/>
        <v>9</v>
      </c>
      <c r="K294" s="266">
        <f t="shared" si="236"/>
        <v>0</v>
      </c>
      <c r="L294" s="248"/>
      <c r="M294" s="248"/>
      <c r="N294" s="242">
        <f t="shared" si="239"/>
        <v>0</v>
      </c>
      <c r="O294" s="243">
        <f t="shared" si="240"/>
        <v>0</v>
      </c>
      <c r="P294" s="249">
        <v>0</v>
      </c>
      <c r="Q294" s="196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96"/>
      <c r="AY294" s="1"/>
      <c r="AZ294" s="1"/>
      <c r="BA294" s="1"/>
      <c r="BB294" s="106"/>
    </row>
    <row r="295" spans="1:54" s="91" customFormat="1" ht="12.6" customHeight="1">
      <c r="A295" s="236"/>
      <c r="B295" s="237"/>
      <c r="C295" s="262" t="s">
        <v>158</v>
      </c>
      <c r="D295" s="263" t="s">
        <v>171</v>
      </c>
      <c r="E295" s="261" t="s">
        <v>175</v>
      </c>
      <c r="F295" s="264">
        <v>3</v>
      </c>
      <c r="G295" s="256">
        <v>45566</v>
      </c>
      <c r="H295" s="256">
        <v>45569</v>
      </c>
      <c r="I295" s="265">
        <f t="shared" si="234"/>
        <v>4</v>
      </c>
      <c r="J295" s="246">
        <f t="shared" si="235"/>
        <v>12</v>
      </c>
      <c r="K295" s="266">
        <f t="shared" si="236"/>
        <v>0</v>
      </c>
      <c r="L295" s="248"/>
      <c r="M295" s="248"/>
      <c r="N295" s="242">
        <f t="shared" si="239"/>
        <v>0</v>
      </c>
      <c r="O295" s="243">
        <f t="shared" si="240"/>
        <v>0</v>
      </c>
      <c r="P295" s="249">
        <v>0</v>
      </c>
      <c r="Q295" s="196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96"/>
      <c r="AY295" s="1"/>
      <c r="AZ295" s="1"/>
      <c r="BA295" s="1"/>
      <c r="BB295" s="106"/>
    </row>
    <row r="296" spans="1:54" s="91" customFormat="1" ht="12.6" customHeight="1">
      <c r="A296" s="236"/>
      <c r="B296" s="237"/>
      <c r="C296" s="262" t="s">
        <v>195</v>
      </c>
      <c r="D296" s="263" t="s">
        <v>194</v>
      </c>
      <c r="E296" s="261" t="s">
        <v>175</v>
      </c>
      <c r="F296" s="264">
        <v>3</v>
      </c>
      <c r="G296" s="256">
        <v>45572</v>
      </c>
      <c r="H296" s="256">
        <v>45576</v>
      </c>
      <c r="I296" s="265">
        <f t="shared" si="234"/>
        <v>5</v>
      </c>
      <c r="J296" s="246">
        <f t="shared" si="235"/>
        <v>15</v>
      </c>
      <c r="K296" s="266">
        <f t="shared" si="236"/>
        <v>0</v>
      </c>
      <c r="L296" s="248"/>
      <c r="M296" s="248"/>
      <c r="N296" s="242">
        <f t="shared" si="239"/>
        <v>0</v>
      </c>
      <c r="O296" s="243">
        <f t="shared" si="240"/>
        <v>0</v>
      </c>
      <c r="P296" s="249">
        <v>0</v>
      </c>
      <c r="Q296" s="196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96"/>
      <c r="AY296" s="1"/>
      <c r="AZ296" s="1"/>
      <c r="BA296" s="1"/>
      <c r="BB296" s="106"/>
    </row>
    <row r="297" spans="1:54" s="91" customFormat="1" ht="12.6" customHeight="1">
      <c r="A297" s="236"/>
      <c r="B297" s="237"/>
      <c r="C297" s="262" t="s">
        <v>195</v>
      </c>
      <c r="D297" s="263" t="s">
        <v>160</v>
      </c>
      <c r="E297" s="261" t="s">
        <v>175</v>
      </c>
      <c r="F297" s="264">
        <v>3</v>
      </c>
      <c r="G297" s="256">
        <v>45579</v>
      </c>
      <c r="H297" s="256">
        <v>45581</v>
      </c>
      <c r="I297" s="265">
        <f t="shared" si="234"/>
        <v>3</v>
      </c>
      <c r="J297" s="246">
        <f t="shared" si="235"/>
        <v>9</v>
      </c>
      <c r="K297" s="266">
        <f t="shared" si="236"/>
        <v>0</v>
      </c>
      <c r="L297" s="248"/>
      <c r="M297" s="248"/>
      <c r="N297" s="242">
        <f t="shared" si="239"/>
        <v>0</v>
      </c>
      <c r="O297" s="243">
        <f t="shared" si="240"/>
        <v>0</v>
      </c>
      <c r="P297" s="249">
        <v>0</v>
      </c>
      <c r="Q297" s="196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96"/>
      <c r="AY297" s="1"/>
      <c r="AZ297" s="1"/>
      <c r="BA297" s="1"/>
      <c r="BB297" s="106"/>
    </row>
    <row r="298" spans="1:54" s="91" customFormat="1" ht="12.6" customHeight="1">
      <c r="A298" s="236"/>
      <c r="B298" s="237"/>
      <c r="C298" s="262" t="s">
        <v>158</v>
      </c>
      <c r="D298" s="263" t="s">
        <v>171</v>
      </c>
      <c r="E298" s="261" t="s">
        <v>175</v>
      </c>
      <c r="F298" s="264">
        <v>3</v>
      </c>
      <c r="G298" s="256">
        <v>45581</v>
      </c>
      <c r="H298" s="256">
        <v>45583</v>
      </c>
      <c r="I298" s="265">
        <f t="shared" si="234"/>
        <v>3</v>
      </c>
      <c r="J298" s="246">
        <f t="shared" si="235"/>
        <v>9</v>
      </c>
      <c r="K298" s="266">
        <f t="shared" si="236"/>
        <v>0</v>
      </c>
      <c r="L298" s="248"/>
      <c r="M298" s="248"/>
      <c r="N298" s="242">
        <f t="shared" si="239"/>
        <v>0</v>
      </c>
      <c r="O298" s="243">
        <f t="shared" si="240"/>
        <v>0</v>
      </c>
      <c r="P298" s="249">
        <v>0</v>
      </c>
      <c r="Q298" s="196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96"/>
      <c r="AY298" s="1"/>
      <c r="AZ298" s="1"/>
      <c r="BA298" s="1"/>
      <c r="BB298" s="106"/>
    </row>
    <row r="299" spans="1:54" s="91" customFormat="1" ht="12.6" customHeight="1">
      <c r="A299" s="236"/>
      <c r="B299" s="237"/>
      <c r="C299" s="262" t="s">
        <v>169</v>
      </c>
      <c r="D299" s="263" t="s">
        <v>192</v>
      </c>
      <c r="E299" s="261" t="s">
        <v>175</v>
      </c>
      <c r="F299" s="264">
        <v>3</v>
      </c>
      <c r="G299" s="256">
        <v>45586</v>
      </c>
      <c r="H299" s="256">
        <v>45590</v>
      </c>
      <c r="I299" s="265">
        <f t="shared" si="234"/>
        <v>5</v>
      </c>
      <c r="J299" s="246">
        <f t="shared" si="235"/>
        <v>15</v>
      </c>
      <c r="K299" s="266">
        <f t="shared" si="236"/>
        <v>0</v>
      </c>
      <c r="L299" s="248"/>
      <c r="M299" s="248"/>
      <c r="N299" s="242">
        <f t="shared" si="239"/>
        <v>0</v>
      </c>
      <c r="O299" s="243">
        <f t="shared" si="240"/>
        <v>0</v>
      </c>
      <c r="P299" s="249">
        <v>0</v>
      </c>
      <c r="Q299" s="196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96"/>
      <c r="AY299" s="1"/>
      <c r="AZ299" s="1"/>
      <c r="BA299" s="1"/>
      <c r="BB299" s="106"/>
    </row>
    <row r="300" spans="1:54" s="67" customFormat="1" ht="12.9" customHeight="1">
      <c r="A300" s="28"/>
      <c r="B300" s="18" t="s">
        <v>304</v>
      </c>
      <c r="C300" s="113"/>
      <c r="D300" s="114"/>
      <c r="E300" s="114"/>
      <c r="F300" s="114"/>
      <c r="G300" s="187">
        <f>MIN(G301:G318)</f>
        <v>45541</v>
      </c>
      <c r="H300" s="187">
        <f>MAX(H301:H318)</f>
        <v>45625</v>
      </c>
      <c r="I300" s="99"/>
      <c r="J300" s="99"/>
      <c r="K300" s="40">
        <f>AVERAGE(K301,K308,K315)</f>
        <v>0</v>
      </c>
      <c r="L300" s="179">
        <f>MIN(L301:L307)</f>
        <v>0</v>
      </c>
      <c r="M300" s="179">
        <f>MAX(M301:M307)</f>
        <v>0</v>
      </c>
      <c r="N300" s="45"/>
      <c r="O300" s="60"/>
      <c r="P300" s="42">
        <f>AVERAGE(P301,P308,P315)</f>
        <v>0</v>
      </c>
      <c r="Q300" s="196">
        <f t="shared" ref="Q300:AA306" si="241">IF(OR((AND($G300&lt;=Q$11,AND($H300&lt;=Q$12,$H300&gt;=Q$11))),(AND(AND($G300&gt;=Q$11,$G300&lt;=Q$12),$H300&gt;=Q$12)),AND($G300&gt;=Q$11,$H300&lt;=Q$12),AND($G300&lt;=Q$11,$H300&gt;=Q$12)),1,0)</f>
        <v>0</v>
      </c>
      <c r="R300" s="1">
        <f t="shared" si="241"/>
        <v>0</v>
      </c>
      <c r="S300" s="1">
        <f t="shared" si="241"/>
        <v>0</v>
      </c>
      <c r="T300" s="1">
        <f t="shared" si="241"/>
        <v>0</v>
      </c>
      <c r="U300" s="1">
        <f t="shared" si="241"/>
        <v>0</v>
      </c>
      <c r="V300" s="1">
        <f t="shared" si="241"/>
        <v>0</v>
      </c>
      <c r="W300" s="1">
        <f t="shared" si="241"/>
        <v>0</v>
      </c>
      <c r="X300" s="1">
        <f t="shared" si="241"/>
        <v>0</v>
      </c>
      <c r="Y300" s="1">
        <f t="shared" si="241"/>
        <v>0</v>
      </c>
      <c r="Z300" s="1">
        <f t="shared" si="241"/>
        <v>0</v>
      </c>
      <c r="AA300" s="1">
        <f t="shared" si="241"/>
        <v>0</v>
      </c>
      <c r="AB300" s="1">
        <f t="shared" ref="AB300:AK306" si="242">IF(OR((AND($G300&lt;=AB$11,AND($H300&lt;=AB$12,$H300&gt;=AB$11))),(AND(AND($G300&gt;=AB$11,$G300&lt;=AB$12),$H300&gt;=AB$12)),AND($G300&gt;=AB$11,$H300&lt;=AB$12),AND($G300&lt;=AB$11,$H300&gt;=AB$12)),1,0)</f>
        <v>0</v>
      </c>
      <c r="AC300" s="1">
        <f t="shared" si="242"/>
        <v>0</v>
      </c>
      <c r="AD300" s="1">
        <f t="shared" si="242"/>
        <v>0</v>
      </c>
      <c r="AE300" s="1">
        <f t="shared" si="242"/>
        <v>0</v>
      </c>
      <c r="AF300" s="1">
        <f t="shared" si="242"/>
        <v>0</v>
      </c>
      <c r="AG300" s="1">
        <f t="shared" si="242"/>
        <v>0</v>
      </c>
      <c r="AH300" s="1">
        <f t="shared" si="242"/>
        <v>0</v>
      </c>
      <c r="AI300" s="1">
        <f t="shared" si="242"/>
        <v>0</v>
      </c>
      <c r="AJ300" s="1">
        <f t="shared" si="242"/>
        <v>0</v>
      </c>
      <c r="AK300" s="1">
        <f t="shared" si="242"/>
        <v>0</v>
      </c>
      <c r="AL300" s="1">
        <f t="shared" ref="AL300:BB306" si="243">IF(OR((AND($G300&lt;=AL$11,AND($H300&lt;=AL$12,$H300&gt;=AL$11))),(AND(AND($G300&gt;=AL$11,$G300&lt;=AL$12),$H300&gt;=AL$12)),AND($G300&gt;=AL$11,$H300&lt;=AL$12),AND($G300&lt;=AL$11,$H300&gt;=AL$12)),1,0)</f>
        <v>1</v>
      </c>
      <c r="AM300" s="1">
        <f t="shared" si="243"/>
        <v>1</v>
      </c>
      <c r="AN300" s="1">
        <f t="shared" si="243"/>
        <v>1</v>
      </c>
      <c r="AO300" s="1">
        <f t="shared" si="243"/>
        <v>1</v>
      </c>
      <c r="AP300" s="1">
        <f t="shared" si="243"/>
        <v>1</v>
      </c>
      <c r="AQ300" s="1">
        <f t="shared" si="243"/>
        <v>1</v>
      </c>
      <c r="AR300" s="1">
        <f t="shared" si="243"/>
        <v>1</v>
      </c>
      <c r="AS300" s="1">
        <f t="shared" si="243"/>
        <v>1</v>
      </c>
      <c r="AT300" s="1">
        <f t="shared" si="243"/>
        <v>1</v>
      </c>
      <c r="AU300" s="1">
        <f t="shared" si="243"/>
        <v>1</v>
      </c>
      <c r="AV300" s="1">
        <f t="shared" si="243"/>
        <v>1</v>
      </c>
      <c r="AW300" s="1">
        <f t="shared" si="243"/>
        <v>1</v>
      </c>
      <c r="AX300" s="196">
        <f t="shared" si="243"/>
        <v>1</v>
      </c>
      <c r="AY300" s="1">
        <f t="shared" si="243"/>
        <v>0</v>
      </c>
      <c r="AZ300" s="1">
        <f t="shared" si="243"/>
        <v>0</v>
      </c>
      <c r="BA300" s="1">
        <f t="shared" si="243"/>
        <v>0</v>
      </c>
      <c r="BB300" s="106">
        <f t="shared" si="243"/>
        <v>0</v>
      </c>
    </row>
    <row r="301" spans="1:54" ht="12.9" customHeight="1">
      <c r="A301" s="86"/>
      <c r="B301" s="68">
        <v>0.05</v>
      </c>
      <c r="C301" s="21" t="s">
        <v>334</v>
      </c>
      <c r="D301" s="22"/>
      <c r="E301" s="23"/>
      <c r="F301" s="23"/>
      <c r="G301" s="180">
        <f>MIN(G302:G307)</f>
        <v>45541</v>
      </c>
      <c r="H301" s="180">
        <f>MAX(H302:H307)</f>
        <v>45611</v>
      </c>
      <c r="I301" s="46"/>
      <c r="J301" s="46"/>
      <c r="K301" s="39">
        <f>AVERAGE(K302:K307)</f>
        <v>0</v>
      </c>
      <c r="L301" s="188">
        <f>MIN(L302:L307)</f>
        <v>0</v>
      </c>
      <c r="M301" s="188">
        <f>MAX(M302:M307)</f>
        <v>0</v>
      </c>
      <c r="N301" s="46"/>
      <c r="O301" s="59"/>
      <c r="P301" s="41">
        <f>AVERAGE(P302:P307)</f>
        <v>0</v>
      </c>
      <c r="Q301" s="196">
        <f t="shared" si="241"/>
        <v>0</v>
      </c>
      <c r="R301" s="1">
        <f t="shared" si="241"/>
        <v>0</v>
      </c>
      <c r="S301" s="1">
        <f t="shared" si="241"/>
        <v>0</v>
      </c>
      <c r="T301" s="1">
        <f t="shared" si="241"/>
        <v>0</v>
      </c>
      <c r="U301" s="1">
        <f t="shared" si="241"/>
        <v>0</v>
      </c>
      <c r="V301" s="1">
        <f t="shared" si="241"/>
        <v>0</v>
      </c>
      <c r="W301" s="1">
        <f t="shared" si="241"/>
        <v>0</v>
      </c>
      <c r="X301" s="1">
        <f t="shared" si="241"/>
        <v>0</v>
      </c>
      <c r="Y301" s="1">
        <f t="shared" si="241"/>
        <v>0</v>
      </c>
      <c r="Z301" s="1">
        <f t="shared" si="241"/>
        <v>0</v>
      </c>
      <c r="AA301" s="1">
        <f t="shared" si="241"/>
        <v>0</v>
      </c>
      <c r="AB301" s="1">
        <f t="shared" si="242"/>
        <v>0</v>
      </c>
      <c r="AC301" s="1">
        <f t="shared" si="242"/>
        <v>0</v>
      </c>
      <c r="AD301" s="1">
        <f t="shared" si="242"/>
        <v>0</v>
      </c>
      <c r="AE301" s="1">
        <f t="shared" si="242"/>
        <v>0</v>
      </c>
      <c r="AF301" s="1">
        <f t="shared" si="242"/>
        <v>0</v>
      </c>
      <c r="AG301" s="1">
        <f t="shared" si="242"/>
        <v>0</v>
      </c>
      <c r="AH301" s="1">
        <f t="shared" si="242"/>
        <v>0</v>
      </c>
      <c r="AI301" s="1">
        <f t="shared" si="242"/>
        <v>0</v>
      </c>
      <c r="AJ301" s="1">
        <f t="shared" si="242"/>
        <v>0</v>
      </c>
      <c r="AK301" s="1">
        <f t="shared" si="242"/>
        <v>0</v>
      </c>
      <c r="AL301" s="1">
        <f t="shared" si="243"/>
        <v>1</v>
      </c>
      <c r="AM301" s="1">
        <f t="shared" si="243"/>
        <v>1</v>
      </c>
      <c r="AN301" s="1">
        <f t="shared" si="243"/>
        <v>1</v>
      </c>
      <c r="AO301" s="1">
        <f t="shared" si="243"/>
        <v>1</v>
      </c>
      <c r="AP301" s="1">
        <f t="shared" si="243"/>
        <v>1</v>
      </c>
      <c r="AQ301" s="1">
        <f t="shared" si="243"/>
        <v>1</v>
      </c>
      <c r="AR301" s="1">
        <f t="shared" si="243"/>
        <v>1</v>
      </c>
      <c r="AS301" s="1">
        <f t="shared" si="243"/>
        <v>1</v>
      </c>
      <c r="AT301" s="1">
        <f t="shared" si="243"/>
        <v>1</v>
      </c>
      <c r="AU301" s="1">
        <f t="shared" si="243"/>
        <v>1</v>
      </c>
      <c r="AV301" s="1">
        <f t="shared" si="243"/>
        <v>1</v>
      </c>
      <c r="AW301" s="1">
        <f t="shared" si="243"/>
        <v>0</v>
      </c>
      <c r="AX301" s="196">
        <f t="shared" si="243"/>
        <v>0</v>
      </c>
      <c r="AY301" s="1">
        <f t="shared" si="243"/>
        <v>0</v>
      </c>
      <c r="AZ301" s="1">
        <f t="shared" si="243"/>
        <v>0</v>
      </c>
      <c r="BA301" s="1">
        <f t="shared" si="243"/>
        <v>0</v>
      </c>
      <c r="BB301" s="106">
        <f t="shared" ref="BB301:BB318" si="244">IF(OR((AND($G301&lt;=BB$11,AND($H301&lt;=BB$12,$H301&gt;=BB$11))),(AND(AND($G301&gt;=BB$11,$G301&lt;=BB$12),$H301&gt;=BB$12)),AND($G301&gt;=BB$11,$H301&lt;=BB$12),AND($G301&lt;=BB$11,$H301&gt;=BB$12)),1,0)</f>
        <v>0</v>
      </c>
    </row>
    <row r="302" spans="1:54" s="91" customFormat="1" ht="31.2">
      <c r="A302" s="86"/>
      <c r="B302" s="87"/>
      <c r="C302" s="88" t="s">
        <v>43</v>
      </c>
      <c r="D302" s="89" t="s">
        <v>438</v>
      </c>
      <c r="E302" s="269" t="s">
        <v>487</v>
      </c>
      <c r="F302" s="90">
        <f t="shared" ref="F302:F307" si="245">SUMPRODUCT(LEN(E302))-SUMPRODUCT(LEN(SUBSTITUTE(E302,",","")))+1</f>
        <v>3</v>
      </c>
      <c r="G302" s="182">
        <v>45541</v>
      </c>
      <c r="H302" s="183">
        <v>45555</v>
      </c>
      <c r="I302" s="93">
        <f t="shared" ref="I302:I307" si="246">NETWORKDAYS(G302,H302)</f>
        <v>11</v>
      </c>
      <c r="J302" s="93">
        <f t="shared" ref="J302:J307" si="247">F302*I302</f>
        <v>33</v>
      </c>
      <c r="K302" s="92">
        <f t="shared" ref="K302:K307" si="248">IF($C$5=G302,1/(H302-I302),IF($C$5&gt;G302,IF($C$5&lt;H302,($C$5-G302)/(H302-G302),1),0))</f>
        <v>0</v>
      </c>
      <c r="L302" s="182"/>
      <c r="M302" s="183"/>
      <c r="N302" s="93">
        <f t="shared" ref="N302:N306" si="249">NETWORKDAYS(L302,M302)</f>
        <v>0</v>
      </c>
      <c r="O302" s="95">
        <f t="shared" ref="O302:O306" si="250">F302*N302</f>
        <v>0</v>
      </c>
      <c r="P302" s="202">
        <v>0</v>
      </c>
      <c r="Q302" s="196">
        <f t="shared" si="241"/>
        <v>0</v>
      </c>
      <c r="R302" s="1">
        <f t="shared" si="241"/>
        <v>0</v>
      </c>
      <c r="S302" s="1">
        <f t="shared" si="241"/>
        <v>0</v>
      </c>
      <c r="T302" s="1">
        <f t="shared" si="241"/>
        <v>0</v>
      </c>
      <c r="U302" s="1">
        <f t="shared" si="241"/>
        <v>0</v>
      </c>
      <c r="V302" s="1">
        <f t="shared" si="241"/>
        <v>0</v>
      </c>
      <c r="W302" s="1">
        <f t="shared" si="241"/>
        <v>0</v>
      </c>
      <c r="X302" s="1">
        <f t="shared" si="241"/>
        <v>0</v>
      </c>
      <c r="Y302" s="1">
        <f t="shared" si="241"/>
        <v>0</v>
      </c>
      <c r="Z302" s="1">
        <f t="shared" si="241"/>
        <v>0</v>
      </c>
      <c r="AA302" s="1">
        <f t="shared" si="241"/>
        <v>0</v>
      </c>
      <c r="AB302" s="1">
        <f t="shared" si="242"/>
        <v>0</v>
      </c>
      <c r="AC302" s="1">
        <f t="shared" si="242"/>
        <v>0</v>
      </c>
      <c r="AD302" s="1">
        <f t="shared" si="242"/>
        <v>0</v>
      </c>
      <c r="AE302" s="1">
        <f t="shared" si="242"/>
        <v>0</v>
      </c>
      <c r="AF302" s="1">
        <f t="shared" si="242"/>
        <v>0</v>
      </c>
      <c r="AG302" s="1">
        <f t="shared" si="242"/>
        <v>0</v>
      </c>
      <c r="AH302" s="1">
        <f t="shared" si="242"/>
        <v>0</v>
      </c>
      <c r="AI302" s="1">
        <f t="shared" si="242"/>
        <v>0</v>
      </c>
      <c r="AJ302" s="1">
        <f t="shared" si="242"/>
        <v>0</v>
      </c>
      <c r="AK302" s="1">
        <f t="shared" si="242"/>
        <v>0</v>
      </c>
      <c r="AL302" s="1">
        <f t="shared" si="243"/>
        <v>1</v>
      </c>
      <c r="AM302" s="1">
        <f t="shared" si="243"/>
        <v>1</v>
      </c>
      <c r="AN302" s="1">
        <f t="shared" si="243"/>
        <v>1</v>
      </c>
      <c r="AO302" s="1">
        <f t="shared" si="243"/>
        <v>0</v>
      </c>
      <c r="AP302" s="1">
        <f t="shared" si="243"/>
        <v>0</v>
      </c>
      <c r="AQ302" s="1">
        <f t="shared" si="243"/>
        <v>0</v>
      </c>
      <c r="AR302" s="1">
        <f t="shared" si="243"/>
        <v>0</v>
      </c>
      <c r="AS302" s="1">
        <f t="shared" si="243"/>
        <v>0</v>
      </c>
      <c r="AT302" s="1">
        <f t="shared" si="243"/>
        <v>0</v>
      </c>
      <c r="AU302" s="1">
        <f t="shared" si="243"/>
        <v>0</v>
      </c>
      <c r="AV302" s="1">
        <f t="shared" si="243"/>
        <v>0</v>
      </c>
      <c r="AW302" s="1">
        <f t="shared" si="243"/>
        <v>0</v>
      </c>
      <c r="AX302" s="196">
        <f t="shared" si="243"/>
        <v>0</v>
      </c>
      <c r="AY302" s="1">
        <f t="shared" si="243"/>
        <v>0</v>
      </c>
      <c r="AZ302" s="1">
        <f t="shared" si="243"/>
        <v>0</v>
      </c>
      <c r="BA302" s="1">
        <f t="shared" si="243"/>
        <v>0</v>
      </c>
      <c r="BB302" s="106">
        <f t="shared" si="244"/>
        <v>0</v>
      </c>
    </row>
    <row r="303" spans="1:54" s="91" customFormat="1" ht="31.2">
      <c r="A303" s="28"/>
      <c r="B303" s="87"/>
      <c r="C303" s="173" t="s">
        <v>375</v>
      </c>
      <c r="D303" s="223" t="s">
        <v>438</v>
      </c>
      <c r="E303" s="269" t="s">
        <v>487</v>
      </c>
      <c r="F303" s="90">
        <f t="shared" si="245"/>
        <v>3</v>
      </c>
      <c r="G303" s="182">
        <v>45541</v>
      </c>
      <c r="H303" s="183">
        <v>45555</v>
      </c>
      <c r="I303" s="93">
        <f t="shared" si="246"/>
        <v>11</v>
      </c>
      <c r="J303" s="93">
        <f t="shared" si="247"/>
        <v>33</v>
      </c>
      <c r="K303" s="92">
        <f t="shared" si="248"/>
        <v>0</v>
      </c>
      <c r="L303" s="182"/>
      <c r="M303" s="183"/>
      <c r="N303" s="93">
        <f t="shared" si="249"/>
        <v>0</v>
      </c>
      <c r="O303" s="95">
        <f t="shared" si="250"/>
        <v>0</v>
      </c>
      <c r="P303" s="202">
        <v>0</v>
      </c>
      <c r="Q303" s="196">
        <f t="shared" si="241"/>
        <v>0</v>
      </c>
      <c r="R303" s="1">
        <f t="shared" si="241"/>
        <v>0</v>
      </c>
      <c r="S303" s="1">
        <f t="shared" si="241"/>
        <v>0</v>
      </c>
      <c r="T303" s="1">
        <f t="shared" si="241"/>
        <v>0</v>
      </c>
      <c r="U303" s="1">
        <f t="shared" si="241"/>
        <v>0</v>
      </c>
      <c r="V303" s="1">
        <f t="shared" si="241"/>
        <v>0</v>
      </c>
      <c r="W303" s="1">
        <f t="shared" si="241"/>
        <v>0</v>
      </c>
      <c r="X303" s="1">
        <f t="shared" si="241"/>
        <v>0</v>
      </c>
      <c r="Y303" s="1">
        <f t="shared" si="241"/>
        <v>0</v>
      </c>
      <c r="Z303" s="1">
        <f t="shared" si="241"/>
        <v>0</v>
      </c>
      <c r="AA303" s="1">
        <f t="shared" si="241"/>
        <v>0</v>
      </c>
      <c r="AB303" s="1">
        <f t="shared" si="242"/>
        <v>0</v>
      </c>
      <c r="AC303" s="1">
        <f t="shared" si="242"/>
        <v>0</v>
      </c>
      <c r="AD303" s="1">
        <f t="shared" si="242"/>
        <v>0</v>
      </c>
      <c r="AE303" s="1">
        <f t="shared" si="242"/>
        <v>0</v>
      </c>
      <c r="AF303" s="1">
        <f t="shared" si="242"/>
        <v>0</v>
      </c>
      <c r="AG303" s="1">
        <f t="shared" si="242"/>
        <v>0</v>
      </c>
      <c r="AH303" s="1">
        <f t="shared" si="242"/>
        <v>0</v>
      </c>
      <c r="AI303" s="1">
        <f t="shared" si="242"/>
        <v>0</v>
      </c>
      <c r="AJ303" s="1">
        <f t="shared" si="242"/>
        <v>0</v>
      </c>
      <c r="AK303" s="1">
        <f t="shared" si="242"/>
        <v>0</v>
      </c>
      <c r="AL303" s="1">
        <f t="shared" si="243"/>
        <v>1</v>
      </c>
      <c r="AM303" s="1">
        <f t="shared" si="243"/>
        <v>1</v>
      </c>
      <c r="AN303" s="1">
        <f t="shared" si="243"/>
        <v>1</v>
      </c>
      <c r="AO303" s="1">
        <f t="shared" si="243"/>
        <v>0</v>
      </c>
      <c r="AP303" s="1">
        <f t="shared" si="243"/>
        <v>0</v>
      </c>
      <c r="AQ303" s="1">
        <f t="shared" si="243"/>
        <v>0</v>
      </c>
      <c r="AR303" s="1">
        <f t="shared" si="243"/>
        <v>0</v>
      </c>
      <c r="AS303" s="1">
        <f t="shared" si="243"/>
        <v>0</v>
      </c>
      <c r="AT303" s="1">
        <f t="shared" si="243"/>
        <v>0</v>
      </c>
      <c r="AU303" s="1">
        <f t="shared" si="243"/>
        <v>0</v>
      </c>
      <c r="AV303" s="1">
        <f t="shared" si="243"/>
        <v>0</v>
      </c>
      <c r="AW303" s="1">
        <f t="shared" si="243"/>
        <v>0</v>
      </c>
      <c r="AX303" s="196">
        <f t="shared" si="243"/>
        <v>0</v>
      </c>
      <c r="AY303" s="1">
        <f t="shared" si="243"/>
        <v>0</v>
      </c>
      <c r="AZ303" s="1">
        <f t="shared" si="243"/>
        <v>0</v>
      </c>
      <c r="BA303" s="1">
        <f t="shared" si="243"/>
        <v>0</v>
      </c>
      <c r="BB303" s="106">
        <f t="shared" si="244"/>
        <v>0</v>
      </c>
    </row>
    <row r="304" spans="1:54" s="91" customFormat="1" ht="31.2">
      <c r="A304" s="28"/>
      <c r="B304" s="87"/>
      <c r="C304" s="173" t="s">
        <v>368</v>
      </c>
      <c r="D304" s="223" t="s">
        <v>438</v>
      </c>
      <c r="E304" s="269" t="s">
        <v>487</v>
      </c>
      <c r="F304" s="90">
        <f>SUMPRODUCT(LEN(E304))-SUMPRODUCT(LEN(SUBSTITUTE(E304,",","")))+1</f>
        <v>3</v>
      </c>
      <c r="G304" s="182">
        <v>45541</v>
      </c>
      <c r="H304" s="183">
        <v>45555</v>
      </c>
      <c r="I304" s="93">
        <f t="shared" si="246"/>
        <v>11</v>
      </c>
      <c r="J304" s="93">
        <f t="shared" si="247"/>
        <v>33</v>
      </c>
      <c r="K304" s="92">
        <f t="shared" si="248"/>
        <v>0</v>
      </c>
      <c r="L304" s="182"/>
      <c r="M304" s="183"/>
      <c r="N304" s="93">
        <f>NETWORKDAYS(L304,M304)</f>
        <v>0</v>
      </c>
      <c r="O304" s="95">
        <f t="shared" si="250"/>
        <v>0</v>
      </c>
      <c r="P304" s="202">
        <v>0</v>
      </c>
      <c r="Q304" s="196">
        <f t="shared" si="241"/>
        <v>0</v>
      </c>
      <c r="R304" s="1">
        <f t="shared" si="241"/>
        <v>0</v>
      </c>
      <c r="S304" s="1">
        <f t="shared" si="241"/>
        <v>0</v>
      </c>
      <c r="T304" s="1">
        <f t="shared" si="241"/>
        <v>0</v>
      </c>
      <c r="U304" s="1">
        <f t="shared" si="241"/>
        <v>0</v>
      </c>
      <c r="V304" s="1">
        <f t="shared" si="241"/>
        <v>0</v>
      </c>
      <c r="W304" s="1">
        <f t="shared" si="241"/>
        <v>0</v>
      </c>
      <c r="X304" s="1">
        <f t="shared" si="241"/>
        <v>0</v>
      </c>
      <c r="Y304" s="1">
        <f t="shared" si="241"/>
        <v>0</v>
      </c>
      <c r="Z304" s="1">
        <f t="shared" si="241"/>
        <v>0</v>
      </c>
      <c r="AA304" s="1">
        <f t="shared" si="241"/>
        <v>0</v>
      </c>
      <c r="AB304" s="1">
        <f t="shared" si="242"/>
        <v>0</v>
      </c>
      <c r="AC304" s="1">
        <f t="shared" si="242"/>
        <v>0</v>
      </c>
      <c r="AD304" s="1">
        <f t="shared" si="242"/>
        <v>0</v>
      </c>
      <c r="AE304" s="1">
        <f t="shared" si="242"/>
        <v>0</v>
      </c>
      <c r="AF304" s="1">
        <f t="shared" si="242"/>
        <v>0</v>
      </c>
      <c r="AG304" s="1">
        <f t="shared" si="242"/>
        <v>0</v>
      </c>
      <c r="AH304" s="1">
        <f t="shared" si="242"/>
        <v>0</v>
      </c>
      <c r="AI304" s="1">
        <f t="shared" si="242"/>
        <v>0</v>
      </c>
      <c r="AJ304" s="1">
        <f t="shared" si="242"/>
        <v>0</v>
      </c>
      <c r="AK304" s="1">
        <f t="shared" si="242"/>
        <v>0</v>
      </c>
      <c r="AL304" s="1">
        <f t="shared" si="243"/>
        <v>1</v>
      </c>
      <c r="AM304" s="1">
        <f t="shared" si="243"/>
        <v>1</v>
      </c>
      <c r="AN304" s="1">
        <f t="shared" si="243"/>
        <v>1</v>
      </c>
      <c r="AO304" s="1">
        <f t="shared" si="243"/>
        <v>0</v>
      </c>
      <c r="AP304" s="1">
        <f t="shared" si="243"/>
        <v>0</v>
      </c>
      <c r="AQ304" s="1">
        <f t="shared" si="243"/>
        <v>0</v>
      </c>
      <c r="AR304" s="1">
        <f t="shared" si="243"/>
        <v>0</v>
      </c>
      <c r="AS304" s="1">
        <f t="shared" si="243"/>
        <v>0</v>
      </c>
      <c r="AT304" s="1">
        <f t="shared" si="243"/>
        <v>0</v>
      </c>
      <c r="AU304" s="1">
        <f t="shared" si="243"/>
        <v>0</v>
      </c>
      <c r="AV304" s="1">
        <f t="shared" si="243"/>
        <v>0</v>
      </c>
      <c r="AW304" s="1">
        <f t="shared" si="243"/>
        <v>0</v>
      </c>
      <c r="AX304" s="196">
        <f t="shared" si="243"/>
        <v>0</v>
      </c>
      <c r="AY304" s="1">
        <f t="shared" si="243"/>
        <v>0</v>
      </c>
      <c r="AZ304" s="1">
        <f t="shared" si="243"/>
        <v>0</v>
      </c>
      <c r="BA304" s="1">
        <f t="shared" si="243"/>
        <v>0</v>
      </c>
      <c r="BB304" s="106">
        <f t="shared" si="244"/>
        <v>0</v>
      </c>
    </row>
    <row r="305" spans="1:54" s="91" customFormat="1" ht="31.2">
      <c r="A305" s="86"/>
      <c r="B305" s="87"/>
      <c r="C305" s="173" t="s">
        <v>86</v>
      </c>
      <c r="D305" s="223" t="s">
        <v>438</v>
      </c>
      <c r="E305" s="269" t="s">
        <v>487</v>
      </c>
      <c r="F305" s="90">
        <f t="shared" si="245"/>
        <v>3</v>
      </c>
      <c r="G305" s="182">
        <v>45541</v>
      </c>
      <c r="H305" s="183">
        <v>45555</v>
      </c>
      <c r="I305" s="93">
        <f t="shared" si="246"/>
        <v>11</v>
      </c>
      <c r="J305" s="93">
        <f t="shared" si="247"/>
        <v>33</v>
      </c>
      <c r="K305" s="92">
        <f t="shared" si="248"/>
        <v>0</v>
      </c>
      <c r="L305" s="182"/>
      <c r="M305" s="183"/>
      <c r="N305" s="93">
        <f t="shared" si="249"/>
        <v>0</v>
      </c>
      <c r="O305" s="95">
        <f t="shared" si="250"/>
        <v>0</v>
      </c>
      <c r="P305" s="202">
        <v>0</v>
      </c>
      <c r="Q305" s="196">
        <f t="shared" si="241"/>
        <v>0</v>
      </c>
      <c r="R305" s="1">
        <f t="shared" si="241"/>
        <v>0</v>
      </c>
      <c r="S305" s="1">
        <f t="shared" si="241"/>
        <v>0</v>
      </c>
      <c r="T305" s="1">
        <f t="shared" si="241"/>
        <v>0</v>
      </c>
      <c r="U305" s="1">
        <f t="shared" si="241"/>
        <v>0</v>
      </c>
      <c r="V305" s="1">
        <f t="shared" si="241"/>
        <v>0</v>
      </c>
      <c r="W305" s="1">
        <f t="shared" si="241"/>
        <v>0</v>
      </c>
      <c r="X305" s="1">
        <f t="shared" si="241"/>
        <v>0</v>
      </c>
      <c r="Y305" s="1">
        <f t="shared" si="241"/>
        <v>0</v>
      </c>
      <c r="Z305" s="1">
        <f t="shared" si="241"/>
        <v>0</v>
      </c>
      <c r="AA305" s="1">
        <f t="shared" si="241"/>
        <v>0</v>
      </c>
      <c r="AB305" s="1">
        <f t="shared" si="242"/>
        <v>0</v>
      </c>
      <c r="AC305" s="1">
        <f t="shared" si="242"/>
        <v>0</v>
      </c>
      <c r="AD305" s="1">
        <f t="shared" si="242"/>
        <v>0</v>
      </c>
      <c r="AE305" s="1">
        <f t="shared" si="242"/>
        <v>0</v>
      </c>
      <c r="AF305" s="1">
        <f t="shared" si="242"/>
        <v>0</v>
      </c>
      <c r="AG305" s="1">
        <f t="shared" si="242"/>
        <v>0</v>
      </c>
      <c r="AH305" s="1">
        <f t="shared" si="242"/>
        <v>0</v>
      </c>
      <c r="AI305" s="1">
        <f t="shared" si="242"/>
        <v>0</v>
      </c>
      <c r="AJ305" s="1">
        <f t="shared" si="242"/>
        <v>0</v>
      </c>
      <c r="AK305" s="1">
        <f t="shared" si="242"/>
        <v>0</v>
      </c>
      <c r="AL305" s="1">
        <f t="shared" si="243"/>
        <v>1</v>
      </c>
      <c r="AM305" s="1">
        <f t="shared" si="243"/>
        <v>1</v>
      </c>
      <c r="AN305" s="1">
        <f t="shared" si="243"/>
        <v>1</v>
      </c>
      <c r="AO305" s="1">
        <f t="shared" si="243"/>
        <v>0</v>
      </c>
      <c r="AP305" s="1">
        <f t="shared" si="243"/>
        <v>0</v>
      </c>
      <c r="AQ305" s="1">
        <f t="shared" si="243"/>
        <v>0</v>
      </c>
      <c r="AR305" s="1">
        <f t="shared" si="243"/>
        <v>0</v>
      </c>
      <c r="AS305" s="1">
        <f t="shared" si="243"/>
        <v>0</v>
      </c>
      <c r="AT305" s="1">
        <f t="shared" si="243"/>
        <v>0</v>
      </c>
      <c r="AU305" s="1">
        <f t="shared" si="243"/>
        <v>0</v>
      </c>
      <c r="AV305" s="1">
        <f t="shared" si="243"/>
        <v>0</v>
      </c>
      <c r="AW305" s="1">
        <f t="shared" si="243"/>
        <v>0</v>
      </c>
      <c r="AX305" s="196">
        <f t="shared" si="243"/>
        <v>0</v>
      </c>
      <c r="AY305" s="1">
        <f t="shared" si="243"/>
        <v>0</v>
      </c>
      <c r="AZ305" s="1">
        <f t="shared" si="243"/>
        <v>0</v>
      </c>
      <c r="BA305" s="1">
        <f t="shared" si="243"/>
        <v>0</v>
      </c>
      <c r="BB305" s="106">
        <f t="shared" si="244"/>
        <v>0</v>
      </c>
    </row>
    <row r="306" spans="1:54" s="91" customFormat="1" ht="31.2">
      <c r="A306" s="86"/>
      <c r="B306" s="87"/>
      <c r="C306" s="88" t="s">
        <v>75</v>
      </c>
      <c r="D306" s="223" t="s">
        <v>438</v>
      </c>
      <c r="E306" s="269" t="s">
        <v>487</v>
      </c>
      <c r="F306" s="90">
        <f t="shared" si="245"/>
        <v>3</v>
      </c>
      <c r="G306" s="182">
        <v>45541</v>
      </c>
      <c r="H306" s="183">
        <v>45555</v>
      </c>
      <c r="I306" s="93">
        <f t="shared" si="246"/>
        <v>11</v>
      </c>
      <c r="J306" s="93">
        <f t="shared" si="247"/>
        <v>33</v>
      </c>
      <c r="K306" s="92">
        <f t="shared" si="248"/>
        <v>0</v>
      </c>
      <c r="L306" s="182"/>
      <c r="M306" s="183"/>
      <c r="N306" s="93">
        <f t="shared" si="249"/>
        <v>0</v>
      </c>
      <c r="O306" s="95">
        <f t="shared" si="250"/>
        <v>0</v>
      </c>
      <c r="P306" s="202">
        <v>0</v>
      </c>
      <c r="Q306" s="196">
        <f t="shared" si="241"/>
        <v>0</v>
      </c>
      <c r="R306" s="1">
        <f t="shared" si="241"/>
        <v>0</v>
      </c>
      <c r="S306" s="1">
        <f t="shared" si="241"/>
        <v>0</v>
      </c>
      <c r="T306" s="1">
        <f t="shared" si="241"/>
        <v>0</v>
      </c>
      <c r="U306" s="1">
        <f t="shared" si="241"/>
        <v>0</v>
      </c>
      <c r="V306" s="1">
        <f t="shared" si="241"/>
        <v>0</v>
      </c>
      <c r="W306" s="1">
        <f t="shared" si="241"/>
        <v>0</v>
      </c>
      <c r="X306" s="1">
        <f t="shared" si="241"/>
        <v>0</v>
      </c>
      <c r="Y306" s="1">
        <f t="shared" si="241"/>
        <v>0</v>
      </c>
      <c r="Z306" s="1">
        <f t="shared" si="241"/>
        <v>0</v>
      </c>
      <c r="AA306" s="1">
        <f t="shared" si="241"/>
        <v>0</v>
      </c>
      <c r="AB306" s="1">
        <f t="shared" si="242"/>
        <v>0</v>
      </c>
      <c r="AC306" s="1">
        <f t="shared" si="242"/>
        <v>0</v>
      </c>
      <c r="AD306" s="1">
        <f t="shared" si="242"/>
        <v>0</v>
      </c>
      <c r="AE306" s="1">
        <f t="shared" si="242"/>
        <v>0</v>
      </c>
      <c r="AF306" s="1">
        <f t="shared" si="242"/>
        <v>0</v>
      </c>
      <c r="AG306" s="1">
        <f t="shared" si="242"/>
        <v>0</v>
      </c>
      <c r="AH306" s="1">
        <f t="shared" si="242"/>
        <v>0</v>
      </c>
      <c r="AI306" s="1">
        <f t="shared" si="242"/>
        <v>0</v>
      </c>
      <c r="AJ306" s="1">
        <f t="shared" si="242"/>
        <v>0</v>
      </c>
      <c r="AK306" s="1">
        <f t="shared" si="242"/>
        <v>0</v>
      </c>
      <c r="AL306" s="1">
        <f t="shared" si="243"/>
        <v>1</v>
      </c>
      <c r="AM306" s="1">
        <f t="shared" si="243"/>
        <v>1</v>
      </c>
      <c r="AN306" s="1">
        <f t="shared" si="243"/>
        <v>1</v>
      </c>
      <c r="AO306" s="1">
        <f t="shared" si="243"/>
        <v>0</v>
      </c>
      <c r="AP306" s="1">
        <f t="shared" si="243"/>
        <v>0</v>
      </c>
      <c r="AQ306" s="1">
        <f t="shared" si="243"/>
        <v>0</v>
      </c>
      <c r="AR306" s="1">
        <f t="shared" si="243"/>
        <v>0</v>
      </c>
      <c r="AS306" s="1">
        <f t="shared" si="243"/>
        <v>0</v>
      </c>
      <c r="AT306" s="1">
        <f t="shared" si="243"/>
        <v>0</v>
      </c>
      <c r="AU306" s="1">
        <f t="shared" si="243"/>
        <v>0</v>
      </c>
      <c r="AV306" s="1">
        <f t="shared" si="243"/>
        <v>0</v>
      </c>
      <c r="AW306" s="1">
        <f t="shared" si="243"/>
        <v>0</v>
      </c>
      <c r="AX306" s="196">
        <f t="shared" si="243"/>
        <v>0</v>
      </c>
      <c r="AY306" s="1">
        <f t="shared" si="243"/>
        <v>0</v>
      </c>
      <c r="AZ306" s="1">
        <f t="shared" si="243"/>
        <v>0</v>
      </c>
      <c r="BA306" s="1">
        <f t="shared" si="243"/>
        <v>0</v>
      </c>
      <c r="BB306" s="106">
        <f t="shared" si="244"/>
        <v>0</v>
      </c>
    </row>
    <row r="307" spans="1:54" s="91" customFormat="1" ht="31.2">
      <c r="A307" s="164"/>
      <c r="B307" s="161"/>
      <c r="C307" s="173" t="s">
        <v>31</v>
      </c>
      <c r="D307" s="223" t="s">
        <v>438</v>
      </c>
      <c r="E307" s="223" t="s">
        <v>79</v>
      </c>
      <c r="F307" s="222">
        <f t="shared" si="245"/>
        <v>3</v>
      </c>
      <c r="G307" s="184">
        <v>45597</v>
      </c>
      <c r="H307" s="185">
        <v>45611</v>
      </c>
      <c r="I307" s="162">
        <f t="shared" si="246"/>
        <v>11</v>
      </c>
      <c r="J307" s="93">
        <f t="shared" si="247"/>
        <v>33</v>
      </c>
      <c r="K307" s="163">
        <f t="shared" si="248"/>
        <v>0</v>
      </c>
      <c r="L307" s="184"/>
      <c r="M307" s="185"/>
      <c r="N307" s="93">
        <f>NETWORKDAYS(L307,M307)</f>
        <v>0</v>
      </c>
      <c r="O307" s="95">
        <f>F307*N307</f>
        <v>0</v>
      </c>
      <c r="P307" s="202">
        <v>0</v>
      </c>
      <c r="Q307" s="196">
        <f t="shared" ref="Q307:AA324" si="251">IF(OR((AND($G307&lt;=Q$11,AND($H307&lt;=Q$12,$H307&gt;=Q$11))),(AND(AND($G307&gt;=Q$11,$G307&lt;=Q$12),$H307&gt;=Q$12)),AND($G307&gt;=Q$11,$H307&lt;=Q$12),AND($G307&lt;=Q$11,$H307&gt;=Q$12)),1,0)</f>
        <v>0</v>
      </c>
      <c r="R307" s="1">
        <f t="shared" si="251"/>
        <v>0</v>
      </c>
      <c r="S307" s="1">
        <f t="shared" si="251"/>
        <v>0</v>
      </c>
      <c r="T307" s="1">
        <f t="shared" si="251"/>
        <v>0</v>
      </c>
      <c r="U307" s="1">
        <f t="shared" si="251"/>
        <v>0</v>
      </c>
      <c r="V307" s="1">
        <f t="shared" si="251"/>
        <v>0</v>
      </c>
      <c r="W307" s="1">
        <f t="shared" si="251"/>
        <v>0</v>
      </c>
      <c r="X307" s="1">
        <f t="shared" si="251"/>
        <v>0</v>
      </c>
      <c r="Y307" s="1">
        <f t="shared" si="251"/>
        <v>0</v>
      </c>
      <c r="Z307" s="1">
        <f t="shared" si="251"/>
        <v>0</v>
      </c>
      <c r="AA307" s="1">
        <f t="shared" si="251"/>
        <v>0</v>
      </c>
      <c r="AB307" s="1">
        <f t="shared" ref="AB307:AK324" si="252">IF(OR((AND($G307&lt;=AB$11,AND($H307&lt;=AB$12,$H307&gt;=AB$11))),(AND(AND($G307&gt;=AB$11,$G307&lt;=AB$12),$H307&gt;=AB$12)),AND($G307&gt;=AB$11,$H307&lt;=AB$12),AND($G307&lt;=AB$11,$H307&gt;=AB$12)),1,0)</f>
        <v>0</v>
      </c>
      <c r="AC307" s="1">
        <f t="shared" si="252"/>
        <v>0</v>
      </c>
      <c r="AD307" s="1">
        <f t="shared" si="252"/>
        <v>0</v>
      </c>
      <c r="AE307" s="1">
        <f t="shared" si="252"/>
        <v>0</v>
      </c>
      <c r="AF307" s="1">
        <f t="shared" si="252"/>
        <v>0</v>
      </c>
      <c r="AG307" s="1">
        <f t="shared" si="252"/>
        <v>0</v>
      </c>
      <c r="AH307" s="1">
        <f t="shared" si="252"/>
        <v>0</v>
      </c>
      <c r="AI307" s="1">
        <f t="shared" si="252"/>
        <v>0</v>
      </c>
      <c r="AJ307" s="1">
        <f t="shared" si="252"/>
        <v>0</v>
      </c>
      <c r="AK307" s="1">
        <f t="shared" si="252"/>
        <v>0</v>
      </c>
      <c r="AL307" s="1">
        <f t="shared" ref="AL307:BA324" si="253">IF(OR((AND($G307&lt;=AL$11,AND($H307&lt;=AL$12,$H307&gt;=AL$11))),(AND(AND($G307&gt;=AL$11,$G307&lt;=AL$12),$H307&gt;=AL$12)),AND($G307&gt;=AL$11,$H307&lt;=AL$12),AND($G307&lt;=AL$11,$H307&gt;=AL$12)),1,0)</f>
        <v>0</v>
      </c>
      <c r="AM307" s="1">
        <f t="shared" si="253"/>
        <v>0</v>
      </c>
      <c r="AN307" s="1">
        <f t="shared" si="253"/>
        <v>0</v>
      </c>
      <c r="AO307" s="1">
        <f t="shared" si="253"/>
        <v>0</v>
      </c>
      <c r="AP307" s="1">
        <f t="shared" si="253"/>
        <v>0</v>
      </c>
      <c r="AQ307" s="1">
        <f t="shared" si="253"/>
        <v>0</v>
      </c>
      <c r="AR307" s="1">
        <f t="shared" si="253"/>
        <v>0</v>
      </c>
      <c r="AS307" s="1">
        <f t="shared" si="253"/>
        <v>0</v>
      </c>
      <c r="AT307" s="1">
        <f t="shared" si="253"/>
        <v>1</v>
      </c>
      <c r="AU307" s="1">
        <f t="shared" si="253"/>
        <v>1</v>
      </c>
      <c r="AV307" s="1">
        <f t="shared" si="253"/>
        <v>1</v>
      </c>
      <c r="AW307" s="1">
        <f t="shared" si="253"/>
        <v>0</v>
      </c>
      <c r="AX307" s="196">
        <f t="shared" si="253"/>
        <v>0</v>
      </c>
      <c r="AY307" s="1">
        <f t="shared" si="253"/>
        <v>0</v>
      </c>
      <c r="AZ307" s="1">
        <f t="shared" si="253"/>
        <v>0</v>
      </c>
      <c r="BA307" s="1">
        <f t="shared" si="253"/>
        <v>0</v>
      </c>
      <c r="BB307" s="106">
        <f t="shared" si="244"/>
        <v>0</v>
      </c>
    </row>
    <row r="308" spans="1:54" ht="15.6">
      <c r="A308" s="86"/>
      <c r="B308" s="64"/>
      <c r="C308" s="21" t="s">
        <v>305</v>
      </c>
      <c r="D308" s="22"/>
      <c r="E308" s="23"/>
      <c r="F308" s="23"/>
      <c r="G308" s="180">
        <f>MIN(G313:G313)</f>
        <v>45558</v>
      </c>
      <c r="H308" s="180">
        <f>MAX(H313:H313)</f>
        <v>45565</v>
      </c>
      <c r="I308" s="46"/>
      <c r="J308" s="46"/>
      <c r="K308" s="39">
        <f>AVERAGE(K309:K314)</f>
        <v>0</v>
      </c>
      <c r="L308" s="180">
        <f>MIN(L309:L314)</f>
        <v>0</v>
      </c>
      <c r="M308" s="180">
        <f>MAX(M309:M314)</f>
        <v>0</v>
      </c>
      <c r="N308" s="46"/>
      <c r="O308" s="59"/>
      <c r="P308" s="41">
        <f>AVERAGE(P309:P314)</f>
        <v>0</v>
      </c>
      <c r="Q308" s="196">
        <f t="shared" si="251"/>
        <v>0</v>
      </c>
      <c r="R308" s="1">
        <f t="shared" si="251"/>
        <v>0</v>
      </c>
      <c r="S308" s="1">
        <f t="shared" si="251"/>
        <v>0</v>
      </c>
      <c r="T308" s="1">
        <f t="shared" si="251"/>
        <v>0</v>
      </c>
      <c r="U308" s="1">
        <f t="shared" si="251"/>
        <v>0</v>
      </c>
      <c r="V308" s="1">
        <f t="shared" si="251"/>
        <v>0</v>
      </c>
      <c r="W308" s="1">
        <f t="shared" si="251"/>
        <v>0</v>
      </c>
      <c r="X308" s="1">
        <f t="shared" si="251"/>
        <v>0</v>
      </c>
      <c r="Y308" s="1">
        <f t="shared" si="251"/>
        <v>0</v>
      </c>
      <c r="Z308" s="1">
        <f t="shared" si="251"/>
        <v>0</v>
      </c>
      <c r="AA308" s="1">
        <f t="shared" si="251"/>
        <v>0</v>
      </c>
      <c r="AB308" s="1">
        <f t="shared" si="252"/>
        <v>0</v>
      </c>
      <c r="AC308" s="1">
        <f t="shared" si="252"/>
        <v>0</v>
      </c>
      <c r="AD308" s="1">
        <f t="shared" si="252"/>
        <v>0</v>
      </c>
      <c r="AE308" s="1">
        <f t="shared" si="252"/>
        <v>0</v>
      </c>
      <c r="AF308" s="1">
        <f t="shared" si="252"/>
        <v>0</v>
      </c>
      <c r="AG308" s="1">
        <f t="shared" si="252"/>
        <v>0</v>
      </c>
      <c r="AH308" s="1">
        <f t="shared" si="252"/>
        <v>0</v>
      </c>
      <c r="AI308" s="1">
        <f t="shared" si="252"/>
        <v>0</v>
      </c>
      <c r="AJ308" s="1">
        <f t="shared" si="252"/>
        <v>0</v>
      </c>
      <c r="AK308" s="1">
        <f t="shared" si="252"/>
        <v>0</v>
      </c>
      <c r="AL308" s="1">
        <f t="shared" si="253"/>
        <v>0</v>
      </c>
      <c r="AM308" s="1">
        <f t="shared" si="253"/>
        <v>0</v>
      </c>
      <c r="AN308" s="1">
        <f t="shared" si="253"/>
        <v>0</v>
      </c>
      <c r="AO308" s="1">
        <f t="shared" si="253"/>
        <v>1</v>
      </c>
      <c r="AP308" s="1">
        <f t="shared" si="253"/>
        <v>1</v>
      </c>
      <c r="AQ308" s="1">
        <f t="shared" si="253"/>
        <v>0</v>
      </c>
      <c r="AR308" s="1">
        <f t="shared" si="253"/>
        <v>0</v>
      </c>
      <c r="AS308" s="1">
        <f t="shared" si="253"/>
        <v>0</v>
      </c>
      <c r="AT308" s="1">
        <f t="shared" si="253"/>
        <v>0</v>
      </c>
      <c r="AU308" s="1">
        <f t="shared" si="253"/>
        <v>0</v>
      </c>
      <c r="AV308" s="1">
        <f t="shared" si="253"/>
        <v>0</v>
      </c>
      <c r="AW308" s="1">
        <f t="shared" si="253"/>
        <v>0</v>
      </c>
      <c r="AX308" s="196">
        <f t="shared" si="253"/>
        <v>0</v>
      </c>
      <c r="AY308" s="1">
        <f t="shared" si="253"/>
        <v>0</v>
      </c>
      <c r="AZ308" s="1">
        <f t="shared" si="253"/>
        <v>0</v>
      </c>
      <c r="BA308" s="1">
        <f t="shared" si="253"/>
        <v>0</v>
      </c>
      <c r="BB308" s="106">
        <f t="shared" si="244"/>
        <v>0</v>
      </c>
    </row>
    <row r="309" spans="1:54" ht="31.2">
      <c r="A309" s="164"/>
      <c r="B309" s="172"/>
      <c r="C309" s="88" t="s">
        <v>43</v>
      </c>
      <c r="D309" s="89" t="s">
        <v>437</v>
      </c>
      <c r="E309" s="90" t="s">
        <v>260</v>
      </c>
      <c r="F309" s="90">
        <f t="shared" ref="F309:F312" si="254">SUMPRODUCT(LEN(E309))-SUMPRODUCT(LEN(SUBSTITUTE(E309,",","")))+1</f>
        <v>1</v>
      </c>
      <c r="G309" s="182">
        <v>45558</v>
      </c>
      <c r="H309" s="183">
        <v>45565</v>
      </c>
      <c r="I309" s="93">
        <f t="shared" ref="I309:I314" si="255">NETWORKDAYS(G309,H309)</f>
        <v>6</v>
      </c>
      <c r="J309" s="93">
        <f t="shared" ref="J309:J314" si="256">F309*I309</f>
        <v>6</v>
      </c>
      <c r="K309" s="92">
        <f t="shared" ref="K309:K314" si="257">IF($C$5=G309,1/(H309-I309),IF($C$5&gt;G309,IF($C$5&lt;H309,($C$5-G309)/(H309-G309),1),0))</f>
        <v>0</v>
      </c>
      <c r="L309" s="182"/>
      <c r="M309" s="183"/>
      <c r="N309" s="93">
        <f t="shared" ref="N309:N312" si="258">NETWORKDAYS(L309,M309)</f>
        <v>0</v>
      </c>
      <c r="O309" s="95">
        <f t="shared" ref="O309:O314" si="259">F309*N309</f>
        <v>0</v>
      </c>
      <c r="P309" s="202">
        <v>0</v>
      </c>
      <c r="Q309" s="196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96"/>
      <c r="AY309" s="1"/>
      <c r="AZ309" s="1"/>
      <c r="BA309" s="1"/>
      <c r="BB309" s="106"/>
    </row>
    <row r="310" spans="1:54" ht="31.2">
      <c r="A310" s="164"/>
      <c r="B310" s="172"/>
      <c r="C310" s="173" t="s">
        <v>375</v>
      </c>
      <c r="D310" s="223" t="s">
        <v>437</v>
      </c>
      <c r="E310" s="90" t="s">
        <v>260</v>
      </c>
      <c r="F310" s="90">
        <f t="shared" si="254"/>
        <v>1</v>
      </c>
      <c r="G310" s="182">
        <v>45614</v>
      </c>
      <c r="H310" s="183">
        <v>45625</v>
      </c>
      <c r="I310" s="93">
        <f t="shared" si="255"/>
        <v>10</v>
      </c>
      <c r="J310" s="93">
        <f t="shared" si="256"/>
        <v>10</v>
      </c>
      <c r="K310" s="92">
        <f t="shared" si="257"/>
        <v>0</v>
      </c>
      <c r="L310" s="182"/>
      <c r="M310" s="183"/>
      <c r="N310" s="93">
        <f t="shared" si="258"/>
        <v>0</v>
      </c>
      <c r="O310" s="95">
        <f t="shared" si="259"/>
        <v>0</v>
      </c>
      <c r="P310" s="202">
        <v>0</v>
      </c>
      <c r="Q310" s="196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96"/>
      <c r="AY310" s="1"/>
      <c r="AZ310" s="1"/>
      <c r="BA310" s="1"/>
      <c r="BB310" s="106"/>
    </row>
    <row r="311" spans="1:54" ht="31.2">
      <c r="A311" s="164"/>
      <c r="B311" s="172"/>
      <c r="C311" s="173" t="s">
        <v>368</v>
      </c>
      <c r="D311" s="223" t="s">
        <v>437</v>
      </c>
      <c r="E311" s="90" t="s">
        <v>260</v>
      </c>
      <c r="F311" s="90">
        <f t="shared" si="254"/>
        <v>1</v>
      </c>
      <c r="G311" s="182">
        <v>45614</v>
      </c>
      <c r="H311" s="183">
        <v>45625</v>
      </c>
      <c r="I311" s="93">
        <f t="shared" si="255"/>
        <v>10</v>
      </c>
      <c r="J311" s="93">
        <f t="shared" si="256"/>
        <v>10</v>
      </c>
      <c r="K311" s="92">
        <f t="shared" si="257"/>
        <v>0</v>
      </c>
      <c r="L311" s="182"/>
      <c r="M311" s="183"/>
      <c r="N311" s="93">
        <f t="shared" si="258"/>
        <v>0</v>
      </c>
      <c r="O311" s="95">
        <f t="shared" si="259"/>
        <v>0</v>
      </c>
      <c r="P311" s="202">
        <v>0</v>
      </c>
      <c r="Q311" s="196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96"/>
      <c r="AY311" s="1"/>
      <c r="AZ311" s="1"/>
      <c r="BA311" s="1"/>
      <c r="BB311" s="106"/>
    </row>
    <row r="312" spans="1:54" ht="31.2">
      <c r="A312" s="164"/>
      <c r="B312" s="172"/>
      <c r="C312" s="173" t="s">
        <v>86</v>
      </c>
      <c r="D312" s="223" t="s">
        <v>437</v>
      </c>
      <c r="E312" s="90" t="s">
        <v>260</v>
      </c>
      <c r="F312" s="90">
        <f t="shared" si="254"/>
        <v>1</v>
      </c>
      <c r="G312" s="182">
        <v>45558</v>
      </c>
      <c r="H312" s="183">
        <v>45565</v>
      </c>
      <c r="I312" s="93">
        <f t="shared" si="255"/>
        <v>6</v>
      </c>
      <c r="J312" s="93">
        <f t="shared" si="256"/>
        <v>6</v>
      </c>
      <c r="K312" s="92">
        <f t="shared" si="257"/>
        <v>0</v>
      </c>
      <c r="L312" s="182"/>
      <c r="M312" s="183"/>
      <c r="N312" s="93">
        <f t="shared" si="258"/>
        <v>0</v>
      </c>
      <c r="O312" s="95">
        <f t="shared" si="259"/>
        <v>0</v>
      </c>
      <c r="P312" s="202">
        <v>0</v>
      </c>
      <c r="Q312" s="196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96"/>
      <c r="AY312" s="1"/>
      <c r="AZ312" s="1"/>
      <c r="BA312" s="1"/>
      <c r="BB312" s="106"/>
    </row>
    <row r="313" spans="1:54" s="91" customFormat="1" ht="31.2">
      <c r="A313" s="86"/>
      <c r="B313" s="87"/>
      <c r="C313" s="88" t="s">
        <v>75</v>
      </c>
      <c r="D313" s="223" t="s">
        <v>437</v>
      </c>
      <c r="E313" s="90" t="s">
        <v>260</v>
      </c>
      <c r="F313" s="90">
        <f>SUMPRODUCT(LEN(E313))-SUMPRODUCT(LEN(SUBSTITUTE(E313,",","")))+1</f>
        <v>1</v>
      </c>
      <c r="G313" s="182">
        <v>45558</v>
      </c>
      <c r="H313" s="183">
        <v>45565</v>
      </c>
      <c r="I313" s="93">
        <f t="shared" si="255"/>
        <v>6</v>
      </c>
      <c r="J313" s="93">
        <f t="shared" si="256"/>
        <v>6</v>
      </c>
      <c r="K313" s="92">
        <f t="shared" si="257"/>
        <v>0</v>
      </c>
      <c r="L313" s="182"/>
      <c r="M313" s="183"/>
      <c r="N313" s="93">
        <f>NETWORKDAYS(L313,M313)</f>
        <v>0</v>
      </c>
      <c r="O313" s="95">
        <f t="shared" si="259"/>
        <v>0</v>
      </c>
      <c r="P313" s="202">
        <v>0</v>
      </c>
      <c r="Q313" s="196">
        <f t="shared" si="251"/>
        <v>0</v>
      </c>
      <c r="R313" s="1">
        <f t="shared" si="251"/>
        <v>0</v>
      </c>
      <c r="S313" s="1">
        <f t="shared" si="251"/>
        <v>0</v>
      </c>
      <c r="T313" s="1">
        <f t="shared" si="251"/>
        <v>0</v>
      </c>
      <c r="U313" s="1">
        <f t="shared" si="251"/>
        <v>0</v>
      </c>
      <c r="V313" s="1">
        <f t="shared" si="251"/>
        <v>0</v>
      </c>
      <c r="W313" s="1">
        <f t="shared" si="251"/>
        <v>0</v>
      </c>
      <c r="X313" s="1">
        <f t="shared" si="251"/>
        <v>0</v>
      </c>
      <c r="Y313" s="1">
        <f t="shared" si="251"/>
        <v>0</v>
      </c>
      <c r="Z313" s="1">
        <f t="shared" si="251"/>
        <v>0</v>
      </c>
      <c r="AA313" s="1">
        <f t="shared" si="251"/>
        <v>0</v>
      </c>
      <c r="AB313" s="1">
        <f t="shared" si="252"/>
        <v>0</v>
      </c>
      <c r="AC313" s="1">
        <f t="shared" si="252"/>
        <v>0</v>
      </c>
      <c r="AD313" s="1">
        <f t="shared" si="252"/>
        <v>0</v>
      </c>
      <c r="AE313" s="1">
        <f t="shared" si="252"/>
        <v>0</v>
      </c>
      <c r="AF313" s="1">
        <f t="shared" si="252"/>
        <v>0</v>
      </c>
      <c r="AG313" s="1">
        <f t="shared" si="252"/>
        <v>0</v>
      </c>
      <c r="AH313" s="1">
        <f t="shared" si="252"/>
        <v>0</v>
      </c>
      <c r="AI313" s="1">
        <f t="shared" si="252"/>
        <v>0</v>
      </c>
      <c r="AJ313" s="1">
        <f t="shared" si="252"/>
        <v>0</v>
      </c>
      <c r="AK313" s="1">
        <f t="shared" si="252"/>
        <v>0</v>
      </c>
      <c r="AL313" s="1">
        <f t="shared" si="253"/>
        <v>0</v>
      </c>
      <c r="AM313" s="1">
        <f t="shared" si="253"/>
        <v>0</v>
      </c>
      <c r="AN313" s="1">
        <f t="shared" si="253"/>
        <v>0</v>
      </c>
      <c r="AO313" s="1">
        <f t="shared" si="253"/>
        <v>1</v>
      </c>
      <c r="AP313" s="1">
        <f t="shared" si="253"/>
        <v>1</v>
      </c>
      <c r="AQ313" s="1">
        <f t="shared" si="253"/>
        <v>0</v>
      </c>
      <c r="AR313" s="1">
        <f t="shared" si="253"/>
        <v>0</v>
      </c>
      <c r="AS313" s="1">
        <f t="shared" si="253"/>
        <v>0</v>
      </c>
      <c r="AT313" s="1">
        <f t="shared" si="253"/>
        <v>0</v>
      </c>
      <c r="AU313" s="1">
        <f t="shared" si="253"/>
        <v>0</v>
      </c>
      <c r="AV313" s="1">
        <f t="shared" si="253"/>
        <v>0</v>
      </c>
      <c r="AW313" s="1">
        <f t="shared" si="253"/>
        <v>0</v>
      </c>
      <c r="AX313" s="196">
        <f t="shared" si="253"/>
        <v>0</v>
      </c>
      <c r="AY313" s="1">
        <f t="shared" si="253"/>
        <v>0</v>
      </c>
      <c r="AZ313" s="1">
        <f t="shared" si="253"/>
        <v>0</v>
      </c>
      <c r="BA313" s="1">
        <f t="shared" si="253"/>
        <v>0</v>
      </c>
      <c r="BB313" s="106">
        <f t="shared" si="244"/>
        <v>0</v>
      </c>
    </row>
    <row r="314" spans="1:54" s="91" customFormat="1" ht="31.2">
      <c r="A314" s="164"/>
      <c r="B314" s="161"/>
      <c r="C314" s="173" t="s">
        <v>31</v>
      </c>
      <c r="D314" s="223" t="s">
        <v>437</v>
      </c>
      <c r="E314" s="90" t="s">
        <v>260</v>
      </c>
      <c r="F314" s="90">
        <f>SUMPRODUCT(LEN(E314))-SUMPRODUCT(LEN(SUBSTITUTE(E314,",","")))+1</f>
        <v>1</v>
      </c>
      <c r="G314" s="184">
        <v>45614</v>
      </c>
      <c r="H314" s="185">
        <v>45625</v>
      </c>
      <c r="I314" s="162">
        <f t="shared" si="255"/>
        <v>10</v>
      </c>
      <c r="J314" s="93">
        <f t="shared" si="256"/>
        <v>10</v>
      </c>
      <c r="K314" s="163">
        <f t="shared" si="257"/>
        <v>0</v>
      </c>
      <c r="L314" s="184"/>
      <c r="M314" s="185"/>
      <c r="N314" s="93">
        <f>NETWORKDAYS(L314,M314)</f>
        <v>0</v>
      </c>
      <c r="O314" s="95">
        <f t="shared" si="259"/>
        <v>0</v>
      </c>
      <c r="P314" s="202">
        <v>0</v>
      </c>
      <c r="Q314" s="196">
        <f t="shared" si="251"/>
        <v>0</v>
      </c>
      <c r="R314" s="1">
        <f t="shared" si="251"/>
        <v>0</v>
      </c>
      <c r="S314" s="1">
        <f t="shared" si="251"/>
        <v>0</v>
      </c>
      <c r="T314" s="1">
        <f t="shared" si="251"/>
        <v>0</v>
      </c>
      <c r="U314" s="1">
        <f t="shared" si="251"/>
        <v>0</v>
      </c>
      <c r="V314" s="1">
        <f t="shared" si="251"/>
        <v>0</v>
      </c>
      <c r="W314" s="1">
        <f t="shared" si="251"/>
        <v>0</v>
      </c>
      <c r="X314" s="1">
        <f t="shared" si="251"/>
        <v>0</v>
      </c>
      <c r="Y314" s="1">
        <f t="shared" si="251"/>
        <v>0</v>
      </c>
      <c r="Z314" s="1">
        <f t="shared" si="251"/>
        <v>0</v>
      </c>
      <c r="AA314" s="1">
        <f t="shared" si="251"/>
        <v>0</v>
      </c>
      <c r="AB314" s="1">
        <f t="shared" si="252"/>
        <v>0</v>
      </c>
      <c r="AC314" s="1">
        <f t="shared" si="252"/>
        <v>0</v>
      </c>
      <c r="AD314" s="1">
        <f t="shared" si="252"/>
        <v>0</v>
      </c>
      <c r="AE314" s="1">
        <f t="shared" si="252"/>
        <v>0</v>
      </c>
      <c r="AF314" s="1">
        <f t="shared" si="252"/>
        <v>0</v>
      </c>
      <c r="AG314" s="1">
        <f t="shared" si="252"/>
        <v>0</v>
      </c>
      <c r="AH314" s="1">
        <f t="shared" si="252"/>
        <v>0</v>
      </c>
      <c r="AI314" s="1">
        <f t="shared" si="252"/>
        <v>0</v>
      </c>
      <c r="AJ314" s="1">
        <f t="shared" si="252"/>
        <v>0</v>
      </c>
      <c r="AK314" s="1">
        <f t="shared" si="252"/>
        <v>0</v>
      </c>
      <c r="AL314" s="1">
        <f t="shared" si="253"/>
        <v>0</v>
      </c>
      <c r="AM314" s="1">
        <f t="shared" si="253"/>
        <v>0</v>
      </c>
      <c r="AN314" s="1">
        <f t="shared" si="253"/>
        <v>0</v>
      </c>
      <c r="AO314" s="1">
        <f t="shared" si="253"/>
        <v>0</v>
      </c>
      <c r="AP314" s="1">
        <f t="shared" si="253"/>
        <v>0</v>
      </c>
      <c r="AQ314" s="1">
        <f t="shared" si="253"/>
        <v>0</v>
      </c>
      <c r="AR314" s="1">
        <f t="shared" si="253"/>
        <v>0</v>
      </c>
      <c r="AS314" s="1">
        <f t="shared" si="253"/>
        <v>0</v>
      </c>
      <c r="AT314" s="1">
        <f t="shared" si="253"/>
        <v>0</v>
      </c>
      <c r="AU314" s="1">
        <f t="shared" si="253"/>
        <v>0</v>
      </c>
      <c r="AV314" s="1">
        <f t="shared" si="253"/>
        <v>0</v>
      </c>
      <c r="AW314" s="1">
        <f t="shared" si="253"/>
        <v>1</v>
      </c>
      <c r="AX314" s="196">
        <f t="shared" si="253"/>
        <v>1</v>
      </c>
      <c r="AY314" s="1">
        <f t="shared" si="253"/>
        <v>0</v>
      </c>
      <c r="AZ314" s="1">
        <f t="shared" si="253"/>
        <v>0</v>
      </c>
      <c r="BA314" s="1">
        <f t="shared" si="253"/>
        <v>0</v>
      </c>
      <c r="BB314" s="106">
        <f t="shared" si="244"/>
        <v>0</v>
      </c>
    </row>
    <row r="315" spans="1:54" ht="15.6">
      <c r="A315" s="86"/>
      <c r="B315" s="64"/>
      <c r="C315" s="21" t="s">
        <v>287</v>
      </c>
      <c r="D315" s="22"/>
      <c r="E315" s="23"/>
      <c r="F315" s="23"/>
      <c r="G315" s="180">
        <f>MIN(G316:G318)</f>
        <v>45558</v>
      </c>
      <c r="H315" s="180">
        <f>MAX(H316:H318)</f>
        <v>45625</v>
      </c>
      <c r="I315" s="46"/>
      <c r="J315" s="46"/>
      <c r="K315" s="39">
        <f>AVERAGE(K316:K318)</f>
        <v>0</v>
      </c>
      <c r="L315" s="180">
        <f>MIN(L316:L318)</f>
        <v>0</v>
      </c>
      <c r="M315" s="180">
        <f>MAX(M316:M318)</f>
        <v>0</v>
      </c>
      <c r="N315" s="46"/>
      <c r="O315" s="59"/>
      <c r="P315" s="41">
        <f>AVERAGE(P316:P318)</f>
        <v>0</v>
      </c>
      <c r="Q315" s="196">
        <f t="shared" si="251"/>
        <v>0</v>
      </c>
      <c r="R315" s="1">
        <f t="shared" si="251"/>
        <v>0</v>
      </c>
      <c r="S315" s="1">
        <f t="shared" si="251"/>
        <v>0</v>
      </c>
      <c r="T315" s="1">
        <f t="shared" si="251"/>
        <v>0</v>
      </c>
      <c r="U315" s="1">
        <f t="shared" si="251"/>
        <v>0</v>
      </c>
      <c r="V315" s="1">
        <f t="shared" si="251"/>
        <v>0</v>
      </c>
      <c r="W315" s="1">
        <f t="shared" si="251"/>
        <v>0</v>
      </c>
      <c r="X315" s="1">
        <f t="shared" si="251"/>
        <v>0</v>
      </c>
      <c r="Y315" s="1">
        <f t="shared" si="251"/>
        <v>0</v>
      </c>
      <c r="Z315" s="1">
        <f t="shared" si="251"/>
        <v>0</v>
      </c>
      <c r="AA315" s="1">
        <f t="shared" si="251"/>
        <v>0</v>
      </c>
      <c r="AB315" s="1">
        <f t="shared" si="252"/>
        <v>0</v>
      </c>
      <c r="AC315" s="1">
        <f t="shared" si="252"/>
        <v>0</v>
      </c>
      <c r="AD315" s="1">
        <f t="shared" si="252"/>
        <v>0</v>
      </c>
      <c r="AE315" s="1">
        <f t="shared" si="252"/>
        <v>0</v>
      </c>
      <c r="AF315" s="1">
        <f t="shared" si="252"/>
        <v>0</v>
      </c>
      <c r="AG315" s="1">
        <f t="shared" si="252"/>
        <v>0</v>
      </c>
      <c r="AH315" s="1">
        <f t="shared" si="252"/>
        <v>0</v>
      </c>
      <c r="AI315" s="1">
        <f t="shared" si="252"/>
        <v>0</v>
      </c>
      <c r="AJ315" s="1">
        <f t="shared" si="252"/>
        <v>0</v>
      </c>
      <c r="AK315" s="1">
        <f t="shared" si="252"/>
        <v>0</v>
      </c>
      <c r="AL315" s="1">
        <f t="shared" si="253"/>
        <v>0</v>
      </c>
      <c r="AM315" s="1">
        <f t="shared" si="253"/>
        <v>0</v>
      </c>
      <c r="AN315" s="1">
        <f t="shared" si="253"/>
        <v>0</v>
      </c>
      <c r="AO315" s="1">
        <f t="shared" si="253"/>
        <v>1</v>
      </c>
      <c r="AP315" s="1">
        <f t="shared" si="253"/>
        <v>1</v>
      </c>
      <c r="AQ315" s="1">
        <f t="shared" si="253"/>
        <v>1</v>
      </c>
      <c r="AR315" s="1">
        <f t="shared" si="253"/>
        <v>1</v>
      </c>
      <c r="AS315" s="1">
        <f t="shared" si="253"/>
        <v>1</v>
      </c>
      <c r="AT315" s="1">
        <f t="shared" si="253"/>
        <v>1</v>
      </c>
      <c r="AU315" s="1">
        <f t="shared" si="253"/>
        <v>1</v>
      </c>
      <c r="AV315" s="1">
        <f t="shared" si="253"/>
        <v>1</v>
      </c>
      <c r="AW315" s="1">
        <f t="shared" si="253"/>
        <v>1</v>
      </c>
      <c r="AX315" s="196">
        <f t="shared" si="253"/>
        <v>1</v>
      </c>
      <c r="AY315" s="1">
        <f t="shared" si="253"/>
        <v>0</v>
      </c>
      <c r="AZ315" s="1">
        <f t="shared" si="253"/>
        <v>0</v>
      </c>
      <c r="BA315" s="1">
        <f t="shared" si="253"/>
        <v>0</v>
      </c>
      <c r="BB315" s="106">
        <f t="shared" si="244"/>
        <v>0</v>
      </c>
    </row>
    <row r="316" spans="1:54" s="91" customFormat="1" ht="12.9" customHeight="1">
      <c r="A316" s="86"/>
      <c r="B316" s="87"/>
      <c r="C316" s="94" t="s">
        <v>301</v>
      </c>
      <c r="D316" s="89" t="s">
        <v>22</v>
      </c>
      <c r="E316" s="90" t="s">
        <v>353</v>
      </c>
      <c r="F316" s="90">
        <f t="shared" ref="F316:F318" si="260">SUMPRODUCT(LEN(E316))-SUMPRODUCT(LEN(SUBSTITUTE(E316,",","")))+1</f>
        <v>1</v>
      </c>
      <c r="G316" s="184">
        <v>45614</v>
      </c>
      <c r="H316" s="185">
        <v>45625</v>
      </c>
      <c r="I316" s="93">
        <f>NETWORKDAYS(G316,H316)</f>
        <v>10</v>
      </c>
      <c r="J316" s="93">
        <f>F316*I316</f>
        <v>10</v>
      </c>
      <c r="K316" s="92">
        <f>IF($C$5=G316,1/(H316-I316),IF($C$5&gt;G316,IF($C$5&lt;H316,($C$5-G316)/(H316-G316),1),0))</f>
        <v>0</v>
      </c>
      <c r="L316" s="189"/>
      <c r="M316" s="189"/>
      <c r="N316" s="93">
        <f t="shared" ref="N316:N318" si="261">NETWORKDAYS(L316,M316)</f>
        <v>0</v>
      </c>
      <c r="O316" s="95">
        <f>F316*N316</f>
        <v>0</v>
      </c>
      <c r="P316" s="202">
        <v>0</v>
      </c>
      <c r="Q316" s="196">
        <f t="shared" si="251"/>
        <v>0</v>
      </c>
      <c r="R316" s="1">
        <f t="shared" si="251"/>
        <v>0</v>
      </c>
      <c r="S316" s="1">
        <f t="shared" si="251"/>
        <v>0</v>
      </c>
      <c r="T316" s="1">
        <f t="shared" si="251"/>
        <v>0</v>
      </c>
      <c r="U316" s="1">
        <f t="shared" si="251"/>
        <v>0</v>
      </c>
      <c r="V316" s="1">
        <f t="shared" si="251"/>
        <v>0</v>
      </c>
      <c r="W316" s="1">
        <f t="shared" si="251"/>
        <v>0</v>
      </c>
      <c r="X316" s="1">
        <f t="shared" si="251"/>
        <v>0</v>
      </c>
      <c r="Y316" s="1">
        <f t="shared" si="251"/>
        <v>0</v>
      </c>
      <c r="Z316" s="1">
        <f t="shared" si="251"/>
        <v>0</v>
      </c>
      <c r="AA316" s="1">
        <f t="shared" si="251"/>
        <v>0</v>
      </c>
      <c r="AB316" s="1">
        <f t="shared" si="252"/>
        <v>0</v>
      </c>
      <c r="AC316" s="1">
        <f t="shared" si="252"/>
        <v>0</v>
      </c>
      <c r="AD316" s="1">
        <f t="shared" si="252"/>
        <v>0</v>
      </c>
      <c r="AE316" s="1">
        <f t="shared" si="252"/>
        <v>0</v>
      </c>
      <c r="AF316" s="1">
        <f t="shared" si="252"/>
        <v>0</v>
      </c>
      <c r="AG316" s="1">
        <f t="shared" si="252"/>
        <v>0</v>
      </c>
      <c r="AH316" s="1">
        <f t="shared" si="252"/>
        <v>0</v>
      </c>
      <c r="AI316" s="1">
        <f t="shared" si="252"/>
        <v>0</v>
      </c>
      <c r="AJ316" s="1">
        <f t="shared" si="252"/>
        <v>0</v>
      </c>
      <c r="AK316" s="1">
        <f t="shared" si="252"/>
        <v>0</v>
      </c>
      <c r="AL316" s="1">
        <f t="shared" si="253"/>
        <v>0</v>
      </c>
      <c r="AM316" s="1">
        <f t="shared" si="253"/>
        <v>0</v>
      </c>
      <c r="AN316" s="1">
        <f t="shared" si="253"/>
        <v>0</v>
      </c>
      <c r="AO316" s="1">
        <f t="shared" si="253"/>
        <v>0</v>
      </c>
      <c r="AP316" s="1">
        <f t="shared" si="253"/>
        <v>0</v>
      </c>
      <c r="AQ316" s="1">
        <f t="shared" si="253"/>
        <v>0</v>
      </c>
      <c r="AR316" s="1">
        <f t="shared" si="253"/>
        <v>0</v>
      </c>
      <c r="AS316" s="1">
        <f t="shared" si="253"/>
        <v>0</v>
      </c>
      <c r="AT316" s="1">
        <f t="shared" si="253"/>
        <v>0</v>
      </c>
      <c r="AU316" s="1">
        <f t="shared" si="253"/>
        <v>0</v>
      </c>
      <c r="AV316" s="1">
        <f t="shared" si="253"/>
        <v>0</v>
      </c>
      <c r="AW316" s="1">
        <f t="shared" si="253"/>
        <v>1</v>
      </c>
      <c r="AX316" s="196">
        <f t="shared" si="253"/>
        <v>1</v>
      </c>
      <c r="AY316" s="1">
        <f t="shared" si="253"/>
        <v>0</v>
      </c>
      <c r="AZ316" s="1">
        <f t="shared" si="253"/>
        <v>0</v>
      </c>
      <c r="BA316" s="1">
        <f t="shared" si="253"/>
        <v>0</v>
      </c>
      <c r="BB316" s="106">
        <f t="shared" si="244"/>
        <v>0</v>
      </c>
    </row>
    <row r="317" spans="1:54" s="91" customFormat="1" ht="12.9" customHeight="1">
      <c r="A317" s="86"/>
      <c r="B317" s="87"/>
      <c r="C317" s="94" t="s">
        <v>307</v>
      </c>
      <c r="D317" s="89" t="s">
        <v>201</v>
      </c>
      <c r="E317" s="90" t="s">
        <v>353</v>
      </c>
      <c r="F317" s="90">
        <f>SUMPRODUCT(LEN(E317))-SUMPRODUCT(LEN(SUBSTITUTE(E317,",","")))+1</f>
        <v>1</v>
      </c>
      <c r="G317" s="182">
        <v>45558</v>
      </c>
      <c r="H317" s="183">
        <v>45565</v>
      </c>
      <c r="I317" s="93">
        <f>NETWORKDAYS(G317,H317)</f>
        <v>6</v>
      </c>
      <c r="J317" s="93">
        <f>F317*I317</f>
        <v>6</v>
      </c>
      <c r="K317" s="92">
        <f>IF($C$5=G317,1/(H317-I317),IF($C$5&gt;G317,IF($C$5&lt;H317,($C$5-G317)/(H317-G317),1),0))</f>
        <v>0</v>
      </c>
      <c r="L317" s="189"/>
      <c r="M317" s="189"/>
      <c r="N317" s="93">
        <f>NETWORKDAYS(L317,M317)</f>
        <v>0</v>
      </c>
      <c r="O317" s="95">
        <f>F317*N317</f>
        <v>0</v>
      </c>
      <c r="P317" s="202">
        <v>0</v>
      </c>
      <c r="Q317" s="196">
        <f t="shared" si="251"/>
        <v>0</v>
      </c>
      <c r="R317" s="1">
        <f t="shared" si="251"/>
        <v>0</v>
      </c>
      <c r="S317" s="1">
        <f t="shared" si="251"/>
        <v>0</v>
      </c>
      <c r="T317" s="1">
        <f t="shared" si="251"/>
        <v>0</v>
      </c>
      <c r="U317" s="1">
        <f t="shared" si="251"/>
        <v>0</v>
      </c>
      <c r="V317" s="1">
        <f t="shared" si="251"/>
        <v>0</v>
      </c>
      <c r="W317" s="1">
        <f t="shared" si="251"/>
        <v>0</v>
      </c>
      <c r="X317" s="1">
        <f t="shared" si="251"/>
        <v>0</v>
      </c>
      <c r="Y317" s="1">
        <f t="shared" si="251"/>
        <v>0</v>
      </c>
      <c r="Z317" s="1">
        <f t="shared" si="251"/>
        <v>0</v>
      </c>
      <c r="AA317" s="1">
        <f t="shared" si="251"/>
        <v>0</v>
      </c>
      <c r="AB317" s="1">
        <f t="shared" si="252"/>
        <v>0</v>
      </c>
      <c r="AC317" s="1">
        <f t="shared" si="252"/>
        <v>0</v>
      </c>
      <c r="AD317" s="1">
        <f t="shared" si="252"/>
        <v>0</v>
      </c>
      <c r="AE317" s="1">
        <f t="shared" si="252"/>
        <v>0</v>
      </c>
      <c r="AF317" s="1">
        <f t="shared" si="252"/>
        <v>0</v>
      </c>
      <c r="AG317" s="1">
        <f t="shared" si="252"/>
        <v>0</v>
      </c>
      <c r="AH317" s="1">
        <f t="shared" si="252"/>
        <v>0</v>
      </c>
      <c r="AI317" s="1">
        <f t="shared" si="252"/>
        <v>0</v>
      </c>
      <c r="AJ317" s="1">
        <f t="shared" si="252"/>
        <v>0</v>
      </c>
      <c r="AK317" s="1">
        <f t="shared" si="252"/>
        <v>0</v>
      </c>
      <c r="AL317" s="1">
        <f t="shared" si="253"/>
        <v>0</v>
      </c>
      <c r="AM317" s="1">
        <f t="shared" si="253"/>
        <v>0</v>
      </c>
      <c r="AN317" s="1">
        <f t="shared" si="253"/>
        <v>0</v>
      </c>
      <c r="AO317" s="1">
        <f t="shared" si="253"/>
        <v>1</v>
      </c>
      <c r="AP317" s="1">
        <f t="shared" si="253"/>
        <v>1</v>
      </c>
      <c r="AQ317" s="1">
        <f t="shared" si="253"/>
        <v>0</v>
      </c>
      <c r="AR317" s="1">
        <f t="shared" si="253"/>
        <v>0</v>
      </c>
      <c r="AS317" s="1">
        <f t="shared" si="253"/>
        <v>0</v>
      </c>
      <c r="AT317" s="1">
        <f t="shared" si="253"/>
        <v>0</v>
      </c>
      <c r="AU317" s="1">
        <f t="shared" si="253"/>
        <v>0</v>
      </c>
      <c r="AV317" s="1">
        <f t="shared" si="253"/>
        <v>0</v>
      </c>
      <c r="AW317" s="1">
        <f t="shared" si="253"/>
        <v>0</v>
      </c>
      <c r="AX317" s="196">
        <f t="shared" si="253"/>
        <v>0</v>
      </c>
      <c r="AY317" s="1">
        <f t="shared" si="253"/>
        <v>0</v>
      </c>
      <c r="AZ317" s="1">
        <f t="shared" si="253"/>
        <v>0</v>
      </c>
      <c r="BA317" s="1">
        <f t="shared" si="253"/>
        <v>0</v>
      </c>
      <c r="BB317" s="106">
        <f t="shared" si="244"/>
        <v>0</v>
      </c>
    </row>
    <row r="318" spans="1:54" s="91" customFormat="1" ht="12.9" customHeight="1">
      <c r="A318" s="86"/>
      <c r="B318" s="87"/>
      <c r="C318" s="88" t="s">
        <v>333</v>
      </c>
      <c r="D318" s="89" t="s">
        <v>40</v>
      </c>
      <c r="E318" s="90" t="s">
        <v>359</v>
      </c>
      <c r="F318" s="90">
        <f t="shared" si="260"/>
        <v>1</v>
      </c>
      <c r="G318" s="182">
        <v>45558</v>
      </c>
      <c r="H318" s="183">
        <v>45565</v>
      </c>
      <c r="I318" s="93">
        <f>NETWORKDAYS(G318,H318)</f>
        <v>6</v>
      </c>
      <c r="J318" s="93">
        <f>F318*I318</f>
        <v>6</v>
      </c>
      <c r="K318" s="92">
        <f>IF($C$5=G318,1/(H318-I318),IF($C$5&gt;G318,IF($C$5&lt;H318,($C$5-G318)/(H318-G318),1),0))</f>
        <v>0</v>
      </c>
      <c r="L318" s="189"/>
      <c r="M318" s="189"/>
      <c r="N318" s="93">
        <f t="shared" si="261"/>
        <v>0</v>
      </c>
      <c r="O318" s="95">
        <f>F318*N318</f>
        <v>0</v>
      </c>
      <c r="P318" s="202">
        <v>0</v>
      </c>
      <c r="Q318" s="196">
        <f t="shared" si="251"/>
        <v>0</v>
      </c>
      <c r="R318" s="1">
        <f t="shared" si="251"/>
        <v>0</v>
      </c>
      <c r="S318" s="1">
        <f t="shared" si="251"/>
        <v>0</v>
      </c>
      <c r="T318" s="1">
        <f t="shared" si="251"/>
        <v>0</v>
      </c>
      <c r="U318" s="1">
        <f t="shared" si="251"/>
        <v>0</v>
      </c>
      <c r="V318" s="1">
        <f t="shared" si="251"/>
        <v>0</v>
      </c>
      <c r="W318" s="1">
        <f t="shared" si="251"/>
        <v>0</v>
      </c>
      <c r="X318" s="1">
        <f t="shared" si="251"/>
        <v>0</v>
      </c>
      <c r="Y318" s="1">
        <f t="shared" si="251"/>
        <v>0</v>
      </c>
      <c r="Z318" s="1">
        <f t="shared" si="251"/>
        <v>0</v>
      </c>
      <c r="AA318" s="1">
        <f t="shared" si="251"/>
        <v>0</v>
      </c>
      <c r="AB318" s="1">
        <f t="shared" si="252"/>
        <v>0</v>
      </c>
      <c r="AC318" s="1">
        <f t="shared" si="252"/>
        <v>0</v>
      </c>
      <c r="AD318" s="1">
        <f t="shared" si="252"/>
        <v>0</v>
      </c>
      <c r="AE318" s="1">
        <f t="shared" si="252"/>
        <v>0</v>
      </c>
      <c r="AF318" s="1">
        <f t="shared" si="252"/>
        <v>0</v>
      </c>
      <c r="AG318" s="1">
        <f t="shared" si="252"/>
        <v>0</v>
      </c>
      <c r="AH318" s="1">
        <f t="shared" si="252"/>
        <v>0</v>
      </c>
      <c r="AI318" s="1">
        <f t="shared" si="252"/>
        <v>0</v>
      </c>
      <c r="AJ318" s="1">
        <f t="shared" si="252"/>
        <v>0</v>
      </c>
      <c r="AK318" s="1">
        <f t="shared" si="252"/>
        <v>0</v>
      </c>
      <c r="AL318" s="1">
        <f t="shared" si="253"/>
        <v>0</v>
      </c>
      <c r="AM318" s="1">
        <f t="shared" si="253"/>
        <v>0</v>
      </c>
      <c r="AN318" s="1">
        <f t="shared" si="253"/>
        <v>0</v>
      </c>
      <c r="AO318" s="1">
        <f t="shared" si="253"/>
        <v>1</v>
      </c>
      <c r="AP318" s="1">
        <f t="shared" si="253"/>
        <v>1</v>
      </c>
      <c r="AQ318" s="1">
        <f t="shared" si="253"/>
        <v>0</v>
      </c>
      <c r="AR318" s="1">
        <f t="shared" si="253"/>
        <v>0</v>
      </c>
      <c r="AS318" s="1">
        <f t="shared" si="253"/>
        <v>0</v>
      </c>
      <c r="AT318" s="1">
        <f t="shared" si="253"/>
        <v>0</v>
      </c>
      <c r="AU318" s="1">
        <f t="shared" si="253"/>
        <v>0</v>
      </c>
      <c r="AV318" s="1">
        <f t="shared" si="253"/>
        <v>0</v>
      </c>
      <c r="AW318" s="1">
        <f t="shared" si="253"/>
        <v>0</v>
      </c>
      <c r="AX318" s="196">
        <f t="shared" si="253"/>
        <v>0</v>
      </c>
      <c r="AY318" s="1">
        <f t="shared" si="253"/>
        <v>0</v>
      </c>
      <c r="AZ318" s="1">
        <f t="shared" si="253"/>
        <v>0</v>
      </c>
      <c r="BA318" s="1">
        <f t="shared" si="253"/>
        <v>0</v>
      </c>
      <c r="BB318" s="106">
        <f t="shared" si="244"/>
        <v>0</v>
      </c>
    </row>
    <row r="319" spans="1:54" s="67" customFormat="1" ht="12.9" customHeight="1">
      <c r="A319" s="28"/>
      <c r="B319" s="18" t="s">
        <v>309</v>
      </c>
      <c r="C319" s="19"/>
      <c r="D319" s="20"/>
      <c r="E319" s="20"/>
      <c r="F319" s="20"/>
      <c r="G319" s="179">
        <f>MIN(G320:G324)</f>
        <v>45562</v>
      </c>
      <c r="H319" s="179">
        <f>MAX(H320:H324)</f>
        <v>45660</v>
      </c>
      <c r="I319" s="45"/>
      <c r="J319" s="45"/>
      <c r="K319" s="40">
        <f>AVERAGE(K320:K324)</f>
        <v>0</v>
      </c>
      <c r="L319" s="179">
        <f>MIN(L320:L324)</f>
        <v>0</v>
      </c>
      <c r="M319" s="179">
        <f>MAX(M320:M324)</f>
        <v>0</v>
      </c>
      <c r="N319" s="45"/>
      <c r="O319" s="60"/>
      <c r="P319" s="42">
        <f>AVERAGE(P321:P324)</f>
        <v>0</v>
      </c>
      <c r="Q319" s="196">
        <f t="shared" si="251"/>
        <v>0</v>
      </c>
      <c r="R319" s="1">
        <f t="shared" si="251"/>
        <v>0</v>
      </c>
      <c r="S319" s="1">
        <f t="shared" si="251"/>
        <v>0</v>
      </c>
      <c r="T319" s="1">
        <f t="shared" si="251"/>
        <v>0</v>
      </c>
      <c r="U319" s="1">
        <f t="shared" si="251"/>
        <v>0</v>
      </c>
      <c r="V319" s="1">
        <f t="shared" si="251"/>
        <v>0</v>
      </c>
      <c r="W319" s="1">
        <f t="shared" si="251"/>
        <v>0</v>
      </c>
      <c r="X319" s="1">
        <f t="shared" si="251"/>
        <v>0</v>
      </c>
      <c r="Y319" s="1">
        <f t="shared" si="251"/>
        <v>0</v>
      </c>
      <c r="Z319" s="1">
        <f t="shared" si="251"/>
        <v>0</v>
      </c>
      <c r="AA319" s="1">
        <f t="shared" si="251"/>
        <v>0</v>
      </c>
      <c r="AB319" s="1">
        <f t="shared" si="252"/>
        <v>0</v>
      </c>
      <c r="AC319" s="1">
        <f t="shared" si="252"/>
        <v>0</v>
      </c>
      <c r="AD319" s="1">
        <f t="shared" si="252"/>
        <v>0</v>
      </c>
      <c r="AE319" s="1">
        <f t="shared" si="252"/>
        <v>0</v>
      </c>
      <c r="AF319" s="1">
        <f t="shared" si="252"/>
        <v>0</v>
      </c>
      <c r="AG319" s="1">
        <f t="shared" si="252"/>
        <v>0</v>
      </c>
      <c r="AH319" s="1">
        <f t="shared" si="252"/>
        <v>0</v>
      </c>
      <c r="AI319" s="1">
        <f t="shared" si="252"/>
        <v>0</v>
      </c>
      <c r="AJ319" s="1">
        <f t="shared" si="252"/>
        <v>0</v>
      </c>
      <c r="AK319" s="1">
        <f t="shared" si="252"/>
        <v>0</v>
      </c>
      <c r="AL319" s="1">
        <f t="shared" si="253"/>
        <v>0</v>
      </c>
      <c r="AM319" s="1">
        <f t="shared" si="253"/>
        <v>0</v>
      </c>
      <c r="AN319" s="1">
        <f t="shared" si="253"/>
        <v>0</v>
      </c>
      <c r="AO319" s="1">
        <f t="shared" si="253"/>
        <v>1</v>
      </c>
      <c r="AP319" s="1">
        <f t="shared" si="253"/>
        <v>1</v>
      </c>
      <c r="AQ319" s="1">
        <f t="shared" si="253"/>
        <v>1</v>
      </c>
      <c r="AR319" s="1">
        <f t="shared" si="253"/>
        <v>1</v>
      </c>
      <c r="AS319" s="1">
        <f t="shared" si="253"/>
        <v>1</v>
      </c>
      <c r="AT319" s="1">
        <f t="shared" si="253"/>
        <v>1</v>
      </c>
      <c r="AU319" s="1">
        <f t="shared" si="253"/>
        <v>1</v>
      </c>
      <c r="AV319" s="1">
        <f t="shared" si="253"/>
        <v>1</v>
      </c>
      <c r="AW319" s="1">
        <f t="shared" si="253"/>
        <v>1</v>
      </c>
      <c r="AX319" s="196">
        <f t="shared" si="253"/>
        <v>1</v>
      </c>
      <c r="AY319" s="1">
        <f t="shared" si="253"/>
        <v>1</v>
      </c>
      <c r="AZ319" s="1">
        <f t="shared" si="253"/>
        <v>1</v>
      </c>
      <c r="BA319" s="1">
        <f t="shared" si="253"/>
        <v>1</v>
      </c>
      <c r="BB319" s="106">
        <f t="shared" ref="BB319:BB324" si="262">IF(OR((AND($G319&lt;=BB$11,AND($H319&lt;=BB$12,$H319&gt;=BB$11))),(AND(AND($G319&gt;=BB$11,$G319&lt;=BB$12),$H319&gt;=BB$12)),AND($G319&gt;=BB$11,$H319&lt;=BB$12),AND($G319&lt;=BB$11,$H319&gt;=BB$12)),1,0)</f>
        <v>1</v>
      </c>
    </row>
    <row r="320" spans="1:54" s="91" customFormat="1" ht="12.9" customHeight="1">
      <c r="A320" s="236"/>
      <c r="B320" s="69">
        <v>0.05</v>
      </c>
      <c r="C320" s="262" t="s">
        <v>173</v>
      </c>
      <c r="D320" s="263" t="s">
        <v>34</v>
      </c>
      <c r="E320" s="264" t="s">
        <v>266</v>
      </c>
      <c r="F320" s="264">
        <f t="shared" ref="F320" si="263">SUMPRODUCT(LEN(E320))-SUMPRODUCT(LEN(SUBSTITUTE(E320,",","")))+1</f>
        <v>1</v>
      </c>
      <c r="G320" s="256">
        <v>45562</v>
      </c>
      <c r="H320" s="256">
        <v>45564</v>
      </c>
      <c r="I320" s="265">
        <f>NETWORKDAYS(G320,H320)</f>
        <v>1</v>
      </c>
      <c r="J320" s="228">
        <f>F320*I320</f>
        <v>1</v>
      </c>
      <c r="K320" s="229">
        <f>IF($C$5=G320,1/(H320-I320),IF($C$5&gt;G320,IF($C$5&lt;H320,($C$5-G320)/(H320-G320),1),0))</f>
        <v>0</v>
      </c>
      <c r="L320" s="238"/>
      <c r="M320" s="238"/>
      <c r="N320" s="228">
        <f t="shared" ref="N320" si="264">NETWORKDAYS(L320,M320)</f>
        <v>0</v>
      </c>
      <c r="O320" s="228">
        <f>F320*N320</f>
        <v>0</v>
      </c>
      <c r="P320" s="202">
        <v>0</v>
      </c>
      <c r="Q320" s="196">
        <f t="shared" si="251"/>
        <v>0</v>
      </c>
      <c r="R320" s="1">
        <f t="shared" si="251"/>
        <v>0</v>
      </c>
      <c r="S320" s="1">
        <f t="shared" si="251"/>
        <v>0</v>
      </c>
      <c r="T320" s="1">
        <f t="shared" si="251"/>
        <v>0</v>
      </c>
      <c r="U320" s="1">
        <f t="shared" si="251"/>
        <v>0</v>
      </c>
      <c r="V320" s="1">
        <f t="shared" si="251"/>
        <v>0</v>
      </c>
      <c r="W320" s="1">
        <f t="shared" si="251"/>
        <v>0</v>
      </c>
      <c r="X320" s="1">
        <f t="shared" si="251"/>
        <v>0</v>
      </c>
      <c r="Y320" s="1">
        <f t="shared" si="251"/>
        <v>0</v>
      </c>
      <c r="Z320" s="1">
        <f t="shared" si="251"/>
        <v>0</v>
      </c>
      <c r="AA320" s="1">
        <f t="shared" si="251"/>
        <v>0</v>
      </c>
      <c r="AB320" s="1">
        <f t="shared" si="252"/>
        <v>0</v>
      </c>
      <c r="AC320" s="1">
        <f t="shared" si="252"/>
        <v>0</v>
      </c>
      <c r="AD320" s="1">
        <f t="shared" si="252"/>
        <v>0</v>
      </c>
      <c r="AE320" s="1">
        <f t="shared" si="252"/>
        <v>0</v>
      </c>
      <c r="AF320" s="1">
        <f t="shared" si="252"/>
        <v>0</v>
      </c>
      <c r="AG320" s="1">
        <f t="shared" si="252"/>
        <v>0</v>
      </c>
      <c r="AH320" s="1">
        <f t="shared" si="252"/>
        <v>0</v>
      </c>
      <c r="AI320" s="1">
        <f t="shared" si="252"/>
        <v>0</v>
      </c>
      <c r="AJ320" s="1">
        <f t="shared" si="252"/>
        <v>0</v>
      </c>
      <c r="AK320" s="1">
        <f t="shared" si="252"/>
        <v>0</v>
      </c>
      <c r="AL320" s="1">
        <f t="shared" si="253"/>
        <v>0</v>
      </c>
      <c r="AM320" s="1">
        <f t="shared" si="253"/>
        <v>0</v>
      </c>
      <c r="AN320" s="1">
        <f t="shared" si="253"/>
        <v>0</v>
      </c>
      <c r="AO320" s="1">
        <f t="shared" si="253"/>
        <v>1</v>
      </c>
      <c r="AP320" s="1">
        <f t="shared" si="253"/>
        <v>0</v>
      </c>
      <c r="AQ320" s="1">
        <f t="shared" si="253"/>
        <v>0</v>
      </c>
      <c r="AR320" s="1">
        <f t="shared" si="253"/>
        <v>0</v>
      </c>
      <c r="AS320" s="1">
        <f t="shared" si="253"/>
        <v>0</v>
      </c>
      <c r="AT320" s="1">
        <f t="shared" si="253"/>
        <v>0</v>
      </c>
      <c r="AU320" s="1">
        <f t="shared" si="253"/>
        <v>0</v>
      </c>
      <c r="AV320" s="1">
        <f t="shared" si="253"/>
        <v>0</v>
      </c>
      <c r="AW320" s="1">
        <f t="shared" si="253"/>
        <v>0</v>
      </c>
      <c r="AX320" s="196">
        <f t="shared" si="253"/>
        <v>0</v>
      </c>
      <c r="AY320" s="1">
        <f t="shared" si="253"/>
        <v>0</v>
      </c>
      <c r="AZ320" s="1">
        <f t="shared" si="253"/>
        <v>0</v>
      </c>
      <c r="BA320" s="1">
        <f t="shared" si="253"/>
        <v>0</v>
      </c>
      <c r="BB320" s="106">
        <f t="shared" si="262"/>
        <v>0</v>
      </c>
    </row>
    <row r="321" spans="1:54" s="91" customFormat="1" ht="12.9" customHeight="1">
      <c r="A321" s="236"/>
      <c r="B321" s="69"/>
      <c r="C321" s="262" t="s">
        <v>154</v>
      </c>
      <c r="D321" s="263" t="s">
        <v>34</v>
      </c>
      <c r="E321" s="264" t="s">
        <v>266</v>
      </c>
      <c r="F321" s="264">
        <f t="shared" ref="F321:F324" si="265">SUMPRODUCT(LEN(E321))-SUMPRODUCT(LEN(SUBSTITUTE(E321,",","")))+1</f>
        <v>1</v>
      </c>
      <c r="G321" s="256">
        <v>45642</v>
      </c>
      <c r="H321" s="256">
        <v>45646</v>
      </c>
      <c r="I321" s="265">
        <f>NETWORKDAYS(G321,H321)</f>
        <v>5</v>
      </c>
      <c r="J321" s="228">
        <f>F321*I321</f>
        <v>5</v>
      </c>
      <c r="K321" s="229">
        <f>IF($C$5=G321,1/(H321-I321),IF($C$5&gt;G321,IF($C$5&lt;H321,($C$5-G321)/(H321-G321),1),0))</f>
        <v>0</v>
      </c>
      <c r="L321" s="238"/>
      <c r="M321" s="238"/>
      <c r="N321" s="228">
        <f t="shared" ref="N321:N324" si="266">NETWORKDAYS(L321,M321)</f>
        <v>0</v>
      </c>
      <c r="O321" s="228">
        <f>F321*N321</f>
        <v>0</v>
      </c>
      <c r="P321" s="202">
        <v>0</v>
      </c>
      <c r="Q321" s="196">
        <f t="shared" si="251"/>
        <v>0</v>
      </c>
      <c r="R321" s="1">
        <f t="shared" si="251"/>
        <v>0</v>
      </c>
      <c r="S321" s="1">
        <f t="shared" si="251"/>
        <v>0</v>
      </c>
      <c r="T321" s="1">
        <f t="shared" si="251"/>
        <v>0</v>
      </c>
      <c r="U321" s="1">
        <f t="shared" si="251"/>
        <v>0</v>
      </c>
      <c r="V321" s="1">
        <f t="shared" si="251"/>
        <v>0</v>
      </c>
      <c r="W321" s="1">
        <f t="shared" si="251"/>
        <v>0</v>
      </c>
      <c r="X321" s="1">
        <f t="shared" si="251"/>
        <v>0</v>
      </c>
      <c r="Y321" s="1">
        <f t="shared" si="251"/>
        <v>0</v>
      </c>
      <c r="Z321" s="1">
        <f t="shared" si="251"/>
        <v>0</v>
      </c>
      <c r="AA321" s="1">
        <f t="shared" si="251"/>
        <v>0</v>
      </c>
      <c r="AB321" s="1">
        <f t="shared" si="252"/>
        <v>0</v>
      </c>
      <c r="AC321" s="1">
        <f t="shared" si="252"/>
        <v>0</v>
      </c>
      <c r="AD321" s="1">
        <f t="shared" si="252"/>
        <v>0</v>
      </c>
      <c r="AE321" s="1">
        <f t="shared" si="252"/>
        <v>0</v>
      </c>
      <c r="AF321" s="1">
        <f t="shared" si="252"/>
        <v>0</v>
      </c>
      <c r="AG321" s="1">
        <f t="shared" si="252"/>
        <v>0</v>
      </c>
      <c r="AH321" s="1">
        <f t="shared" si="252"/>
        <v>0</v>
      </c>
      <c r="AI321" s="1">
        <f t="shared" si="252"/>
        <v>0</v>
      </c>
      <c r="AJ321" s="1">
        <f t="shared" si="252"/>
        <v>0</v>
      </c>
      <c r="AK321" s="1">
        <f t="shared" si="252"/>
        <v>0</v>
      </c>
      <c r="AL321" s="1">
        <f t="shared" si="253"/>
        <v>0</v>
      </c>
      <c r="AM321" s="1">
        <f t="shared" si="253"/>
        <v>0</v>
      </c>
      <c r="AN321" s="1">
        <f t="shared" si="253"/>
        <v>0</v>
      </c>
      <c r="AO321" s="1">
        <f t="shared" si="253"/>
        <v>0</v>
      </c>
      <c r="AP321" s="1">
        <f t="shared" si="253"/>
        <v>0</v>
      </c>
      <c r="AQ321" s="1">
        <f t="shared" si="253"/>
        <v>0</v>
      </c>
      <c r="AR321" s="1">
        <f t="shared" si="253"/>
        <v>0</v>
      </c>
      <c r="AS321" s="1">
        <f t="shared" si="253"/>
        <v>0</v>
      </c>
      <c r="AT321" s="1">
        <f t="shared" si="253"/>
        <v>0</v>
      </c>
      <c r="AU321" s="1">
        <f t="shared" si="253"/>
        <v>0</v>
      </c>
      <c r="AV321" s="1">
        <f t="shared" si="253"/>
        <v>0</v>
      </c>
      <c r="AW321" s="1">
        <f t="shared" si="253"/>
        <v>0</v>
      </c>
      <c r="AX321" s="196">
        <f t="shared" si="253"/>
        <v>0</v>
      </c>
      <c r="AY321" s="1">
        <f t="shared" si="253"/>
        <v>0</v>
      </c>
      <c r="AZ321" s="1">
        <f t="shared" si="253"/>
        <v>0</v>
      </c>
      <c r="BA321" s="1">
        <f t="shared" ref="BA321" si="267">IF(OR((AND($G321&lt;=BA$11,AND($H321&lt;=BA$12,$H321&gt;=BA$11))),(AND(AND($G321&gt;=BA$11,$G321&lt;=BA$12),$H321&gt;=BA$12)),AND($G321&gt;=BA$11,$H321&lt;=BA$12),AND($G321&lt;=BA$11,$H321&gt;=BA$12)),1,0)</f>
        <v>1</v>
      </c>
      <c r="BB321" s="106">
        <f t="shared" si="262"/>
        <v>0</v>
      </c>
    </row>
    <row r="322" spans="1:54" s="91" customFormat="1" ht="31.2">
      <c r="A322" s="86"/>
      <c r="B322" s="69"/>
      <c r="C322" s="262" t="s">
        <v>439</v>
      </c>
      <c r="D322" s="263" t="s">
        <v>460</v>
      </c>
      <c r="E322" s="264" t="s">
        <v>461</v>
      </c>
      <c r="F322" s="264">
        <f t="shared" ref="F322:F323" si="268">SUMPRODUCT(LEN(E322))-SUMPRODUCT(LEN(SUBSTITUTE(E322,",","")))+1</f>
        <v>1</v>
      </c>
      <c r="G322" s="256">
        <v>45649</v>
      </c>
      <c r="H322" s="256">
        <v>45653</v>
      </c>
      <c r="I322" s="265">
        <f>NETWORKDAYS(G322,H322)</f>
        <v>5</v>
      </c>
      <c r="J322" s="93">
        <f>F322*I322</f>
        <v>5</v>
      </c>
      <c r="K322" s="92">
        <f>IF($C$5=G322,1/(H322-I322),IF($C$5&gt;G322,IF($C$5&lt;H322,($C$5-G322)/(H322-G322),1),0))</f>
        <v>0</v>
      </c>
      <c r="L322" s="189"/>
      <c r="M322" s="189"/>
      <c r="N322" s="93">
        <f t="shared" ref="N322:N323" si="269">NETWORKDAYS(L322,M322)</f>
        <v>0</v>
      </c>
      <c r="O322" s="93">
        <f>F322*N322</f>
        <v>0</v>
      </c>
      <c r="P322" s="202">
        <v>0</v>
      </c>
      <c r="Q322" s="196">
        <f t="shared" si="251"/>
        <v>0</v>
      </c>
      <c r="R322" s="1">
        <f t="shared" si="251"/>
        <v>0</v>
      </c>
      <c r="S322" s="1">
        <f t="shared" si="251"/>
        <v>0</v>
      </c>
      <c r="T322" s="1">
        <f t="shared" si="251"/>
        <v>0</v>
      </c>
      <c r="U322" s="1">
        <f t="shared" si="251"/>
        <v>0</v>
      </c>
      <c r="V322" s="1">
        <f t="shared" si="251"/>
        <v>0</v>
      </c>
      <c r="W322" s="1">
        <f t="shared" si="251"/>
        <v>0</v>
      </c>
      <c r="X322" s="1">
        <f t="shared" si="251"/>
        <v>0</v>
      </c>
      <c r="Y322" s="1">
        <f t="shared" si="251"/>
        <v>0</v>
      </c>
      <c r="Z322" s="1">
        <f t="shared" si="251"/>
        <v>0</v>
      </c>
      <c r="AA322" s="1">
        <f t="shared" si="251"/>
        <v>0</v>
      </c>
      <c r="AB322" s="1">
        <f t="shared" si="252"/>
        <v>0</v>
      </c>
      <c r="AC322" s="1">
        <f t="shared" si="252"/>
        <v>0</v>
      </c>
      <c r="AD322" s="1">
        <f t="shared" si="252"/>
        <v>0</v>
      </c>
      <c r="AE322" s="1">
        <f t="shared" si="252"/>
        <v>0</v>
      </c>
      <c r="AF322" s="1">
        <f t="shared" si="252"/>
        <v>0</v>
      </c>
      <c r="AG322" s="1">
        <f t="shared" si="252"/>
        <v>0</v>
      </c>
      <c r="AH322" s="1">
        <f t="shared" si="252"/>
        <v>0</v>
      </c>
      <c r="AI322" s="1">
        <f t="shared" si="252"/>
        <v>0</v>
      </c>
      <c r="AJ322" s="1">
        <f t="shared" si="252"/>
        <v>0</v>
      </c>
      <c r="AK322" s="1">
        <f t="shared" si="252"/>
        <v>0</v>
      </c>
      <c r="AL322" s="1">
        <f t="shared" si="253"/>
        <v>0</v>
      </c>
      <c r="AM322" s="1">
        <f t="shared" si="253"/>
        <v>0</v>
      </c>
      <c r="AN322" s="1">
        <f t="shared" si="253"/>
        <v>0</v>
      </c>
      <c r="AO322" s="1">
        <f t="shared" si="253"/>
        <v>0</v>
      </c>
      <c r="AP322" s="1">
        <f t="shared" si="253"/>
        <v>0</v>
      </c>
      <c r="AQ322" s="1">
        <f t="shared" si="253"/>
        <v>0</v>
      </c>
      <c r="AR322" s="1">
        <f t="shared" si="253"/>
        <v>0</v>
      </c>
      <c r="AS322" s="1">
        <f t="shared" si="253"/>
        <v>0</v>
      </c>
      <c r="AT322" s="1">
        <f t="shared" si="253"/>
        <v>0</v>
      </c>
      <c r="AU322" s="1">
        <f t="shared" si="253"/>
        <v>0</v>
      </c>
      <c r="AV322" s="1">
        <f t="shared" si="253"/>
        <v>0</v>
      </c>
      <c r="AW322" s="1">
        <f t="shared" si="253"/>
        <v>0</v>
      </c>
      <c r="AX322" s="196">
        <f t="shared" si="253"/>
        <v>0</v>
      </c>
      <c r="AY322" s="1">
        <f t="shared" si="253"/>
        <v>0</v>
      </c>
      <c r="AZ322" s="1">
        <f t="shared" si="253"/>
        <v>0</v>
      </c>
      <c r="BA322" s="1">
        <f t="shared" si="253"/>
        <v>0</v>
      </c>
      <c r="BB322" s="106">
        <f t="shared" si="262"/>
        <v>1</v>
      </c>
    </row>
    <row r="323" spans="1:54" s="91" customFormat="1" ht="12.9" customHeight="1">
      <c r="A323" s="28"/>
      <c r="B323" s="87"/>
      <c r="C323" s="262" t="s">
        <v>402</v>
      </c>
      <c r="D323" s="263"/>
      <c r="E323" s="264" t="s">
        <v>260</v>
      </c>
      <c r="F323" s="264">
        <f t="shared" si="268"/>
        <v>1</v>
      </c>
      <c r="G323" s="256">
        <v>45656</v>
      </c>
      <c r="H323" s="256">
        <v>45656</v>
      </c>
      <c r="I323" s="265">
        <f>NETWORKDAYS(G323,H323)</f>
        <v>1</v>
      </c>
      <c r="J323" s="61">
        <f>F323*I323</f>
        <v>1</v>
      </c>
      <c r="K323" s="62">
        <f>IF($C$5=G323,1/(H323-I323),IF($C$5&gt;G323,IF($C$5&lt;H323,($C$5-G323)/(H323-G323),1),0))</f>
        <v>0</v>
      </c>
      <c r="L323" s="190"/>
      <c r="M323" s="190"/>
      <c r="N323" s="61">
        <f t="shared" si="269"/>
        <v>0</v>
      </c>
      <c r="O323" s="61">
        <f>F323*N323</f>
        <v>0</v>
      </c>
      <c r="P323" s="202">
        <v>0</v>
      </c>
      <c r="Q323" s="196">
        <f t="shared" si="251"/>
        <v>0</v>
      </c>
      <c r="R323" s="1">
        <f t="shared" si="251"/>
        <v>0</v>
      </c>
      <c r="S323" s="1">
        <f t="shared" si="251"/>
        <v>0</v>
      </c>
      <c r="T323" s="1">
        <f t="shared" si="251"/>
        <v>0</v>
      </c>
      <c r="U323" s="1">
        <f t="shared" si="251"/>
        <v>0</v>
      </c>
      <c r="V323" s="1">
        <f t="shared" si="251"/>
        <v>0</v>
      </c>
      <c r="W323" s="1">
        <f t="shared" si="251"/>
        <v>0</v>
      </c>
      <c r="X323" s="1">
        <f t="shared" si="251"/>
        <v>0</v>
      </c>
      <c r="Y323" s="1">
        <f t="shared" si="251"/>
        <v>0</v>
      </c>
      <c r="Z323" s="1">
        <f t="shared" si="251"/>
        <v>0</v>
      </c>
      <c r="AA323" s="1">
        <f t="shared" si="251"/>
        <v>0</v>
      </c>
      <c r="AB323" s="1">
        <f t="shared" si="252"/>
        <v>0</v>
      </c>
      <c r="AC323" s="1">
        <f t="shared" si="252"/>
        <v>0</v>
      </c>
      <c r="AD323" s="1">
        <f t="shared" si="252"/>
        <v>0</v>
      </c>
      <c r="AE323" s="1">
        <f t="shared" si="252"/>
        <v>0</v>
      </c>
      <c r="AF323" s="1">
        <f t="shared" si="252"/>
        <v>0</v>
      </c>
      <c r="AG323" s="1">
        <f t="shared" si="252"/>
        <v>0</v>
      </c>
      <c r="AH323" s="1">
        <f t="shared" si="252"/>
        <v>0</v>
      </c>
      <c r="AI323" s="1">
        <f t="shared" si="252"/>
        <v>0</v>
      </c>
      <c r="AJ323" s="1">
        <f t="shared" si="252"/>
        <v>0</v>
      </c>
      <c r="AK323" s="1">
        <f t="shared" si="252"/>
        <v>0</v>
      </c>
      <c r="AL323" s="1">
        <f t="shared" si="253"/>
        <v>0</v>
      </c>
      <c r="AM323" s="1">
        <f t="shared" si="253"/>
        <v>0</v>
      </c>
      <c r="AN323" s="1">
        <f t="shared" si="253"/>
        <v>0</v>
      </c>
      <c r="AO323" s="1">
        <f t="shared" si="253"/>
        <v>0</v>
      </c>
      <c r="AP323" s="1">
        <f t="shared" si="253"/>
        <v>0</v>
      </c>
      <c r="AQ323" s="1">
        <f t="shared" si="253"/>
        <v>0</v>
      </c>
      <c r="AR323" s="1">
        <f t="shared" si="253"/>
        <v>0</v>
      </c>
      <c r="AS323" s="1">
        <f t="shared" si="253"/>
        <v>0</v>
      </c>
      <c r="AT323" s="1">
        <f t="shared" si="253"/>
        <v>0</v>
      </c>
      <c r="AU323" s="1">
        <f t="shared" si="253"/>
        <v>0</v>
      </c>
      <c r="AV323" s="1">
        <f t="shared" si="253"/>
        <v>0</v>
      </c>
      <c r="AW323" s="1">
        <f t="shared" si="253"/>
        <v>0</v>
      </c>
      <c r="AX323" s="196">
        <f t="shared" si="253"/>
        <v>0</v>
      </c>
      <c r="AY323" s="1">
        <f t="shared" si="253"/>
        <v>0</v>
      </c>
      <c r="AZ323" s="1">
        <f t="shared" si="253"/>
        <v>0</v>
      </c>
      <c r="BA323" s="1">
        <f t="shared" si="253"/>
        <v>0</v>
      </c>
      <c r="BB323" s="106">
        <f t="shared" si="262"/>
        <v>1</v>
      </c>
    </row>
    <row r="324" spans="1:54" s="91" customFormat="1" ht="12.9" customHeight="1">
      <c r="A324" s="100"/>
      <c r="B324" s="101"/>
      <c r="C324" s="110" t="s">
        <v>303</v>
      </c>
      <c r="D324" s="111"/>
      <c r="E324" s="112" t="s">
        <v>260</v>
      </c>
      <c r="F324" s="112">
        <f t="shared" si="265"/>
        <v>1</v>
      </c>
      <c r="G324" s="191">
        <v>45657</v>
      </c>
      <c r="H324" s="191">
        <v>45660</v>
      </c>
      <c r="I324" s="102">
        <f>NETWORKDAYS(G324,H324)</f>
        <v>4</v>
      </c>
      <c r="J324" s="102">
        <f>F324*I324</f>
        <v>4</v>
      </c>
      <c r="K324" s="103">
        <f>IF($C$5=G324,1/(H324-I324),IF($C$5&gt;G324,IF($C$5&lt;H324,($C$5-G324)/(H324-G324),1),0))</f>
        <v>0</v>
      </c>
      <c r="L324" s="191"/>
      <c r="M324" s="191"/>
      <c r="N324" s="102">
        <f t="shared" si="266"/>
        <v>0</v>
      </c>
      <c r="O324" s="102">
        <f>F324*N324</f>
        <v>0</v>
      </c>
      <c r="P324" s="104">
        <v>0</v>
      </c>
      <c r="Q324" s="197">
        <f t="shared" si="251"/>
        <v>0</v>
      </c>
      <c r="R324" s="105">
        <f t="shared" si="251"/>
        <v>0</v>
      </c>
      <c r="S324" s="105">
        <f t="shared" si="251"/>
        <v>0</v>
      </c>
      <c r="T324" s="105">
        <f t="shared" si="251"/>
        <v>0</v>
      </c>
      <c r="U324" s="105">
        <f t="shared" si="251"/>
        <v>0</v>
      </c>
      <c r="V324" s="105">
        <f t="shared" si="251"/>
        <v>0</v>
      </c>
      <c r="W324" s="105">
        <f t="shared" si="251"/>
        <v>0</v>
      </c>
      <c r="X324" s="105">
        <f t="shared" si="251"/>
        <v>0</v>
      </c>
      <c r="Y324" s="105">
        <f t="shared" si="251"/>
        <v>0</v>
      </c>
      <c r="Z324" s="105">
        <f t="shared" si="251"/>
        <v>0</v>
      </c>
      <c r="AA324" s="105">
        <f t="shared" si="251"/>
        <v>0</v>
      </c>
      <c r="AB324" s="105">
        <f t="shared" si="252"/>
        <v>0</v>
      </c>
      <c r="AC324" s="105">
        <f t="shared" si="252"/>
        <v>0</v>
      </c>
      <c r="AD324" s="105">
        <f t="shared" si="252"/>
        <v>0</v>
      </c>
      <c r="AE324" s="105">
        <f t="shared" si="252"/>
        <v>0</v>
      </c>
      <c r="AF324" s="105">
        <f t="shared" si="252"/>
        <v>0</v>
      </c>
      <c r="AG324" s="105">
        <f t="shared" si="252"/>
        <v>0</v>
      </c>
      <c r="AH324" s="105">
        <f t="shared" si="252"/>
        <v>0</v>
      </c>
      <c r="AI324" s="105">
        <f t="shared" si="252"/>
        <v>0</v>
      </c>
      <c r="AJ324" s="105">
        <f t="shared" si="252"/>
        <v>0</v>
      </c>
      <c r="AK324" s="105">
        <f t="shared" si="252"/>
        <v>0</v>
      </c>
      <c r="AL324" s="105">
        <f t="shared" si="253"/>
        <v>0</v>
      </c>
      <c r="AM324" s="105">
        <f t="shared" si="253"/>
        <v>0</v>
      </c>
      <c r="AN324" s="105">
        <f t="shared" si="253"/>
        <v>0</v>
      </c>
      <c r="AO324" s="105">
        <f t="shared" si="253"/>
        <v>0</v>
      </c>
      <c r="AP324" s="105">
        <f t="shared" si="253"/>
        <v>0</v>
      </c>
      <c r="AQ324" s="105">
        <f t="shared" si="253"/>
        <v>0</v>
      </c>
      <c r="AR324" s="105">
        <f t="shared" si="253"/>
        <v>0</v>
      </c>
      <c r="AS324" s="105">
        <f t="shared" si="253"/>
        <v>0</v>
      </c>
      <c r="AT324" s="105">
        <f t="shared" si="253"/>
        <v>0</v>
      </c>
      <c r="AU324" s="105">
        <f t="shared" si="253"/>
        <v>0</v>
      </c>
      <c r="AV324" s="105">
        <f t="shared" si="253"/>
        <v>0</v>
      </c>
      <c r="AW324" s="105">
        <f t="shared" si="253"/>
        <v>0</v>
      </c>
      <c r="AX324" s="197">
        <f t="shared" si="253"/>
        <v>0</v>
      </c>
      <c r="AY324" s="105">
        <f t="shared" si="253"/>
        <v>0</v>
      </c>
      <c r="AZ324" s="105">
        <f t="shared" si="253"/>
        <v>0</v>
      </c>
      <c r="BA324" s="105">
        <f t="shared" si="253"/>
        <v>0</v>
      </c>
      <c r="BB324" s="131">
        <f t="shared" si="262"/>
        <v>1</v>
      </c>
    </row>
    <row r="325" spans="1:54" s="91" customFormat="1" ht="12.9" customHeight="1">
      <c r="A325" s="75"/>
      <c r="B325" s="76"/>
      <c r="C325" s="77"/>
      <c r="D325" s="78"/>
      <c r="E325" s="79"/>
      <c r="F325" s="79"/>
      <c r="G325" s="80"/>
      <c r="H325" s="81"/>
      <c r="I325" s="82"/>
      <c r="J325" s="82"/>
      <c r="K325" s="83"/>
      <c r="L325" s="80"/>
      <c r="M325" s="81"/>
      <c r="N325" s="82"/>
      <c r="O325" s="82"/>
      <c r="P325" s="83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  <c r="AR325" s="84"/>
      <c r="AS325" s="84"/>
      <c r="AT325" s="84"/>
      <c r="AU325" s="84"/>
      <c r="AV325" s="24"/>
      <c r="AW325" s="24"/>
      <c r="AX325" s="84"/>
      <c r="AY325" s="84"/>
      <c r="AZ325" s="24"/>
      <c r="BA325" s="24"/>
      <c r="BB325" s="84"/>
    </row>
    <row r="326" spans="1:54">
      <c r="N326" s="33"/>
      <c r="O326" s="33"/>
    </row>
    <row r="327" spans="1:54">
      <c r="N327" s="34"/>
      <c r="O327" s="34"/>
    </row>
  </sheetData>
  <sheetProtection insertColumns="0" insertRows="0"/>
  <mergeCells count="36">
    <mergeCell ref="P2:AT2"/>
    <mergeCell ref="A3:B3"/>
    <mergeCell ref="P3:X3"/>
    <mergeCell ref="A13:F13"/>
    <mergeCell ref="K9:K12"/>
    <mergeCell ref="L9:L12"/>
    <mergeCell ref="M9:M12"/>
    <mergeCell ref="N9:N12"/>
    <mergeCell ref="F9:F12"/>
    <mergeCell ref="G9:G12"/>
    <mergeCell ref="H9:H12"/>
    <mergeCell ref="I9:I12"/>
    <mergeCell ref="J9:J12"/>
    <mergeCell ref="A2:B2"/>
    <mergeCell ref="C2:E2"/>
    <mergeCell ref="Y9:AB9"/>
    <mergeCell ref="A4:B4"/>
    <mergeCell ref="X4:AI4"/>
    <mergeCell ref="A5:B5"/>
    <mergeCell ref="A6:B6"/>
    <mergeCell ref="A9:C10"/>
    <mergeCell ref="D9:D12"/>
    <mergeCell ref="E9:E12"/>
    <mergeCell ref="P9:P12"/>
    <mergeCell ref="A11:A12"/>
    <mergeCell ref="B11:B12"/>
    <mergeCell ref="C11:C12"/>
    <mergeCell ref="O9:O12"/>
    <mergeCell ref="AH9:AK9"/>
    <mergeCell ref="AL9:AO9"/>
    <mergeCell ref="AP9:AT9"/>
    <mergeCell ref="AU9:AX9"/>
    <mergeCell ref="AY9:BB9"/>
    <mergeCell ref="Q9:S9"/>
    <mergeCell ref="T9:X9"/>
    <mergeCell ref="AC9:AG9"/>
  </mergeCells>
  <phoneticPr fontId="56" type="noConversion"/>
  <conditionalFormatting sqref="K23">
    <cfRule type="iconSet" priority="441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26">
    <cfRule type="iconSet" priority="228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27">
    <cfRule type="iconSet" priority="225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28">
    <cfRule type="iconSet" priority="231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29">
    <cfRule type="iconSet" priority="219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30">
    <cfRule type="iconSet" priority="216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31">
    <cfRule type="iconSet" priority="222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32">
    <cfRule type="iconSet" priority="237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33">
    <cfRule type="iconSet" priority="234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34">
    <cfRule type="iconSet" priority="240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36">
    <cfRule type="iconSet" priority="147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37">
    <cfRule type="iconSet" priority="150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38">
    <cfRule type="iconSet" priority="153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39">
    <cfRule type="iconSet" priority="156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40">
    <cfRule type="iconSet" priority="159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41">
    <cfRule type="iconSet" priority="162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42">
    <cfRule type="iconSet" priority="165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43">
    <cfRule type="iconSet" priority="168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44">
    <cfRule type="iconSet" priority="171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45">
    <cfRule type="iconSet" priority="174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46">
    <cfRule type="iconSet" priority="177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47">
    <cfRule type="iconSet" priority="180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48">
    <cfRule type="iconSet" priority="183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49">
    <cfRule type="iconSet" priority="186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50">
    <cfRule type="iconSet" priority="189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51">
    <cfRule type="iconSet" priority="192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52">
    <cfRule type="iconSet" priority="195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53">
    <cfRule type="iconSet" priority="198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54">
    <cfRule type="iconSet" priority="201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55">
    <cfRule type="iconSet" priority="102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56">
    <cfRule type="iconSet" priority="105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57">
    <cfRule type="iconSet" priority="108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58">
    <cfRule type="iconSet" priority="111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59">
    <cfRule type="iconSet" priority="114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60">
    <cfRule type="iconSet" priority="117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61">
    <cfRule type="iconSet" priority="120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62">
    <cfRule type="iconSet" priority="123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63">
    <cfRule type="iconSet" priority="126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64">
    <cfRule type="iconSet" priority="129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65">
    <cfRule type="iconSet" priority="132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66">
    <cfRule type="iconSet" priority="135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67">
    <cfRule type="iconSet" priority="138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68">
    <cfRule type="iconSet" priority="141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69">
    <cfRule type="iconSet" priority="144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70">
    <cfRule type="iconSet" priority="204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71">
    <cfRule type="iconSet" priority="207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72">
    <cfRule type="iconSet" priority="210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73">
    <cfRule type="iconSet" priority="213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75">
    <cfRule type="iconSet" priority="81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76:K77">
    <cfRule type="iconSet" priority="88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78:K79">
    <cfRule type="iconSet" priority="85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111:K112 P111:P112 P114 K114">
    <cfRule type="iconSet" priority="311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113 P113">
    <cfRule type="iconSet" priority="99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129:K130">
    <cfRule type="iconSet" priority="246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131:K132">
    <cfRule type="iconSet" priority="303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133:K138">
    <cfRule type="iconSet" priority="2500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152">
    <cfRule type="iconSet" priority="288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153:K154">
    <cfRule type="iconSet" priority="2664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155:K156">
    <cfRule type="iconSet" priority="2125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161">
    <cfRule type="iconSet" priority="285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162 K164:K166">
    <cfRule type="iconSet" priority="2540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163">
    <cfRule type="iconSet" priority="282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170:K172">
    <cfRule type="iconSet" priority="786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178:K180">
    <cfRule type="iconSet" priority="72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182:K183">
    <cfRule type="iconSet" priority="67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184">
    <cfRule type="iconSet" priority="68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219:K220 P219">
    <cfRule type="iconSet" priority="398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221:K222">
    <cfRule type="iconSet" priority="381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238 K244">
    <cfRule type="iconSet" priority="377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239:K243">
    <cfRule type="iconSet" priority="242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304 P304">
    <cfRule type="iconSet" priority="280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315:K318 P315">
    <cfRule type="iconSet" priority="485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322:K323 P322:P323">
    <cfRule type="iconSet" priority="97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325 K13:K22 P325 P84:P85 P13:P16 P20:P21 K84:K87 K24:K25 K35 P25">
    <cfRule type="iconSet" priority="512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17:P18">
    <cfRule type="iconSet" priority="350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19">
    <cfRule type="iconSet" priority="312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22:P24">
    <cfRule type="iconSet" priority="313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26">
    <cfRule type="iconSet" priority="229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27">
    <cfRule type="iconSet" priority="226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28">
    <cfRule type="iconSet" priority="232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29">
    <cfRule type="iconSet" priority="220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30">
    <cfRule type="iconSet" priority="217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31">
    <cfRule type="iconSet" priority="223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32">
    <cfRule type="iconSet" priority="238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33">
    <cfRule type="iconSet" priority="235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34">
    <cfRule type="iconSet" priority="241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35">
    <cfRule type="iconSet" priority="100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36">
    <cfRule type="iconSet" priority="148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37">
    <cfRule type="iconSet" priority="151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38">
    <cfRule type="iconSet" priority="154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39">
    <cfRule type="iconSet" priority="157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40">
    <cfRule type="iconSet" priority="160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41:P73">
    <cfRule type="iconSet" priority="163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74 K74">
    <cfRule type="iconSet" priority="2779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75">
    <cfRule type="iconSet" priority="80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76:P77">
    <cfRule type="iconSet" priority="89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78:P79">
    <cfRule type="iconSet" priority="86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86:P87">
    <cfRule type="iconSet" priority="2729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88:P90 K88:K91">
    <cfRule type="iconSet" priority="513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91">
    <cfRule type="iconSet" priority="319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97:P98 K97:K98">
    <cfRule type="iconSet" priority="75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99:K100 P99:P103">
    <cfRule type="iconSet" priority="77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101:K102">
    <cfRule type="iconSet" priority="79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124:P128">
    <cfRule type="iconSet" priority="2663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129:P130">
    <cfRule type="iconSet" priority="245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131:P138">
    <cfRule type="iconSet" priority="301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151 P153:P156">
    <cfRule type="iconSet" priority="2696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152">
    <cfRule type="iconSet" priority="287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158">
    <cfRule type="iconSet" priority="243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161">
    <cfRule type="iconSet" priority="286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162 P164:P166 P159:P160">
    <cfRule type="iconSet" priority="2573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163">
    <cfRule type="iconSet" priority="283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168:P174">
    <cfRule type="iconSet" priority="324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175 K175:K177 K181 K185">
    <cfRule type="iconSet" priority="73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185 P176:P181">
    <cfRule type="iconSet" priority="71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183:P184">
    <cfRule type="iconSet" priority="66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205 K205:K210">
    <cfRule type="iconSet" priority="1092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206:P210">
    <cfRule type="iconSet" priority="1094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211 K211:K218">
    <cfRule type="iconSet" priority="401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212:P218">
    <cfRule type="iconSet" priority="325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220:P222">
    <cfRule type="iconSet" priority="326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223 K223:K237">
    <cfRule type="iconSet" priority="2632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224:P244">
    <cfRule type="iconSet" priority="2603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245 K245:K249 K251:K259 K261:K266 K268:K272 K274:K275 K277:K281 K283:K299">
    <cfRule type="iconSet" priority="2828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246:P249">
    <cfRule type="iconSet" priority="254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250 P260 P267 P273 P276">
    <cfRule type="iconSet" priority="2303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251:P259">
    <cfRule type="iconSet" priority="253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261">
    <cfRule type="iconSet" priority="252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262:P266">
    <cfRule type="iconSet" priority="251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268:P272">
    <cfRule type="iconSet" priority="250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274:P275">
    <cfRule type="iconSet" priority="249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277:P281 P283:P299">
    <cfRule type="iconSet" priority="2830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282">
    <cfRule type="iconSet" priority="64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316">
    <cfRule type="iconSet" priority="331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317">
    <cfRule type="iconSet" priority="332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318">
    <cfRule type="iconSet" priority="333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324 K319 K300:K303 P157 P167 P319 P300:P303 K305:K314 P305:P314 K139:K142 P115:P116 K115:K116 K157:K160 K167:K169 K173:K174 K92:K96 P92:P96 K324 P104:P110 K103:K110 P139:P142 P146:P150 K146:K151 K118:K128 P118:P123">
    <cfRule type="iconSet" priority="912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Q13:BB16 Q80:BB80">
    <cfRule type="cellIs" dxfId="33" priority="256" operator="equal">
      <formula>1</formula>
    </cfRule>
  </conditionalFormatting>
  <conditionalFormatting sqref="Q17:BB19 Q22:BB24 Q86:BB87 Q91:BB91 Q106:BB107 Q116:BB116 Q121:BB122 Q141:BB142 Q151:BB156 Q160:BB166 Q168:BB174 Q212:BB218 Q220:BB222 Q224:BB244 Q302:BB307 Q313:BB314 Q316:BB318 Q146:BB149 Q118:BB119">
    <cfRule type="cellIs" dxfId="32" priority="266" stopIfTrue="1" operator="equal">
      <formula>1</formula>
    </cfRule>
  </conditionalFormatting>
  <conditionalFormatting sqref="Q20:BB21 Q25:BB25 Q35:BB35 Q84:BB85 Q88:BB90 Q92:BB94 Q105:BB105 Q108:BB109 Q115:BB115 Q120:BB120 Q123:BB123 Q139:BB140 Q150:BB150 Q157:BB159 Q167:BB167 Q211:BB211 Q219:BB219 Q223:BB223 Q245:BB245 Q300:BB301 Q308:BB312 Q315:BB315 Q319:BB319">
    <cfRule type="cellIs" dxfId="31" priority="267" operator="equal">
      <formula>1</formula>
    </cfRule>
  </conditionalFormatting>
  <conditionalFormatting sqref="Q26:BB34">
    <cfRule type="cellIs" dxfId="30" priority="215" stopIfTrue="1" operator="equal">
      <formula>1</formula>
    </cfRule>
  </conditionalFormatting>
  <conditionalFormatting sqref="Q36:BB73">
    <cfRule type="cellIs" dxfId="29" priority="101" stopIfTrue="1" operator="equal">
      <formula>1</formula>
    </cfRule>
  </conditionalFormatting>
  <conditionalFormatting sqref="Q74:BB75">
    <cfRule type="cellIs" dxfId="28" priority="91" operator="equal">
      <formula>1</formula>
    </cfRule>
  </conditionalFormatting>
  <conditionalFormatting sqref="Q76:BB79">
    <cfRule type="cellIs" dxfId="27" priority="84" stopIfTrue="1" operator="equal">
      <formula>1</formula>
    </cfRule>
  </conditionalFormatting>
  <conditionalFormatting sqref="Q95:BB104">
    <cfRule type="cellIs" dxfId="26" priority="74" stopIfTrue="1" operator="equal">
      <formula>1</formula>
    </cfRule>
  </conditionalFormatting>
  <conditionalFormatting sqref="Q110:BB114">
    <cfRule type="cellIs" dxfId="25" priority="98" stopIfTrue="1" operator="equal">
      <formula>1</formula>
    </cfRule>
  </conditionalFormatting>
  <conditionalFormatting sqref="Q124:BB138">
    <cfRule type="cellIs" dxfId="24" priority="247" stopIfTrue="1" operator="equal">
      <formula>1</formula>
    </cfRule>
  </conditionalFormatting>
  <conditionalFormatting sqref="Q175:BB175">
    <cfRule type="cellIs" dxfId="23" priority="70" operator="equal">
      <formula>1</formula>
    </cfRule>
  </conditionalFormatting>
  <conditionalFormatting sqref="Q176:BB185">
    <cfRule type="cellIs" dxfId="22" priority="65" stopIfTrue="1" operator="equal">
      <formula>1</formula>
    </cfRule>
  </conditionalFormatting>
  <conditionalFormatting sqref="Q205:BB205">
    <cfRule type="cellIs" dxfId="21" priority="263" operator="equal">
      <formula>1</formula>
    </cfRule>
  </conditionalFormatting>
  <conditionalFormatting sqref="Q206:BB210">
    <cfRule type="cellIs" dxfId="20" priority="255" stopIfTrue="1" operator="equal">
      <formula>1</formula>
    </cfRule>
  </conditionalFormatting>
  <conditionalFormatting sqref="Q246:BB299 Q322:AU325 AX322:AY325 BB322:BB325">
    <cfRule type="cellIs" dxfId="19" priority="95" stopIfTrue="1" operator="equal">
      <formula>1</formula>
    </cfRule>
  </conditionalFormatting>
  <conditionalFormatting sqref="AV322:AW324">
    <cfRule type="cellIs" dxfId="18" priority="96" stopIfTrue="1" operator="equal">
      <formula>1</formula>
    </cfRule>
  </conditionalFormatting>
  <conditionalFormatting sqref="AZ322:BA324">
    <cfRule type="cellIs" dxfId="17" priority="94" stopIfTrue="1" operator="equal">
      <formula>1</formula>
    </cfRule>
  </conditionalFormatting>
  <conditionalFormatting sqref="K250">
    <cfRule type="iconSet" priority="63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260">
    <cfRule type="iconSet" priority="62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267">
    <cfRule type="iconSet" priority="60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273">
    <cfRule type="iconSet" priority="59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276">
    <cfRule type="iconSet" priority="58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282">
    <cfRule type="iconSet" priority="57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182">
    <cfRule type="iconSet" priority="56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186">
    <cfRule type="iconSet" priority="53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188">
    <cfRule type="iconSet" priority="55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188">
    <cfRule type="iconSet" priority="54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186">
    <cfRule type="iconSet" priority="52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Q186:BB186 Q188:BB188">
    <cfRule type="cellIs" dxfId="16" priority="51" stopIfTrue="1" operator="equal">
      <formula>1</formula>
    </cfRule>
  </conditionalFormatting>
  <conditionalFormatting sqref="K143:K145 P143:P145">
    <cfRule type="iconSet" priority="50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Q144:BB145">
    <cfRule type="cellIs" dxfId="15" priority="48" stopIfTrue="1" operator="equal">
      <formula>1</formula>
    </cfRule>
  </conditionalFormatting>
  <conditionalFormatting sqref="Q143:BB143">
    <cfRule type="cellIs" dxfId="14" priority="49" operator="equal">
      <formula>1</formula>
    </cfRule>
  </conditionalFormatting>
  <conditionalFormatting sqref="K82:K83 P80 K80">
    <cfRule type="iconSet" priority="41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82:P83">
    <cfRule type="iconSet" priority="42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Q82:BB83">
    <cfRule type="cellIs" dxfId="13" priority="39" stopIfTrue="1" operator="equal">
      <formula>1</formula>
    </cfRule>
  </conditionalFormatting>
  <conditionalFormatting sqref="K81">
    <cfRule type="iconSet" priority="37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81">
    <cfRule type="iconSet" priority="38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Q81:BB81">
    <cfRule type="cellIs" dxfId="12" priority="36" stopIfTrue="1" operator="equal">
      <formula>1</formula>
    </cfRule>
  </conditionalFormatting>
  <conditionalFormatting sqref="K117 P117">
    <cfRule type="iconSet" priority="32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Q117:BB117">
    <cfRule type="cellIs" dxfId="11" priority="31" stopIfTrue="1" operator="equal">
      <formula>1</formula>
    </cfRule>
  </conditionalFormatting>
  <conditionalFormatting sqref="K187">
    <cfRule type="iconSet" priority="30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187">
    <cfRule type="iconSet" priority="29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Q187:BB187">
    <cfRule type="cellIs" dxfId="10" priority="28" stopIfTrue="1" operator="equal">
      <formula>1</formula>
    </cfRule>
  </conditionalFormatting>
  <conditionalFormatting sqref="P320 K320">
    <cfRule type="iconSet" priority="27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Q320:BB320">
    <cfRule type="cellIs" dxfId="9" priority="26" stopIfTrue="1" operator="equal">
      <formula>1</formula>
    </cfRule>
  </conditionalFormatting>
  <conditionalFormatting sqref="K321 P321">
    <cfRule type="iconSet" priority="25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Q321:AU321 AX321:AY321 BB321">
    <cfRule type="cellIs" dxfId="8" priority="23" stopIfTrue="1" operator="equal">
      <formula>1</formula>
    </cfRule>
  </conditionalFormatting>
  <conditionalFormatting sqref="AV321:AW321">
    <cfRule type="cellIs" dxfId="7" priority="24" stopIfTrue="1" operator="equal">
      <formula>1</formula>
    </cfRule>
  </conditionalFormatting>
  <conditionalFormatting sqref="AZ321:BA321">
    <cfRule type="cellIs" dxfId="6" priority="22" stopIfTrue="1" operator="equal">
      <formula>1</formula>
    </cfRule>
  </conditionalFormatting>
  <conditionalFormatting sqref="Q190:BB194 Q202:BB204">
    <cfRule type="cellIs" dxfId="5" priority="18" stopIfTrue="1" operator="equal">
      <formula>1</formula>
    </cfRule>
  </conditionalFormatting>
  <conditionalFormatting sqref="Q197:BB200">
    <cfRule type="cellIs" dxfId="4" priority="15" stopIfTrue="1" operator="equal">
      <formula>1</formula>
    </cfRule>
  </conditionalFormatting>
  <conditionalFormatting sqref="P189 K189">
    <cfRule type="iconSet" priority="14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Q189:BB189">
    <cfRule type="cellIs" dxfId="3" priority="13" operator="equal">
      <formula>1</formula>
    </cfRule>
  </conditionalFormatting>
  <conditionalFormatting sqref="Q196:BB196">
    <cfRule type="cellIs" dxfId="2" priority="12" operator="equal">
      <formula>1</formula>
    </cfRule>
  </conditionalFormatting>
  <conditionalFormatting sqref="P201 K201">
    <cfRule type="iconSet" priority="11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Q201:BB201">
    <cfRule type="cellIs" dxfId="1" priority="10" operator="equal">
      <formula>1</formula>
    </cfRule>
  </conditionalFormatting>
  <conditionalFormatting sqref="P196 K196">
    <cfRule type="iconSet" priority="19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Q195:BB195">
    <cfRule type="cellIs" dxfId="0" priority="9" stopIfTrue="1" operator="equal">
      <formula>1</formula>
    </cfRule>
  </conditionalFormatting>
  <conditionalFormatting sqref="K190:K195">
    <cfRule type="iconSet" priority="6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197:K200">
    <cfRule type="iconSet" priority="5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K202:K204">
    <cfRule type="iconSet" priority="4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190:P195">
    <cfRule type="iconSet" priority="3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197:P200">
    <cfRule type="iconSet" priority="2">
      <iconSet iconSet="4TrafficLights">
        <cfvo type="percent" val="0"/>
        <cfvo type="num" val="0.3"/>
        <cfvo type="num" val="0.7"/>
        <cfvo type="num" val="1"/>
      </iconSet>
    </cfRule>
  </conditionalFormatting>
  <conditionalFormatting sqref="P202:P204">
    <cfRule type="iconSet" priority="1">
      <iconSet iconSet="4TrafficLights">
        <cfvo type="percent" val="0"/>
        <cfvo type="num" val="0.3"/>
        <cfvo type="num" val="0.7"/>
        <cfvo type="num" val="1"/>
      </iconSet>
    </cfRule>
  </conditionalFormatting>
  <printOptions horizontalCentered="1"/>
  <pageMargins left="0.2361111044883728" right="0.2361111044883728" top="0.74791663885116577" bottom="0.74791663885116577" header="0.31486111879348755" footer="0.31486111879348755"/>
  <pageSetup paperSize="9" scale="66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표지</vt:lpstr>
      <vt:lpstr>개정이력</vt:lpstr>
      <vt:lpstr>WBS</vt:lpstr>
      <vt:lpstr>WBS!Print_Area</vt:lpstr>
      <vt:lpstr>개정이력!Print_Area</vt:lpstr>
      <vt:lpstr>표지!Print_Area</vt:lpstr>
      <vt:lpstr>WBS!Print_Titles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권미정</dc:creator>
  <cp:lastModifiedBy>ryul</cp:lastModifiedBy>
  <cp:revision>11</cp:revision>
  <cp:lastPrinted>2023-09-19T06:55:52Z</cp:lastPrinted>
  <dcterms:created xsi:type="dcterms:W3CDTF">2010-10-21T07:49:46Z</dcterms:created>
  <dcterms:modified xsi:type="dcterms:W3CDTF">2024-06-11T01:13:16Z</dcterms:modified>
  <cp:version>1000.0100.61</cp:version>
</cp:coreProperties>
</file>