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o365cntu-my.sharepoint.com/personal/201938026_s_cntu_ac_kr/Documents/"/>
    </mc:Choice>
  </mc:AlternateContent>
  <xr:revisionPtr revIDLastSave="200" documentId="8_{D3ACEC5B-922D-46C1-9D3A-2D337064F076}" xr6:coauthVersionLast="47" xr6:coauthVersionMax="47" xr10:uidLastSave="{5C7F92CD-70FE-47AB-99C3-FCC2B3AE6F0F}"/>
  <bookViews>
    <workbookView xWindow="30135" yWindow="16170" windowWidth="18150" windowHeight="12150" activeTab="1" xr2:uid="{EB161B90-0CFB-4949-B46D-233793D4E11A}"/>
  </bookViews>
  <sheets>
    <sheet name="티니핑" sheetId="1" r:id="rId1"/>
    <sheet name="Sheet1" sheetId="4" r:id="rId2"/>
    <sheet name="미니특공대" sheetId="2" r:id="rId3"/>
    <sheet name="룰루팝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F23" i="4"/>
  <c r="G22" i="4"/>
  <c r="H22" i="4" s="1"/>
  <c r="G21" i="4"/>
  <c r="H21" i="4" s="1"/>
  <c r="G20" i="4"/>
  <c r="H20" i="4" s="1"/>
  <c r="G19" i="4"/>
  <c r="H19" i="4" s="1"/>
  <c r="G18" i="4"/>
  <c r="F15" i="4"/>
  <c r="G14" i="4"/>
  <c r="H14" i="4" s="1"/>
  <c r="H13" i="4"/>
  <c r="G13" i="4"/>
  <c r="G12" i="4"/>
  <c r="H12" i="4" s="1"/>
  <c r="G11" i="4"/>
  <c r="H11" i="4" s="1"/>
  <c r="G10" i="4"/>
  <c r="H10" i="4" s="1"/>
  <c r="G2" i="4"/>
  <c r="G4" i="4"/>
  <c r="G3" i="4"/>
  <c r="C4" i="4"/>
  <c r="C5" i="4"/>
  <c r="C6" i="4"/>
  <c r="C3" i="4"/>
  <c r="H15" i="4" l="1"/>
  <c r="J10" i="4" s="1"/>
  <c r="G23" i="4"/>
  <c r="H18" i="4"/>
  <c r="H23" i="4"/>
  <c r="J18" i="4" s="1"/>
  <c r="G15" i="4"/>
  <c r="F7" i="4" l="1"/>
  <c r="H4" i="4"/>
  <c r="G6" i="4"/>
  <c r="H6" i="4" s="1"/>
  <c r="G5" i="4"/>
  <c r="H5" i="4" s="1"/>
  <c r="H3" i="4"/>
  <c r="G7" i="4" l="1"/>
  <c r="H2" i="4"/>
  <c r="H7" i="4" s="1"/>
  <c r="A2" i="1"/>
  <c r="P3" i="1"/>
  <c r="H3" i="1"/>
  <c r="B3" i="1"/>
  <c r="C3" i="1"/>
  <c r="D3" i="1"/>
  <c r="E3" i="1"/>
  <c r="F3" i="1"/>
  <c r="G3" i="1" l="1"/>
  <c r="J3" i="1"/>
  <c r="K3" i="1"/>
  <c r="S3" i="1" s="1"/>
  <c r="L3" i="1"/>
  <c r="T3" i="1" s="1"/>
  <c r="M3" i="1"/>
  <c r="U3" i="1" s="1"/>
  <c r="N3" i="1"/>
  <c r="V3" i="1" s="1"/>
  <c r="O3" i="1"/>
  <c r="W3" i="1" s="1"/>
  <c r="A1" i="1" l="1"/>
  <c r="R3" i="1"/>
</calcChain>
</file>

<file path=xl/sharedStrings.xml><?xml version="1.0" encoding="utf-8"?>
<sst xmlns="http://schemas.openxmlformats.org/spreadsheetml/2006/main" count="114" uniqueCount="76">
  <si>
    <t>3세</t>
    <phoneticPr fontId="1" type="noConversion"/>
  </si>
  <si>
    <t>4세</t>
  </si>
  <si>
    <t>5세</t>
  </si>
  <si>
    <t>6세</t>
  </si>
  <si>
    <t>7세</t>
  </si>
  <si>
    <t>8세</t>
  </si>
  <si>
    <t>여자</t>
    <phoneticPr fontId="1" type="noConversion"/>
  </si>
  <si>
    <t>남자</t>
    <phoneticPr fontId="1" type="noConversion"/>
  </si>
  <si>
    <t xml:space="preserve">티니핑 애니메이션 타겟 </t>
    <phoneticPr fontId="1" type="noConversion"/>
  </si>
  <si>
    <t>4~7세</t>
    <phoneticPr fontId="1" type="noConversion"/>
  </si>
  <si>
    <t xml:space="preserve">티니핑 숨은그림찾기 타겟 </t>
    <phoneticPr fontId="1" type="noConversion"/>
  </si>
  <si>
    <t>핵심 타겟</t>
    <phoneticPr fontId="1" type="noConversion"/>
  </si>
  <si>
    <t>4~5세</t>
    <phoneticPr fontId="1" type="noConversion"/>
  </si>
  <si>
    <t>버디 내꼬</t>
    <phoneticPr fontId="1" type="noConversion"/>
  </si>
  <si>
    <t>얌얌뿅뿅</t>
    <phoneticPr fontId="1" type="noConversion"/>
  </si>
  <si>
    <t>이도도</t>
    <phoneticPr fontId="1" type="noConversion"/>
  </si>
  <si>
    <t>알 이즈웰</t>
    <phoneticPr fontId="1" type="noConversion"/>
  </si>
  <si>
    <t>구가네79</t>
    <phoneticPr fontId="1" type="noConversion"/>
  </si>
  <si>
    <t>온이랑이맘86</t>
    <phoneticPr fontId="1" type="noConversion"/>
  </si>
  <si>
    <t>메리케잍</t>
    <phoneticPr fontId="1" type="noConversion"/>
  </si>
  <si>
    <t>남매맘83</t>
    <phoneticPr fontId="1" type="noConversion"/>
  </si>
  <si>
    <t>기타</t>
    <phoneticPr fontId="1" type="noConversion"/>
  </si>
  <si>
    <t>투딸블리맘</t>
    <phoneticPr fontId="1" type="noConversion"/>
  </si>
  <si>
    <t>달달별별맘</t>
    <phoneticPr fontId="1" type="noConversion"/>
  </si>
  <si>
    <t>유매력</t>
    <phoneticPr fontId="1" type="noConversion"/>
  </si>
  <si>
    <t>퀴니</t>
    <phoneticPr fontId="1" type="noConversion"/>
  </si>
  <si>
    <t>닥터캡슐100</t>
    <phoneticPr fontId="1" type="noConversion"/>
  </si>
  <si>
    <t>81사과미미</t>
    <phoneticPr fontId="1" type="noConversion"/>
  </si>
  <si>
    <t>82영이윤이엄마</t>
    <phoneticPr fontId="1" type="noConversion"/>
  </si>
  <si>
    <t>82우유남매</t>
    <phoneticPr fontId="1" type="noConversion"/>
  </si>
  <si>
    <t>83상념</t>
    <phoneticPr fontId="1" type="noConversion"/>
  </si>
  <si>
    <t>무명인1</t>
    <phoneticPr fontId="1" type="noConversion"/>
  </si>
  <si>
    <t>무명인2</t>
  </si>
  <si>
    <t>무명인3</t>
  </si>
  <si>
    <t>무명인4</t>
  </si>
  <si>
    <t>무명인5</t>
  </si>
  <si>
    <t>무명인6</t>
  </si>
  <si>
    <t>무명인7</t>
  </si>
  <si>
    <t>무명인8</t>
  </si>
  <si>
    <t>무명인9</t>
  </si>
  <si>
    <t>무명인10</t>
  </si>
  <si>
    <t>무명인11</t>
  </si>
  <si>
    <t>무명인12</t>
  </si>
  <si>
    <t>무명인13</t>
  </si>
  <si>
    <t>무명인14</t>
  </si>
  <si>
    <t>무명인15</t>
  </si>
  <si>
    <t>무명인16</t>
  </si>
  <si>
    <t>무명인17</t>
  </si>
  <si>
    <t>무명인18</t>
  </si>
  <si>
    <t>무명인19</t>
  </si>
  <si>
    <t>무명인20</t>
  </si>
  <si>
    <t>무명인21</t>
  </si>
  <si>
    <t>무명인22</t>
  </si>
  <si>
    <t>무명인23</t>
  </si>
  <si>
    <t>닉네임/총합</t>
    <phoneticPr fontId="1" type="noConversion"/>
  </si>
  <si>
    <t>총합</t>
    <phoneticPr fontId="1" type="noConversion"/>
  </si>
  <si>
    <t>목록</t>
  </si>
  <si>
    <t>개당 가격</t>
  </si>
  <si>
    <t>현금가</t>
  </si>
  <si>
    <t>골드</t>
  </si>
  <si>
    <t>하트</t>
  </si>
  <si>
    <t>힌트봉</t>
  </si>
  <si>
    <t>시간 정지</t>
  </si>
  <si>
    <t>보호 팔찌</t>
  </si>
  <si>
    <r>
      <rPr>
        <b/>
        <sz val="8"/>
        <color rgb="FF000000"/>
        <rFont val="맑은 고딕"/>
        <family val="2"/>
        <charset val="129"/>
      </rPr>
      <t>수량</t>
    </r>
    <phoneticPr fontId="1" type="noConversion"/>
  </si>
  <si>
    <r>
      <rPr>
        <b/>
        <sz val="8"/>
        <color rgb="FF000000"/>
        <rFont val="맑은 고딕"/>
        <family val="2"/>
        <charset val="129"/>
      </rPr>
      <t>게임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맑은 고딕"/>
        <family val="2"/>
        <charset val="129"/>
      </rPr>
      <t>가격</t>
    </r>
    <phoneticPr fontId="1" type="noConversion"/>
  </si>
  <si>
    <r>
      <rPr>
        <b/>
        <sz val="8"/>
        <color rgb="FF000000"/>
        <rFont val="맑은 고딕"/>
        <family val="2"/>
        <charset val="129"/>
      </rPr>
      <t>현금가</t>
    </r>
    <phoneticPr fontId="1" type="noConversion"/>
  </si>
  <si>
    <r>
      <rPr>
        <b/>
        <sz val="8"/>
        <color rgb="FF000000"/>
        <rFont val="맑은 고딕"/>
        <family val="2"/>
        <charset val="129"/>
      </rPr>
      <t>가치</t>
    </r>
    <phoneticPr fontId="1" type="noConversion"/>
  </si>
  <si>
    <r>
      <rPr>
        <b/>
        <sz val="8"/>
        <color rgb="FF000000"/>
        <rFont val="맑은 고딕"/>
        <family val="2"/>
        <charset val="129"/>
      </rPr>
      <t>판매가</t>
    </r>
    <phoneticPr fontId="1" type="noConversion"/>
  </si>
  <si>
    <t>골드</t>
    <phoneticPr fontId="1" type="noConversion"/>
  </si>
  <si>
    <t>하트</t>
    <phoneticPr fontId="1" type="noConversion"/>
  </si>
  <si>
    <t>힌트봉</t>
    <phoneticPr fontId="1" type="noConversion"/>
  </si>
  <si>
    <t>시간 정지</t>
    <phoneticPr fontId="1" type="noConversion"/>
  </si>
  <si>
    <t>보호 팔찌</t>
    <phoneticPr fontId="1" type="noConversion"/>
  </si>
  <si>
    <t>2배</t>
    <phoneticPr fontId="1" type="noConversion"/>
  </si>
  <si>
    <t>1.2배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</si>
</sst>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CE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thick">
        <color rgb="FFED7D31"/>
      </bottom>
      <diagonal/>
    </border>
    <border>
      <left style="medium">
        <color rgb="FFED7D31"/>
      </left>
      <right style="medium">
        <color rgb="FFED7D31"/>
      </right>
      <top style="thick">
        <color rgb="FFED7D31"/>
      </top>
      <bottom style="medium">
        <color rgb="FFED7D31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rgb="FFED7D3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D7D31"/>
      </left>
      <right/>
      <top style="thick">
        <color rgb="FFED7D31"/>
      </top>
      <bottom style="medium">
        <color rgb="FFED7D31"/>
      </bottom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Fill="1" applyBorder="1">
      <alignment vertical="center"/>
    </xf>
    <xf numFmtId="0" fontId="3" fillId="0" borderId="7" xfId="0" applyFont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0" fontId="5" fillId="4" borderId="12" xfId="0" applyFont="1" applyFill="1" applyBorder="1" applyAlignment="1">
      <alignment horizontal="center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3" fillId="0" borderId="0" xfId="0" applyFont="1" applyBorder="1" applyAlignment="1">
      <alignment horizontal="center" vertical="center" wrapText="1" readingOrder="1"/>
    </xf>
    <xf numFmtId="0" fontId="5" fillId="4" borderId="0" xfId="0" applyFont="1" applyFill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0" fillId="5" borderId="1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여아 연령대 호감도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티니핑!$B$2:$G$2</c:f>
              <c:strCache>
                <c:ptCount val="6"/>
                <c:pt idx="0">
                  <c:v>3세</c:v>
                </c:pt>
                <c:pt idx="1">
                  <c:v>4세</c:v>
                </c:pt>
                <c:pt idx="2">
                  <c:v>5세</c:v>
                </c:pt>
                <c:pt idx="3">
                  <c:v>6세</c:v>
                </c:pt>
                <c:pt idx="4">
                  <c:v>7세</c:v>
                </c:pt>
                <c:pt idx="5">
                  <c:v>8세</c:v>
                </c:pt>
              </c:strCache>
            </c:strRef>
          </c:cat>
          <c:val>
            <c:numRef>
              <c:f>티니핑!$B$3:$G$3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715-8E6B-4FB1353C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807360"/>
        <c:axId val="806799456"/>
      </c:barChart>
      <c:catAx>
        <c:axId val="806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799456"/>
        <c:crosses val="autoZero"/>
        <c:auto val="1"/>
        <c:lblAlgn val="ctr"/>
        <c:lblOffset val="100"/>
        <c:noMultiLvlLbl val="0"/>
      </c:catAx>
      <c:valAx>
        <c:axId val="8067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68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남아 연령대 호감도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티니핑!$J$2:$O$2</c:f>
              <c:strCache>
                <c:ptCount val="6"/>
                <c:pt idx="0">
                  <c:v>3세</c:v>
                </c:pt>
                <c:pt idx="1">
                  <c:v>4세</c:v>
                </c:pt>
                <c:pt idx="2">
                  <c:v>5세</c:v>
                </c:pt>
                <c:pt idx="3">
                  <c:v>6세</c:v>
                </c:pt>
                <c:pt idx="4">
                  <c:v>7세</c:v>
                </c:pt>
                <c:pt idx="5">
                  <c:v>8세</c:v>
                </c:pt>
              </c:strCache>
            </c:strRef>
          </c:cat>
          <c:val>
            <c:numRef>
              <c:f>티니핑!$J$3:$O$3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E-4024-8C23-2AC7EBF4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85344"/>
        <c:axId val="800784096"/>
      </c:barChart>
      <c:catAx>
        <c:axId val="8007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784096"/>
        <c:crosses val="autoZero"/>
        <c:auto val="1"/>
        <c:lblAlgn val="ctr"/>
        <c:lblOffset val="100"/>
        <c:noMultiLvlLbl val="0"/>
      </c:catAx>
      <c:valAx>
        <c:axId val="8007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7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티니핑!$R$2:$W$2</c:f>
              <c:strCache>
                <c:ptCount val="6"/>
                <c:pt idx="0">
                  <c:v>3세</c:v>
                </c:pt>
                <c:pt idx="1">
                  <c:v>4세</c:v>
                </c:pt>
                <c:pt idx="2">
                  <c:v>5세</c:v>
                </c:pt>
                <c:pt idx="3">
                  <c:v>6세</c:v>
                </c:pt>
                <c:pt idx="4">
                  <c:v>7세</c:v>
                </c:pt>
                <c:pt idx="5">
                  <c:v>8세</c:v>
                </c:pt>
              </c:strCache>
            </c:strRef>
          </c:cat>
          <c:val>
            <c:numRef>
              <c:f>티니핑!$R$3:$W$3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5-4D79-964B-78FCEF3D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786176"/>
        <c:axId val="800786592"/>
      </c:barChart>
      <c:catAx>
        <c:axId val="8007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786592"/>
        <c:crosses val="autoZero"/>
        <c:auto val="1"/>
        <c:lblAlgn val="ctr"/>
        <c:lblOffset val="100"/>
        <c:noMultiLvlLbl val="0"/>
      </c:catAx>
      <c:valAx>
        <c:axId val="8007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7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6</xdr:row>
      <xdr:rowOff>152400</xdr:rowOff>
    </xdr:from>
    <xdr:to>
      <xdr:col>29</xdr:col>
      <xdr:colOff>66675</xdr:colOff>
      <xdr:row>19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514ED23-40D4-4712-A3D5-A37FA634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20</xdr:row>
      <xdr:rowOff>57150</xdr:rowOff>
    </xdr:from>
    <xdr:to>
      <xdr:col>29</xdr:col>
      <xdr:colOff>85725</xdr:colOff>
      <xdr:row>33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BA68EAF-A335-4D8B-89E3-82E4EA68F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7</xdr:row>
      <xdr:rowOff>190500</xdr:rowOff>
    </xdr:from>
    <xdr:to>
      <xdr:col>23</xdr:col>
      <xdr:colOff>352425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3633F13-32E0-459F-8B03-94CF4841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B805-6FBF-4FCF-A509-500AD5CEC6EA}">
  <sheetPr codeName="Sheet1"/>
  <dimension ref="A1:AB43"/>
  <sheetViews>
    <sheetView topLeftCell="A22" workbookViewId="0">
      <selection activeCell="M36" sqref="M36"/>
    </sheetView>
  </sheetViews>
  <sheetFormatPr defaultRowHeight="16.5" x14ac:dyDescent="0.3"/>
  <cols>
    <col min="1" max="1" width="22.375" customWidth="1"/>
    <col min="2" max="6" width="9" style="4"/>
    <col min="7" max="7" width="9" style="9"/>
    <col min="8" max="8" width="9" style="4"/>
    <col min="9" max="9" width="3.625" style="2" customWidth="1"/>
    <col min="10" max="15" width="9" style="5"/>
    <col min="16" max="16" width="9" style="4"/>
    <col min="17" max="17" width="3.5" customWidth="1"/>
    <col min="18" max="24" width="7.625" customWidth="1"/>
    <col min="25" max="25" width="23.75" bestFit="1" customWidth="1"/>
  </cols>
  <sheetData>
    <row r="1" spans="1:28" x14ac:dyDescent="0.3">
      <c r="A1">
        <f>SUM(I3:O3)</f>
        <v>11</v>
      </c>
      <c r="B1" s="28" t="s">
        <v>6</v>
      </c>
      <c r="C1" s="29"/>
      <c r="D1" s="29"/>
      <c r="E1" s="29"/>
      <c r="F1" s="29"/>
      <c r="G1" s="29"/>
      <c r="H1" s="29"/>
      <c r="I1" s="1"/>
      <c r="J1" s="27" t="s">
        <v>7</v>
      </c>
      <c r="K1" s="27"/>
      <c r="L1" s="27"/>
      <c r="M1" s="27"/>
      <c r="N1" s="27"/>
      <c r="O1" s="27"/>
      <c r="P1" s="7"/>
      <c r="R1" s="28" t="s">
        <v>55</v>
      </c>
      <c r="S1" s="29"/>
      <c r="T1" s="29"/>
      <c r="U1" s="29"/>
      <c r="V1" s="29"/>
      <c r="W1" s="29"/>
      <c r="X1" s="29"/>
    </row>
    <row r="2" spans="1:28" x14ac:dyDescent="0.3">
      <c r="A2">
        <f>SUM(B3:G3)</f>
        <v>27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8" t="s">
        <v>5</v>
      </c>
      <c r="H2" s="3" t="s">
        <v>21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21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4</v>
      </c>
      <c r="W2" s="8" t="s">
        <v>5</v>
      </c>
      <c r="X2" s="3" t="s">
        <v>21</v>
      </c>
      <c r="Y2" s="6" t="s">
        <v>8</v>
      </c>
      <c r="Z2" s="6" t="s">
        <v>9</v>
      </c>
      <c r="AA2" s="6" t="s">
        <v>11</v>
      </c>
      <c r="AB2" s="6" t="s">
        <v>12</v>
      </c>
    </row>
    <row r="3" spans="1:28" x14ac:dyDescent="0.3">
      <c r="A3" s="3" t="s">
        <v>54</v>
      </c>
      <c r="B3" s="4">
        <f t="shared" ref="B3:H3" si="0">SUM(B4:B1048576)</f>
        <v>1</v>
      </c>
      <c r="C3" s="4">
        <f t="shared" si="0"/>
        <v>4</v>
      </c>
      <c r="D3" s="4">
        <f t="shared" si="0"/>
        <v>6</v>
      </c>
      <c r="E3" s="4">
        <f t="shared" si="0"/>
        <v>6</v>
      </c>
      <c r="F3" s="4">
        <f t="shared" si="0"/>
        <v>9</v>
      </c>
      <c r="G3" s="9">
        <f t="shared" si="0"/>
        <v>1</v>
      </c>
      <c r="H3" s="9">
        <f t="shared" si="0"/>
        <v>9</v>
      </c>
      <c r="J3" s="4">
        <f t="shared" ref="J3:P3" si="1">SUM(J4:J1048576)</f>
        <v>0</v>
      </c>
      <c r="K3" s="4">
        <f t="shared" si="1"/>
        <v>1</v>
      </c>
      <c r="L3" s="4">
        <f t="shared" si="1"/>
        <v>3</v>
      </c>
      <c r="M3" s="4">
        <f t="shared" si="1"/>
        <v>4</v>
      </c>
      <c r="N3" s="4">
        <f t="shared" si="1"/>
        <v>3</v>
      </c>
      <c r="O3" s="4">
        <f t="shared" si="1"/>
        <v>0</v>
      </c>
      <c r="P3" s="9">
        <f t="shared" si="1"/>
        <v>9</v>
      </c>
      <c r="R3">
        <f>SUM(B3,J3)</f>
        <v>1</v>
      </c>
      <c r="S3">
        <f t="shared" ref="S3:W3" si="2">SUM(C3,K3)</f>
        <v>5</v>
      </c>
      <c r="T3">
        <f t="shared" si="2"/>
        <v>9</v>
      </c>
      <c r="U3">
        <f t="shared" si="2"/>
        <v>10</v>
      </c>
      <c r="V3">
        <f t="shared" si="2"/>
        <v>12</v>
      </c>
      <c r="W3">
        <f t="shared" si="2"/>
        <v>1</v>
      </c>
      <c r="X3">
        <v>9</v>
      </c>
      <c r="Y3" s="6" t="s">
        <v>10</v>
      </c>
      <c r="Z3" s="6" t="s">
        <v>9</v>
      </c>
    </row>
    <row r="4" spans="1:28" x14ac:dyDescent="0.3">
      <c r="A4" t="s">
        <v>13</v>
      </c>
      <c r="D4" s="4">
        <v>1</v>
      </c>
      <c r="M4" s="5">
        <v>1</v>
      </c>
    </row>
    <row r="5" spans="1:28" x14ac:dyDescent="0.3">
      <c r="A5" t="s">
        <v>14</v>
      </c>
      <c r="E5" s="4">
        <v>2</v>
      </c>
    </row>
    <row r="6" spans="1:28" x14ac:dyDescent="0.3">
      <c r="A6" t="s">
        <v>15</v>
      </c>
      <c r="D6" s="4">
        <v>1</v>
      </c>
    </row>
    <row r="7" spans="1:28" x14ac:dyDescent="0.3">
      <c r="A7" t="s">
        <v>16</v>
      </c>
      <c r="E7" s="4">
        <v>1</v>
      </c>
    </row>
    <row r="8" spans="1:28" x14ac:dyDescent="0.3">
      <c r="A8" t="s">
        <v>17</v>
      </c>
      <c r="D8" s="4">
        <v>1</v>
      </c>
    </row>
    <row r="9" spans="1:28" x14ac:dyDescent="0.3">
      <c r="A9" t="s">
        <v>18</v>
      </c>
      <c r="D9" s="4">
        <v>1</v>
      </c>
    </row>
    <row r="10" spans="1:28" x14ac:dyDescent="0.3">
      <c r="A10" t="s">
        <v>19</v>
      </c>
      <c r="M10" s="5">
        <v>1</v>
      </c>
    </row>
    <row r="11" spans="1:28" x14ac:dyDescent="0.3">
      <c r="A11" t="s">
        <v>20</v>
      </c>
      <c r="F11" s="4">
        <v>1</v>
      </c>
    </row>
    <row r="12" spans="1:28" x14ac:dyDescent="0.3">
      <c r="A12" t="s">
        <v>22</v>
      </c>
      <c r="H12" s="4">
        <v>1</v>
      </c>
      <c r="P12" s="4">
        <v>1</v>
      </c>
    </row>
    <row r="13" spans="1:28" x14ac:dyDescent="0.3">
      <c r="A13" t="s">
        <v>23</v>
      </c>
      <c r="H13" s="4">
        <v>2</v>
      </c>
      <c r="P13" s="4">
        <v>2</v>
      </c>
    </row>
    <row r="14" spans="1:28" x14ac:dyDescent="0.3">
      <c r="A14" t="s">
        <v>24</v>
      </c>
      <c r="F14" s="4">
        <v>1</v>
      </c>
    </row>
    <row r="15" spans="1:28" x14ac:dyDescent="0.3">
      <c r="A15" s="4" t="s">
        <v>25</v>
      </c>
      <c r="H15" s="4">
        <v>1</v>
      </c>
      <c r="P15" s="4">
        <v>1</v>
      </c>
    </row>
    <row r="16" spans="1:28" x14ac:dyDescent="0.3">
      <c r="A16" s="10" t="s">
        <v>26</v>
      </c>
      <c r="D16" s="4">
        <v>1</v>
      </c>
    </row>
    <row r="17" spans="1:16" x14ac:dyDescent="0.3">
      <c r="A17" s="10" t="s">
        <v>27</v>
      </c>
      <c r="F17" s="4">
        <v>1</v>
      </c>
    </row>
    <row r="18" spans="1:16" x14ac:dyDescent="0.3">
      <c r="A18" s="10" t="s">
        <v>28</v>
      </c>
      <c r="L18" s="5">
        <v>1</v>
      </c>
    </row>
    <row r="19" spans="1:16" x14ac:dyDescent="0.3">
      <c r="A19" s="10" t="s">
        <v>29</v>
      </c>
      <c r="H19" s="4">
        <v>1</v>
      </c>
      <c r="P19" s="4">
        <v>1</v>
      </c>
    </row>
    <row r="20" spans="1:16" x14ac:dyDescent="0.3">
      <c r="A20" s="10" t="s">
        <v>30</v>
      </c>
      <c r="H20" s="4">
        <v>1</v>
      </c>
      <c r="P20" s="4">
        <v>1</v>
      </c>
    </row>
    <row r="21" spans="1:16" x14ac:dyDescent="0.3">
      <c r="A21" s="10" t="s">
        <v>31</v>
      </c>
      <c r="F21" s="4">
        <v>1</v>
      </c>
    </row>
    <row r="22" spans="1:16" x14ac:dyDescent="0.3">
      <c r="A22" s="10" t="s">
        <v>32</v>
      </c>
      <c r="H22" s="4">
        <v>1</v>
      </c>
      <c r="P22" s="4">
        <v>1</v>
      </c>
    </row>
    <row r="23" spans="1:16" x14ac:dyDescent="0.3">
      <c r="A23" s="10" t="s">
        <v>33</v>
      </c>
      <c r="D23" s="4">
        <v>1</v>
      </c>
    </row>
    <row r="24" spans="1:16" x14ac:dyDescent="0.3">
      <c r="A24" s="10" t="s">
        <v>34</v>
      </c>
      <c r="H24" s="4">
        <v>1</v>
      </c>
      <c r="P24" s="4">
        <v>1</v>
      </c>
    </row>
    <row r="25" spans="1:16" x14ac:dyDescent="0.3">
      <c r="A25" s="10" t="s">
        <v>35</v>
      </c>
    </row>
    <row r="26" spans="1:16" x14ac:dyDescent="0.3">
      <c r="A26" s="10" t="s">
        <v>36</v>
      </c>
      <c r="F26" s="4">
        <v>1</v>
      </c>
    </row>
    <row r="27" spans="1:16" x14ac:dyDescent="0.3">
      <c r="A27" s="10" t="s">
        <v>37</v>
      </c>
      <c r="F27" s="4">
        <v>1</v>
      </c>
    </row>
    <row r="28" spans="1:16" x14ac:dyDescent="0.3">
      <c r="A28" s="10" t="s">
        <v>38</v>
      </c>
      <c r="E28" s="4">
        <v>1</v>
      </c>
    </row>
    <row r="29" spans="1:16" x14ac:dyDescent="0.3">
      <c r="A29" s="10" t="s">
        <v>39</v>
      </c>
      <c r="H29" s="4">
        <v>1</v>
      </c>
      <c r="P29" s="4">
        <v>1</v>
      </c>
    </row>
    <row r="30" spans="1:16" x14ac:dyDescent="0.3">
      <c r="A30" s="10" t="s">
        <v>40</v>
      </c>
      <c r="F30" s="4">
        <v>1</v>
      </c>
    </row>
    <row r="31" spans="1:16" x14ac:dyDescent="0.3">
      <c r="A31" s="10" t="s">
        <v>41</v>
      </c>
      <c r="F31" s="4">
        <v>1</v>
      </c>
    </row>
    <row r="32" spans="1:16" x14ac:dyDescent="0.3">
      <c r="A32" s="10" t="s">
        <v>42</v>
      </c>
      <c r="E32" s="4">
        <v>1</v>
      </c>
    </row>
    <row r="33" spans="1:14" x14ac:dyDescent="0.3">
      <c r="A33" s="10" t="s">
        <v>43</v>
      </c>
      <c r="G33" s="9">
        <v>1</v>
      </c>
    </row>
    <row r="34" spans="1:14" x14ac:dyDescent="0.3">
      <c r="A34" s="10" t="s">
        <v>44</v>
      </c>
      <c r="N34" s="5">
        <v>1</v>
      </c>
    </row>
    <row r="35" spans="1:14" x14ac:dyDescent="0.3">
      <c r="A35" s="10" t="s">
        <v>45</v>
      </c>
      <c r="E35" s="4">
        <v>1</v>
      </c>
    </row>
    <row r="36" spans="1:14" x14ac:dyDescent="0.3">
      <c r="A36" s="10" t="s">
        <v>46</v>
      </c>
      <c r="F36" s="4">
        <v>1</v>
      </c>
    </row>
    <row r="37" spans="1:14" x14ac:dyDescent="0.3">
      <c r="A37" s="10" t="s">
        <v>47</v>
      </c>
      <c r="B37" s="4">
        <v>1</v>
      </c>
    </row>
    <row r="38" spans="1:14" x14ac:dyDescent="0.3">
      <c r="A38" s="10" t="s">
        <v>48</v>
      </c>
      <c r="C38" s="4">
        <v>2</v>
      </c>
    </row>
    <row r="39" spans="1:14" x14ac:dyDescent="0.3">
      <c r="A39" s="10" t="s">
        <v>49</v>
      </c>
      <c r="K39" s="5">
        <v>1</v>
      </c>
    </row>
    <row r="40" spans="1:14" x14ac:dyDescent="0.3">
      <c r="A40" s="10" t="s">
        <v>50</v>
      </c>
      <c r="M40" s="5">
        <v>2</v>
      </c>
    </row>
    <row r="41" spans="1:14" x14ac:dyDescent="0.3">
      <c r="A41" s="10" t="s">
        <v>51</v>
      </c>
      <c r="N41" s="5">
        <v>2</v>
      </c>
    </row>
    <row r="42" spans="1:14" x14ac:dyDescent="0.3">
      <c r="A42" s="10" t="s">
        <v>52</v>
      </c>
      <c r="C42" s="4">
        <v>1</v>
      </c>
      <c r="L42" s="5">
        <v>1</v>
      </c>
    </row>
    <row r="43" spans="1:14" x14ac:dyDescent="0.3">
      <c r="A43" s="10" t="s">
        <v>53</v>
      </c>
      <c r="C43" s="4">
        <v>1</v>
      </c>
      <c r="L43" s="5">
        <v>1</v>
      </c>
    </row>
  </sheetData>
  <mergeCells count="3">
    <mergeCell ref="J1:O1"/>
    <mergeCell ref="B1:H1"/>
    <mergeCell ref="R1:X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5009-DE49-4F8B-B5C3-6A868D774EAC}">
  <dimension ref="A1:M23"/>
  <sheetViews>
    <sheetView tabSelected="1" workbookViewId="0">
      <selection activeCell="J2" sqref="J2:J6"/>
    </sheetView>
  </sheetViews>
  <sheetFormatPr defaultRowHeight="16.5" x14ac:dyDescent="0.3"/>
  <cols>
    <col min="4" max="4" width="4.25" customWidth="1"/>
  </cols>
  <sheetData>
    <row r="1" spans="1:13" ht="17.25" thickBot="1" x14ac:dyDescent="0.35">
      <c r="A1" s="11" t="s">
        <v>56</v>
      </c>
      <c r="B1" s="11" t="s">
        <v>57</v>
      </c>
      <c r="C1" s="11" t="s">
        <v>58</v>
      </c>
      <c r="D1" s="23"/>
      <c r="F1" s="18" t="s">
        <v>64</v>
      </c>
      <c r="G1" s="18" t="s">
        <v>65</v>
      </c>
      <c r="H1" s="18" t="s">
        <v>66</v>
      </c>
      <c r="I1" s="18" t="s">
        <v>68</v>
      </c>
      <c r="J1" s="18" t="s">
        <v>67</v>
      </c>
    </row>
    <row r="2" spans="1:13" ht="18" thickTop="1" thickBot="1" x14ac:dyDescent="0.35">
      <c r="A2" s="12" t="s">
        <v>59</v>
      </c>
      <c r="B2" s="13">
        <v>1</v>
      </c>
      <c r="C2" s="19">
        <v>1.25</v>
      </c>
      <c r="D2" s="24"/>
      <c r="E2" s="21" t="s">
        <v>69</v>
      </c>
      <c r="F2" s="22">
        <v>2000</v>
      </c>
      <c r="G2" s="26">
        <f>F2*1</f>
        <v>2000</v>
      </c>
      <c r="H2" s="26">
        <f>G2*1.25</f>
        <v>2500</v>
      </c>
      <c r="I2" s="30">
        <v>3900</v>
      </c>
      <c r="J2" s="32">
        <f>IFERROR(H7/I2,"-")</f>
        <v>1.6666666666666667</v>
      </c>
      <c r="K2">
        <v>200</v>
      </c>
      <c r="L2" t="s">
        <v>74</v>
      </c>
    </row>
    <row r="3" spans="1:13" ht="17.25" thickBot="1" x14ac:dyDescent="0.35">
      <c r="A3" s="14" t="s">
        <v>60</v>
      </c>
      <c r="B3" s="15">
        <v>200</v>
      </c>
      <c r="C3" s="20">
        <f>B3*1.25</f>
        <v>250</v>
      </c>
      <c r="D3" s="25"/>
      <c r="E3" s="21" t="s">
        <v>70</v>
      </c>
      <c r="F3" s="22">
        <v>5</v>
      </c>
      <c r="G3" s="26">
        <f>F3*200</f>
        <v>1000</v>
      </c>
      <c r="H3" s="26">
        <f t="shared" ref="H3:H6" si="0">G3*1.25</f>
        <v>1250</v>
      </c>
      <c r="I3" s="31"/>
      <c r="J3" s="32"/>
      <c r="K3">
        <v>117</v>
      </c>
      <c r="L3" t="s">
        <v>75</v>
      </c>
    </row>
    <row r="4" spans="1:13" ht="17.25" thickBot="1" x14ac:dyDescent="0.35">
      <c r="A4" s="16" t="s">
        <v>61</v>
      </c>
      <c r="B4" s="17">
        <v>500</v>
      </c>
      <c r="C4" s="20">
        <f t="shared" ref="C4:C6" si="1">B4*1.25</f>
        <v>625</v>
      </c>
      <c r="D4" s="24"/>
      <c r="E4" s="21" t="s">
        <v>71</v>
      </c>
      <c r="F4" s="22">
        <v>2</v>
      </c>
      <c r="G4" s="26">
        <f>F4*500</f>
        <v>1000</v>
      </c>
      <c r="H4" s="26">
        <f t="shared" si="0"/>
        <v>1250</v>
      </c>
      <c r="I4" s="31"/>
      <c r="J4" s="32"/>
    </row>
    <row r="5" spans="1:13" ht="17.25" thickBot="1" x14ac:dyDescent="0.35">
      <c r="A5" s="14" t="s">
        <v>62</v>
      </c>
      <c r="B5" s="15">
        <v>300</v>
      </c>
      <c r="C5" s="20">
        <f t="shared" si="1"/>
        <v>375</v>
      </c>
      <c r="D5" s="25"/>
      <c r="E5" s="21" t="s">
        <v>72</v>
      </c>
      <c r="F5" s="22">
        <v>2</v>
      </c>
      <c r="G5" s="26">
        <f>F5*300</f>
        <v>600</v>
      </c>
      <c r="H5" s="26">
        <f t="shared" si="0"/>
        <v>750</v>
      </c>
      <c r="I5" s="31"/>
      <c r="J5" s="32"/>
      <c r="L5">
        <v>130</v>
      </c>
      <c r="M5">
        <v>150</v>
      </c>
    </row>
    <row r="6" spans="1:13" ht="17.25" thickBot="1" x14ac:dyDescent="0.35">
      <c r="A6" s="16" t="s">
        <v>63</v>
      </c>
      <c r="B6" s="17">
        <v>300</v>
      </c>
      <c r="C6" s="20">
        <f t="shared" si="1"/>
        <v>375</v>
      </c>
      <c r="D6" s="24"/>
      <c r="E6" s="21" t="s">
        <v>73</v>
      </c>
      <c r="F6" s="22">
        <v>2</v>
      </c>
      <c r="G6" s="26">
        <f>F6*300</f>
        <v>600</v>
      </c>
      <c r="H6" s="26">
        <f t="shared" si="0"/>
        <v>750</v>
      </c>
      <c r="I6" s="31"/>
      <c r="J6" s="32"/>
    </row>
    <row r="7" spans="1:13" x14ac:dyDescent="0.3">
      <c r="E7" s="22" t="s">
        <v>55</v>
      </c>
      <c r="F7" s="22">
        <f>SUM(F2:F6)</f>
        <v>2011</v>
      </c>
      <c r="G7" s="22">
        <f>SUM(G2:G6)</f>
        <v>5200</v>
      </c>
      <c r="H7" s="22">
        <f>SUM(H2:H6)</f>
        <v>6500</v>
      </c>
    </row>
    <row r="8" spans="1:13" x14ac:dyDescent="0.3">
      <c r="E8" s="33">
        <v>2000</v>
      </c>
      <c r="F8" s="33"/>
      <c r="G8" s="33"/>
      <c r="H8" s="33"/>
      <c r="I8" s="33"/>
      <c r="J8" s="33"/>
    </row>
    <row r="9" spans="1:13" x14ac:dyDescent="0.3">
      <c r="F9" s="18" t="s">
        <v>64</v>
      </c>
      <c r="G9" s="18" t="s">
        <v>65</v>
      </c>
      <c r="H9" s="18" t="s">
        <v>66</v>
      </c>
      <c r="I9" s="18" t="s">
        <v>68</v>
      </c>
      <c r="J9" s="18" t="s">
        <v>67</v>
      </c>
    </row>
    <row r="10" spans="1:13" x14ac:dyDescent="0.3">
      <c r="E10" s="21" t="s">
        <v>69</v>
      </c>
      <c r="F10" s="22">
        <v>3500</v>
      </c>
      <c r="G10" s="26">
        <f>F10*1</f>
        <v>3500</v>
      </c>
      <c r="H10" s="26">
        <f>G10*1.25</f>
        <v>4375</v>
      </c>
      <c r="I10" s="30">
        <v>6900</v>
      </c>
      <c r="J10" s="32">
        <f>IFERROR(H15/I10,"-")</f>
        <v>1.9927536231884058</v>
      </c>
    </row>
    <row r="11" spans="1:13" x14ac:dyDescent="0.3">
      <c r="E11" s="21" t="s">
        <v>70</v>
      </c>
      <c r="F11" s="22">
        <v>10</v>
      </c>
      <c r="G11" s="26">
        <f>F11*200</f>
        <v>2000</v>
      </c>
      <c r="H11" s="26">
        <f t="shared" ref="H11:H14" si="2">G11*1.25</f>
        <v>2500</v>
      </c>
      <c r="I11" s="31"/>
      <c r="J11" s="32"/>
      <c r="L11">
        <v>160</v>
      </c>
    </row>
    <row r="12" spans="1:13" x14ac:dyDescent="0.3">
      <c r="E12" s="21" t="s">
        <v>71</v>
      </c>
      <c r="F12" s="22">
        <v>5</v>
      </c>
      <c r="G12" s="26">
        <f>F12*500</f>
        <v>2500</v>
      </c>
      <c r="H12" s="26">
        <f t="shared" si="2"/>
        <v>3125</v>
      </c>
      <c r="I12" s="31"/>
      <c r="J12" s="32"/>
      <c r="M12">
        <v>200</v>
      </c>
    </row>
    <row r="13" spans="1:13" x14ac:dyDescent="0.3">
      <c r="E13" s="21" t="s">
        <v>72</v>
      </c>
      <c r="F13" s="22">
        <v>5</v>
      </c>
      <c r="G13" s="26">
        <f>F13*300</f>
        <v>1500</v>
      </c>
      <c r="H13" s="26">
        <f t="shared" si="2"/>
        <v>1875</v>
      </c>
      <c r="I13" s="31"/>
      <c r="J13" s="32"/>
    </row>
    <row r="14" spans="1:13" x14ac:dyDescent="0.3">
      <c r="E14" s="21" t="s">
        <v>73</v>
      </c>
      <c r="F14" s="22">
        <v>5</v>
      </c>
      <c r="G14" s="26">
        <f>F14*300</f>
        <v>1500</v>
      </c>
      <c r="H14" s="26">
        <f t="shared" si="2"/>
        <v>1875</v>
      </c>
      <c r="I14" s="31"/>
      <c r="J14" s="32"/>
    </row>
    <row r="15" spans="1:13" x14ac:dyDescent="0.3">
      <c r="E15" s="22" t="s">
        <v>55</v>
      </c>
      <c r="F15" s="22">
        <f>SUM(F10:F14)</f>
        <v>3525</v>
      </c>
      <c r="G15" s="22">
        <f>SUM(G10:G14)</f>
        <v>11000</v>
      </c>
      <c r="H15" s="22">
        <f>SUM(H10:H14)</f>
        <v>13750</v>
      </c>
    </row>
    <row r="16" spans="1:13" x14ac:dyDescent="0.3">
      <c r="E16" s="33">
        <v>3000</v>
      </c>
      <c r="F16" s="33"/>
      <c r="G16" s="33"/>
      <c r="H16" s="33"/>
      <c r="I16" s="33"/>
      <c r="J16" s="33"/>
    </row>
    <row r="17" spans="5:13" x14ac:dyDescent="0.3">
      <c r="F17" s="18" t="s">
        <v>64</v>
      </c>
      <c r="G17" s="18" t="s">
        <v>65</v>
      </c>
      <c r="H17" s="18" t="s">
        <v>66</v>
      </c>
      <c r="I17" s="18" t="s">
        <v>68</v>
      </c>
      <c r="J17" s="18" t="s">
        <v>67</v>
      </c>
    </row>
    <row r="18" spans="5:13" x14ac:dyDescent="0.3">
      <c r="E18" s="21" t="s">
        <v>69</v>
      </c>
      <c r="F18" s="22">
        <v>5500</v>
      </c>
      <c r="G18" s="26">
        <f>F18*1</f>
        <v>5500</v>
      </c>
      <c r="H18" s="26">
        <f>G18*1.25</f>
        <v>6875</v>
      </c>
      <c r="I18" s="30">
        <v>9900</v>
      </c>
      <c r="J18" s="32">
        <f>IFERROR(H23/I18,"-")</f>
        <v>2.5883838383838382</v>
      </c>
    </row>
    <row r="19" spans="5:13" x14ac:dyDescent="0.3">
      <c r="E19" s="21" t="s">
        <v>70</v>
      </c>
      <c r="F19" s="22">
        <v>20</v>
      </c>
      <c r="G19" s="26">
        <f>F19*200</f>
        <v>4000</v>
      </c>
      <c r="H19" s="26">
        <f t="shared" ref="H19:H22" si="3">G19*1.25</f>
        <v>5000</v>
      </c>
      <c r="I19" s="31"/>
      <c r="J19" s="32"/>
    </row>
    <row r="20" spans="5:13" x14ac:dyDescent="0.3">
      <c r="E20" s="21" t="s">
        <v>71</v>
      </c>
      <c r="F20" s="22">
        <v>10</v>
      </c>
      <c r="G20" s="26">
        <f>F20*500</f>
        <v>5000</v>
      </c>
      <c r="H20" s="26">
        <f t="shared" si="3"/>
        <v>6250</v>
      </c>
      <c r="I20" s="31"/>
      <c r="J20" s="32"/>
      <c r="L20">
        <v>200</v>
      </c>
      <c r="M20">
        <v>250</v>
      </c>
    </row>
    <row r="21" spans="5:13" x14ac:dyDescent="0.3">
      <c r="E21" s="21" t="s">
        <v>72</v>
      </c>
      <c r="F21" s="22">
        <v>10</v>
      </c>
      <c r="G21" s="26">
        <f>F21*300</f>
        <v>3000</v>
      </c>
      <c r="H21" s="26">
        <f t="shared" si="3"/>
        <v>3750</v>
      </c>
      <c r="I21" s="31"/>
      <c r="J21" s="32"/>
    </row>
    <row r="22" spans="5:13" x14ac:dyDescent="0.3">
      <c r="E22" s="21" t="s">
        <v>73</v>
      </c>
      <c r="F22" s="22">
        <v>10</v>
      </c>
      <c r="G22" s="26">
        <f>F22*300</f>
        <v>3000</v>
      </c>
      <c r="H22" s="26">
        <f t="shared" si="3"/>
        <v>3750</v>
      </c>
      <c r="I22" s="31"/>
      <c r="J22" s="32"/>
    </row>
    <row r="23" spans="5:13" x14ac:dyDescent="0.3">
      <c r="E23" s="22" t="s">
        <v>55</v>
      </c>
      <c r="F23" s="22">
        <f>SUM(F18:F22)</f>
        <v>5550</v>
      </c>
      <c r="G23" s="22">
        <f>SUM(G18:G22)</f>
        <v>20500</v>
      </c>
      <c r="H23" s="22">
        <f>SUM(H18:H22)</f>
        <v>25625</v>
      </c>
    </row>
  </sheetData>
  <mergeCells count="8">
    <mergeCell ref="I2:I6"/>
    <mergeCell ref="J2:J6"/>
    <mergeCell ref="I10:I14"/>
    <mergeCell ref="J10:J14"/>
    <mergeCell ref="I18:I22"/>
    <mergeCell ref="J18:J22"/>
    <mergeCell ref="E16:J16"/>
    <mergeCell ref="E8:J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49F4-8CED-490B-BA3B-872206A681DF}">
  <sheetPr codeName="Sheet2"/>
  <dimension ref="A1"/>
  <sheetViews>
    <sheetView workbookViewId="0">
      <selection activeCell="F27" sqref="F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B1EE-86BA-423E-9C42-8FD7F419381D}">
  <sheetPr codeName="Sheet3"/>
  <dimension ref="A1"/>
  <sheetViews>
    <sheetView workbookViewId="0">
      <selection activeCell="N28" sqref="N2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티니핑</vt:lpstr>
      <vt:lpstr>Sheet1</vt:lpstr>
      <vt:lpstr>미니특공대</vt:lpstr>
      <vt:lpstr>룰루팝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Solid8</dc:creator>
  <cp:lastModifiedBy>정진영</cp:lastModifiedBy>
  <dcterms:created xsi:type="dcterms:W3CDTF">2021-08-06T02:00:51Z</dcterms:created>
  <dcterms:modified xsi:type="dcterms:W3CDTF">2021-09-30T11:10:17Z</dcterms:modified>
</cp:coreProperties>
</file>