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82DAEF1C-6C50-49FF-BF86-B67831FB371A}" xr6:coauthVersionLast="47" xr6:coauthVersionMax="47" xr10:uidLastSave="{00000000-0000-0000-0000-000000000000}"/>
  <bookViews>
    <workbookView minimized="1" xWindow="390" yWindow="1065" windowWidth="21600" windowHeight="11385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10" i="4" l="1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<sst xmlns="http://schemas.openxmlformats.org/spreadsheetml/2006/main" count="575" uniqueCount="147">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</sst>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L1" zoomScaleNormal="150" zoomScaleSheetLayoutView="100" workbookViewId="0">
      <selection activeCell="AV11" sqref="AV11:AW11"/>
    </sheetView>
  </sheetViews>
  <sheetFormatPr defaultColWidth="8.875" defaultRowHeight="12" x14ac:dyDescent="0.3"/>
  <cols>
    <col min="1" max="1" width="14.625" style="25" customWidth="1"/>
    <col min="2" max="2" width="5.5" style="35" bestFit="1" customWidth="1"/>
    <col min="3" max="3" width="14.625" style="25" customWidth="1"/>
    <col min="4" max="4" width="5.5" style="35" bestFit="1" customWidth="1"/>
    <col min="5" max="5" width="2" style="24" customWidth="1"/>
    <col min="6" max="6" width="14.625" style="25" customWidth="1"/>
    <col min="7" max="7" width="5.5" style="25" bestFit="1" customWidth="1"/>
    <col min="8" max="8" width="14.625" style="25" customWidth="1"/>
    <col min="9" max="9" width="5.5" style="35" bestFit="1" customWidth="1"/>
    <col min="10" max="10" width="2" style="24" customWidth="1"/>
    <col min="11" max="11" width="14.625" style="25" customWidth="1"/>
    <col min="12" max="12" width="5.5" style="25" bestFit="1" customWidth="1"/>
    <col min="13" max="13" width="14.625" style="25" customWidth="1"/>
    <col min="14" max="14" width="5.5" style="35" bestFit="1" customWidth="1"/>
    <col min="15" max="15" width="2" style="24" customWidth="1"/>
    <col min="16" max="16" width="14.625" style="25" customWidth="1"/>
    <col min="17" max="17" width="5.5" style="25" bestFit="1" customWidth="1"/>
    <col min="18" max="18" width="14.625" style="25" customWidth="1"/>
    <col min="19" max="19" width="5.5" style="35" bestFit="1" customWidth="1"/>
    <col min="20" max="20" width="2" style="24" customWidth="1"/>
    <col min="21" max="21" width="14.625" style="25" customWidth="1"/>
    <col min="22" max="22" width="5.5" style="25" bestFit="1" customWidth="1"/>
    <col min="23" max="23" width="14.625" style="25" customWidth="1"/>
    <col min="24" max="24" width="7.5" style="35" bestFit="1" customWidth="1"/>
    <col min="25" max="25" width="2" style="24" customWidth="1"/>
    <col min="26" max="26" width="14.625" style="25" customWidth="1"/>
    <col min="27" max="27" width="5.5" style="25" bestFit="1" customWidth="1"/>
    <col min="28" max="28" width="14.625" style="25" customWidth="1"/>
    <col min="29" max="29" width="5.5" style="35" bestFit="1" customWidth="1"/>
    <col min="30" max="30" width="2" style="24" customWidth="1"/>
    <col min="31" max="31" width="14.625" style="25" customWidth="1"/>
    <col min="32" max="32" width="5.5" style="25" bestFit="1" customWidth="1"/>
    <col min="33" max="33" width="14.625" style="25" customWidth="1"/>
    <col min="34" max="34" width="5.5" style="35" bestFit="1" customWidth="1"/>
    <col min="35" max="35" width="2" style="24" customWidth="1"/>
    <col min="36" max="36" width="14.625" style="25" customWidth="1"/>
    <col min="37" max="37" width="5.5" style="25" bestFit="1" customWidth="1"/>
    <col min="38" max="38" width="14.625" style="25" customWidth="1"/>
    <col min="39" max="39" width="5.5" style="35" bestFit="1" customWidth="1"/>
    <col min="40" max="40" width="2" style="24" customWidth="1"/>
    <col min="41" max="41" width="14.625" style="25" customWidth="1"/>
    <col min="42" max="42" width="5.5" style="25" bestFit="1" customWidth="1"/>
    <col min="43" max="43" width="14.625" style="25" customWidth="1"/>
    <col min="44" max="44" width="5.5" style="35" bestFit="1" customWidth="1"/>
    <col min="45" max="45" width="2" style="24" customWidth="1"/>
    <col min="46" max="46" width="14.625" style="25" customWidth="1"/>
    <col min="47" max="47" width="5.5" style="25" bestFit="1" customWidth="1"/>
    <col min="48" max="48" width="14.625" style="25" customWidth="1"/>
    <col min="49" max="49" width="5.5" style="35" bestFit="1" customWidth="1"/>
    <col min="50" max="50" width="2" style="24" customWidth="1"/>
    <col min="51" max="51" width="14.625" style="25" customWidth="1"/>
    <col min="52" max="52" width="5.5" style="25" bestFit="1" customWidth="1"/>
    <col min="53" max="53" width="14.625" style="25" customWidth="1"/>
    <col min="54" max="54" width="5.5" style="35" bestFit="1" customWidth="1"/>
    <col min="55" max="55" width="2" style="24" customWidth="1"/>
    <col min="56" max="56" width="14.625" style="25" customWidth="1"/>
    <col min="57" max="57" width="5.5" style="25" bestFit="1" customWidth="1"/>
    <col min="58" max="58" width="14.625" style="25" customWidth="1"/>
    <col min="59" max="59" width="5.5" style="35" bestFit="1" customWidth="1"/>
    <col min="60" max="60" width="2" style="24" customWidth="1"/>
    <col min="61" max="61" width="14.625" style="25" customWidth="1"/>
    <col min="62" max="62" width="5.5" style="25" bestFit="1" customWidth="1"/>
    <col min="63" max="63" width="14.625" style="25" customWidth="1"/>
    <col min="64" max="64" width="5.5" style="35" bestFit="1" customWidth="1"/>
    <col min="65" max="65" width="2" style="24" customWidth="1"/>
    <col min="66" max="66" width="14.625" style="25" customWidth="1"/>
    <col min="67" max="67" width="5.5" style="25" bestFit="1" customWidth="1"/>
    <col min="68" max="68" width="14.625" style="25" customWidth="1"/>
    <col min="69" max="69" width="5.5" style="35" bestFit="1" customWidth="1"/>
    <col min="70" max="70" width="2" style="24" customWidth="1"/>
    <col min="71" max="71" width="14.625" style="25" customWidth="1"/>
    <col min="72" max="72" width="5.5" style="25" bestFit="1" customWidth="1"/>
    <col min="73" max="73" width="14.625" style="25" customWidth="1"/>
    <col min="74" max="74" width="5.5" style="35" bestFit="1" customWidth="1"/>
    <col min="75" max="75" width="2" style="24" customWidth="1"/>
    <col min="76" max="76" width="14.625" style="25" customWidth="1"/>
    <col min="77" max="77" width="5.5" style="25" bestFit="1" customWidth="1"/>
    <col min="78" max="78" width="14.625" style="25" customWidth="1"/>
    <col min="79" max="79" width="5.5" style="35" bestFit="1" customWidth="1"/>
    <col min="80" max="80" width="2" style="24" customWidth="1"/>
    <col min="81" max="16384" width="8.875" style="25"/>
  </cols>
  <sheetData>
    <row r="1" spans="1:79" x14ac:dyDescent="0.3">
      <c r="A1" s="23" t="s">
        <v>49</v>
      </c>
      <c r="B1" s="23"/>
      <c r="C1" s="23"/>
      <c r="D1" s="23"/>
      <c r="F1" s="23" t="s">
        <v>67</v>
      </c>
      <c r="G1" s="23"/>
      <c r="H1" s="23"/>
      <c r="I1" s="23"/>
      <c r="K1" s="23" t="s">
        <v>68</v>
      </c>
      <c r="L1" s="23"/>
      <c r="M1" s="23"/>
      <c r="N1" s="23"/>
      <c r="P1" s="23" t="s">
        <v>85</v>
      </c>
      <c r="Q1" s="23"/>
      <c r="R1" s="23"/>
      <c r="S1" s="23"/>
      <c r="U1" s="23" t="s">
        <v>89</v>
      </c>
      <c r="V1" s="23"/>
      <c r="W1" s="23"/>
      <c r="X1" s="23"/>
      <c r="Z1" s="23" t="s">
        <v>90</v>
      </c>
      <c r="AA1" s="23"/>
      <c r="AB1" s="23"/>
      <c r="AC1" s="23"/>
      <c r="AE1" s="23" t="s">
        <v>105</v>
      </c>
      <c r="AF1" s="23"/>
      <c r="AG1" s="23"/>
      <c r="AH1" s="23"/>
      <c r="AJ1" s="23" t="s">
        <v>106</v>
      </c>
      <c r="AK1" s="23"/>
      <c r="AL1" s="23"/>
      <c r="AM1" s="23"/>
      <c r="AO1" s="23" t="s">
        <v>107</v>
      </c>
      <c r="AP1" s="23"/>
      <c r="AQ1" s="23"/>
      <c r="AR1" s="23"/>
      <c r="AT1" s="23" t="s">
        <v>108</v>
      </c>
      <c r="AU1" s="23"/>
      <c r="AV1" s="23"/>
      <c r="AW1" s="23"/>
      <c r="AY1" s="23" t="s">
        <v>131</v>
      </c>
      <c r="AZ1" s="23"/>
      <c r="BA1" s="23"/>
      <c r="BB1" s="23"/>
      <c r="BD1" s="23" t="s">
        <v>132</v>
      </c>
      <c r="BE1" s="23"/>
      <c r="BF1" s="23"/>
      <c r="BG1" s="23"/>
      <c r="BI1" s="23" t="s">
        <v>134</v>
      </c>
      <c r="BJ1" s="23"/>
      <c r="BK1" s="23"/>
      <c r="BL1" s="23"/>
      <c r="BN1" s="23" t="s">
        <v>143</v>
      </c>
      <c r="BO1" s="23"/>
      <c r="BP1" s="23"/>
      <c r="BQ1" s="23"/>
      <c r="BS1" s="23" t="s">
        <v>144</v>
      </c>
      <c r="BT1" s="23"/>
      <c r="BU1" s="23"/>
      <c r="BV1" s="23"/>
      <c r="BX1" s="23" t="s">
        <v>145</v>
      </c>
      <c r="BY1" s="23"/>
      <c r="BZ1" s="23"/>
      <c r="CA1" s="23"/>
    </row>
    <row r="2" spans="1:7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26" t="s">
        <v>70</v>
      </c>
      <c r="AF2" s="26" t="s">
        <v>71</v>
      </c>
      <c r="AG2" s="26" t="s">
        <v>72</v>
      </c>
      <c r="AH2" s="26" t="s">
        <v>71</v>
      </c>
      <c r="AJ2" s="26" t="s">
        <v>70</v>
      </c>
      <c r="AK2" s="26" t="s">
        <v>71</v>
      </c>
      <c r="AL2" s="26" t="s">
        <v>72</v>
      </c>
      <c r="AM2" s="26" t="s">
        <v>71</v>
      </c>
      <c r="AO2" s="26" t="s">
        <v>70</v>
      </c>
      <c r="AP2" s="26" t="s">
        <v>71</v>
      </c>
      <c r="AQ2" s="26" t="s">
        <v>72</v>
      </c>
      <c r="AR2" s="26" t="s">
        <v>71</v>
      </c>
      <c r="AT2" s="26" t="s">
        <v>70</v>
      </c>
      <c r="AU2" s="26" t="s">
        <v>71</v>
      </c>
      <c r="AV2" s="26" t="s">
        <v>72</v>
      </c>
      <c r="AW2" s="26" t="s">
        <v>71</v>
      </c>
      <c r="AY2" s="26" t="s">
        <v>70</v>
      </c>
      <c r="AZ2" s="26" t="s">
        <v>71</v>
      </c>
      <c r="BA2" s="26" t="s">
        <v>72</v>
      </c>
      <c r="BB2" s="26" t="s">
        <v>71</v>
      </c>
      <c r="BD2" s="26" t="s">
        <v>70</v>
      </c>
      <c r="BE2" s="26" t="s">
        <v>71</v>
      </c>
      <c r="BF2" s="26" t="s">
        <v>72</v>
      </c>
      <c r="BG2" s="26" t="s">
        <v>71</v>
      </c>
      <c r="BI2" s="26" t="s">
        <v>70</v>
      </c>
      <c r="BJ2" s="26" t="s">
        <v>71</v>
      </c>
      <c r="BK2" s="26" t="s">
        <v>72</v>
      </c>
      <c r="BL2" s="26" t="s">
        <v>71</v>
      </c>
      <c r="BN2" s="26" t="s">
        <v>70</v>
      </c>
      <c r="BO2" s="26" t="s">
        <v>71</v>
      </c>
      <c r="BP2" s="26" t="s">
        <v>72</v>
      </c>
      <c r="BQ2" s="26" t="s">
        <v>71</v>
      </c>
      <c r="BS2" s="26" t="s">
        <v>70</v>
      </c>
      <c r="BT2" s="26" t="s">
        <v>71</v>
      </c>
      <c r="BU2" s="26" t="s">
        <v>72</v>
      </c>
      <c r="BV2" s="26" t="s">
        <v>71</v>
      </c>
      <c r="BX2" s="26" t="s">
        <v>70</v>
      </c>
      <c r="BY2" s="26" t="s">
        <v>71</v>
      </c>
      <c r="BZ2" s="26" t="s">
        <v>72</v>
      </c>
      <c r="CA2" s="26" t="s">
        <v>71</v>
      </c>
    </row>
    <row r="3" spans="1:79" x14ac:dyDescent="0.3">
      <c r="A3" s="27" t="s">
        <v>74</v>
      </c>
      <c r="B3" s="28">
        <v>40</v>
      </c>
      <c r="C3" s="27" t="s">
        <v>75</v>
      </c>
      <c r="D3" s="28">
        <v>25</v>
      </c>
      <c r="F3" s="27" t="s">
        <v>74</v>
      </c>
      <c r="G3" s="28">
        <v>40</v>
      </c>
      <c r="H3" s="27" t="s">
        <v>75</v>
      </c>
      <c r="I3" s="28">
        <v>39</v>
      </c>
      <c r="K3" s="27" t="s">
        <v>74</v>
      </c>
      <c r="L3" s="28">
        <v>40</v>
      </c>
      <c r="M3" s="27" t="s">
        <v>75</v>
      </c>
      <c r="N3" s="28">
        <v>31</v>
      </c>
      <c r="P3" s="27" t="s">
        <v>74</v>
      </c>
      <c r="Q3" s="28">
        <v>40</v>
      </c>
      <c r="R3" s="27" t="s">
        <v>75</v>
      </c>
      <c r="S3" s="28">
        <v>25</v>
      </c>
      <c r="U3" s="27" t="s">
        <v>74</v>
      </c>
      <c r="V3" s="28">
        <v>40</v>
      </c>
      <c r="W3" s="29" t="s">
        <v>103</v>
      </c>
      <c r="X3" s="28">
        <v>51</v>
      </c>
      <c r="Z3" s="27" t="s">
        <v>74</v>
      </c>
      <c r="AA3" s="28">
        <v>40</v>
      </c>
      <c r="AB3" s="29" t="s">
        <v>103</v>
      </c>
      <c r="AC3" s="28">
        <v>0</v>
      </c>
      <c r="AE3" s="27" t="s">
        <v>74</v>
      </c>
      <c r="AF3" s="28">
        <v>40</v>
      </c>
      <c r="AG3" s="29" t="s">
        <v>103</v>
      </c>
      <c r="AH3" s="28">
        <v>45</v>
      </c>
      <c r="AJ3" s="27" t="s">
        <v>74</v>
      </c>
      <c r="AK3" s="28">
        <v>40</v>
      </c>
      <c r="AL3" s="29" t="s">
        <v>103</v>
      </c>
      <c r="AM3" s="28">
        <v>0</v>
      </c>
      <c r="AO3" s="27" t="s">
        <v>74</v>
      </c>
      <c r="AP3" s="28">
        <v>40</v>
      </c>
      <c r="AQ3" s="29" t="s">
        <v>103</v>
      </c>
      <c r="AR3" s="28">
        <v>22</v>
      </c>
      <c r="AT3" s="27" t="s">
        <v>74</v>
      </c>
      <c r="AU3" s="28">
        <v>60</v>
      </c>
      <c r="AV3" s="29" t="s">
        <v>103</v>
      </c>
      <c r="AW3" s="28">
        <v>0</v>
      </c>
      <c r="AY3" s="27" t="s">
        <v>74</v>
      </c>
      <c r="AZ3" s="28">
        <v>60</v>
      </c>
      <c r="BA3" s="29" t="s">
        <v>103</v>
      </c>
      <c r="BB3" s="28">
        <v>0</v>
      </c>
      <c r="BD3" s="27" t="s">
        <v>74</v>
      </c>
      <c r="BE3" s="28">
        <v>60</v>
      </c>
      <c r="BF3" s="29" t="s">
        <v>103</v>
      </c>
      <c r="BG3" s="28">
        <v>0</v>
      </c>
      <c r="BI3" s="27" t="s">
        <v>74</v>
      </c>
      <c r="BJ3" s="28">
        <v>60</v>
      </c>
      <c r="BK3" s="29" t="s">
        <v>103</v>
      </c>
      <c r="BL3" s="28">
        <v>0</v>
      </c>
      <c r="BN3" s="27" t="s">
        <v>74</v>
      </c>
      <c r="BO3" s="28">
        <v>60</v>
      </c>
      <c r="BP3" s="29" t="s">
        <v>103</v>
      </c>
      <c r="BQ3" s="28">
        <v>0</v>
      </c>
      <c r="BS3" s="27" t="s">
        <v>74</v>
      </c>
      <c r="BT3" s="28">
        <v>60</v>
      </c>
      <c r="BU3" s="29" t="s">
        <v>103</v>
      </c>
      <c r="BV3" s="28">
        <v>0</v>
      </c>
      <c r="BX3" s="27" t="s">
        <v>74</v>
      </c>
      <c r="BY3" s="28">
        <v>60</v>
      </c>
      <c r="BZ3" s="29" t="s">
        <v>103</v>
      </c>
      <c r="CA3" s="28">
        <v>0</v>
      </c>
    </row>
    <row r="4" spans="1:79" x14ac:dyDescent="0.3">
      <c r="A4" s="27" t="s">
        <v>73</v>
      </c>
      <c r="B4" s="28">
        <v>7.7</v>
      </c>
      <c r="C4" s="27" t="s">
        <v>76</v>
      </c>
      <c r="D4" s="28">
        <v>10</v>
      </c>
      <c r="F4" s="27" t="s">
        <v>73</v>
      </c>
      <c r="G4" s="28">
        <v>7.7</v>
      </c>
      <c r="H4" s="27" t="s">
        <v>76</v>
      </c>
      <c r="I4" s="28">
        <v>6.8</v>
      </c>
      <c r="K4" s="27" t="s">
        <v>73</v>
      </c>
      <c r="L4" s="28">
        <v>7.7</v>
      </c>
      <c r="M4" s="27" t="s">
        <v>76</v>
      </c>
      <c r="N4" s="28">
        <v>10</v>
      </c>
      <c r="P4" s="27" t="s">
        <v>73</v>
      </c>
      <c r="Q4" s="28">
        <v>7.7</v>
      </c>
      <c r="R4" s="27" t="s">
        <v>76</v>
      </c>
      <c r="S4" s="28">
        <v>6.3</v>
      </c>
      <c r="U4" s="27" t="s">
        <v>73</v>
      </c>
      <c r="V4" s="28">
        <v>7.7</v>
      </c>
      <c r="W4" s="27" t="s">
        <v>75</v>
      </c>
      <c r="X4" s="28">
        <v>23</v>
      </c>
      <c r="Z4" s="27" t="s">
        <v>73</v>
      </c>
      <c r="AA4" s="28">
        <v>7.7</v>
      </c>
      <c r="AB4" s="27" t="s">
        <v>75</v>
      </c>
      <c r="AC4" s="28">
        <v>23</v>
      </c>
      <c r="AE4" s="27" t="s">
        <v>73</v>
      </c>
      <c r="AF4" s="28">
        <v>7.7</v>
      </c>
      <c r="AG4" s="27" t="s">
        <v>75</v>
      </c>
      <c r="AH4" s="28">
        <v>20</v>
      </c>
      <c r="AJ4" s="27" t="s">
        <v>73</v>
      </c>
      <c r="AK4" s="28">
        <v>7.7</v>
      </c>
      <c r="AL4" s="27" t="s">
        <v>75</v>
      </c>
      <c r="AM4" s="28">
        <v>19.5</v>
      </c>
      <c r="AO4" s="27" t="s">
        <v>73</v>
      </c>
      <c r="AP4" s="28">
        <v>7.7</v>
      </c>
      <c r="AQ4" s="27" t="s">
        <v>75</v>
      </c>
      <c r="AR4" s="28">
        <v>34</v>
      </c>
      <c r="AT4" s="27" t="s">
        <v>73</v>
      </c>
      <c r="AU4" s="28">
        <v>10</v>
      </c>
      <c r="AV4" s="27" t="s">
        <v>75</v>
      </c>
      <c r="AW4" s="28">
        <v>34</v>
      </c>
      <c r="AY4" s="27" t="s">
        <v>73</v>
      </c>
      <c r="AZ4" s="28">
        <v>10</v>
      </c>
      <c r="BA4" s="27" t="s">
        <v>75</v>
      </c>
      <c r="BB4" s="28">
        <v>30</v>
      </c>
      <c r="BD4" s="27" t="s">
        <v>73</v>
      </c>
      <c r="BE4" s="28">
        <v>10</v>
      </c>
      <c r="BF4" s="27" t="s">
        <v>75</v>
      </c>
      <c r="BG4" s="28">
        <v>17.5</v>
      </c>
      <c r="BI4" s="27" t="s">
        <v>73</v>
      </c>
      <c r="BJ4" s="28">
        <v>10</v>
      </c>
      <c r="BK4" s="27" t="s">
        <v>75</v>
      </c>
      <c r="BL4" s="28">
        <v>13.5</v>
      </c>
      <c r="BN4" s="27" t="s">
        <v>73</v>
      </c>
      <c r="BO4" s="28">
        <v>10</v>
      </c>
      <c r="BP4" s="27" t="s">
        <v>75</v>
      </c>
      <c r="BQ4" s="28">
        <v>13.5</v>
      </c>
      <c r="BS4" s="27" t="s">
        <v>73</v>
      </c>
      <c r="BT4" s="28">
        <v>10</v>
      </c>
      <c r="BU4" s="27" t="s">
        <v>75</v>
      </c>
      <c r="BV4" s="28">
        <v>13.5</v>
      </c>
      <c r="BX4" s="27" t="s">
        <v>73</v>
      </c>
      <c r="BY4" s="28">
        <v>10</v>
      </c>
      <c r="BZ4" s="27" t="s">
        <v>75</v>
      </c>
      <c r="CA4" s="28">
        <v>13.5</v>
      </c>
    </row>
    <row r="5" spans="1:79" x14ac:dyDescent="0.3">
      <c r="A5" s="27" t="s">
        <v>44</v>
      </c>
      <c r="B5" s="28">
        <v>20</v>
      </c>
      <c r="C5" s="27" t="s">
        <v>77</v>
      </c>
      <c r="D5" s="28">
        <v>6</v>
      </c>
      <c r="F5" s="27" t="s">
        <v>69</v>
      </c>
      <c r="G5" s="30">
        <v>15</v>
      </c>
      <c r="H5" s="27" t="s">
        <v>77</v>
      </c>
      <c r="I5" s="28">
        <v>6</v>
      </c>
      <c r="K5" s="27" t="s">
        <v>69</v>
      </c>
      <c r="L5" s="28">
        <v>15</v>
      </c>
      <c r="M5" s="27" t="s">
        <v>77</v>
      </c>
      <c r="N5" s="28">
        <v>6</v>
      </c>
      <c r="P5" s="27" t="s">
        <v>69</v>
      </c>
      <c r="Q5" s="28">
        <v>15</v>
      </c>
      <c r="R5" s="27" t="s">
        <v>77</v>
      </c>
      <c r="S5" s="28">
        <v>6</v>
      </c>
      <c r="U5" s="27" t="s">
        <v>69</v>
      </c>
      <c r="V5" s="28">
        <v>15</v>
      </c>
      <c r="W5" s="27" t="s">
        <v>76</v>
      </c>
      <c r="X5" s="28">
        <v>6.8</v>
      </c>
      <c r="Z5" s="27" t="s">
        <v>44</v>
      </c>
      <c r="AA5" s="28">
        <v>20</v>
      </c>
      <c r="AB5" s="27" t="s">
        <v>76</v>
      </c>
      <c r="AC5" s="28">
        <v>6.8</v>
      </c>
      <c r="AE5" s="27" t="s">
        <v>44</v>
      </c>
      <c r="AF5" s="28">
        <v>20</v>
      </c>
      <c r="AG5" s="27" t="s">
        <v>76</v>
      </c>
      <c r="AH5" s="28">
        <v>6.8</v>
      </c>
      <c r="AJ5" s="27"/>
      <c r="AK5" s="28"/>
      <c r="AL5" s="27" t="s">
        <v>76</v>
      </c>
      <c r="AM5" s="28">
        <v>6.8</v>
      </c>
      <c r="AO5" s="27" t="s">
        <v>121</v>
      </c>
      <c r="AP5" s="28">
        <v>60</v>
      </c>
      <c r="AQ5" s="27" t="s">
        <v>76</v>
      </c>
      <c r="AR5" s="28">
        <v>6.8</v>
      </c>
      <c r="AT5" s="27" t="s">
        <v>96</v>
      </c>
      <c r="AU5" s="28">
        <v>32</v>
      </c>
      <c r="AV5" s="27" t="s">
        <v>76</v>
      </c>
      <c r="AW5" s="28">
        <v>6.8</v>
      </c>
      <c r="AY5" s="27" t="s">
        <v>96</v>
      </c>
      <c r="AZ5" s="28">
        <v>32</v>
      </c>
      <c r="BA5" s="27" t="s">
        <v>76</v>
      </c>
      <c r="BB5" s="28">
        <v>6.8</v>
      </c>
      <c r="BD5" s="27" t="s">
        <v>121</v>
      </c>
      <c r="BE5" s="28">
        <v>60</v>
      </c>
      <c r="BF5" s="27" t="s">
        <v>76</v>
      </c>
      <c r="BG5" s="28">
        <v>6.8</v>
      </c>
      <c r="BI5" s="27" t="s">
        <v>121</v>
      </c>
      <c r="BJ5" s="28">
        <v>60</v>
      </c>
      <c r="BK5" s="27" t="s">
        <v>76</v>
      </c>
      <c r="BL5" s="28">
        <v>6.8</v>
      </c>
      <c r="BN5" s="27" t="s">
        <v>121</v>
      </c>
      <c r="BO5" s="28">
        <v>40</v>
      </c>
      <c r="BP5" s="27" t="s">
        <v>76</v>
      </c>
      <c r="BQ5" s="28">
        <v>6.8</v>
      </c>
      <c r="BS5" s="27" t="s">
        <v>121</v>
      </c>
      <c r="BT5" s="28">
        <v>40</v>
      </c>
      <c r="BU5" s="27" t="s">
        <v>76</v>
      </c>
      <c r="BV5" s="28">
        <v>6.8</v>
      </c>
      <c r="BX5" s="27" t="s">
        <v>122</v>
      </c>
      <c r="BY5" s="28">
        <v>6</v>
      </c>
      <c r="BZ5" s="27" t="s">
        <v>76</v>
      </c>
      <c r="CA5" s="28">
        <v>6.8</v>
      </c>
    </row>
    <row r="6" spans="1:79" x14ac:dyDescent="0.3">
      <c r="A6" s="27" t="s">
        <v>69</v>
      </c>
      <c r="B6" s="28">
        <v>15</v>
      </c>
      <c r="C6" s="27" t="s">
        <v>78</v>
      </c>
      <c r="D6" s="28">
        <v>2</v>
      </c>
      <c r="F6" s="27" t="s">
        <v>65</v>
      </c>
      <c r="G6" s="30">
        <v>2.5</v>
      </c>
      <c r="H6" s="27" t="s">
        <v>78</v>
      </c>
      <c r="I6" s="28">
        <v>2</v>
      </c>
      <c r="K6" s="27" t="s">
        <v>65</v>
      </c>
      <c r="L6" s="28">
        <v>3</v>
      </c>
      <c r="M6" s="27" t="s">
        <v>78</v>
      </c>
      <c r="N6" s="28">
        <v>2</v>
      </c>
      <c r="P6" s="27" t="s">
        <v>65</v>
      </c>
      <c r="Q6" s="28">
        <v>3</v>
      </c>
      <c r="R6" s="27" t="s">
        <v>78</v>
      </c>
      <c r="S6" s="28">
        <v>2</v>
      </c>
      <c r="U6" s="27" t="s">
        <v>65</v>
      </c>
      <c r="V6" s="28">
        <v>3</v>
      </c>
      <c r="W6" s="27" t="s">
        <v>77</v>
      </c>
      <c r="X6" s="28">
        <v>6</v>
      </c>
      <c r="Z6" s="27" t="s">
        <v>69</v>
      </c>
      <c r="AA6" s="28">
        <v>15</v>
      </c>
      <c r="AB6" s="27" t="s">
        <v>77</v>
      </c>
      <c r="AC6" s="28">
        <v>6</v>
      </c>
      <c r="AE6" s="27" t="s">
        <v>69</v>
      </c>
      <c r="AF6" s="28">
        <v>15</v>
      </c>
      <c r="AG6" s="27" t="s">
        <v>77</v>
      </c>
      <c r="AH6" s="28">
        <v>6</v>
      </c>
      <c r="AJ6" s="27" t="s">
        <v>69</v>
      </c>
      <c r="AK6" s="28">
        <v>15</v>
      </c>
      <c r="AL6" s="27" t="s">
        <v>77</v>
      </c>
      <c r="AM6" s="28">
        <v>6</v>
      </c>
      <c r="AO6" s="27" t="s">
        <v>139</v>
      </c>
      <c r="AP6" s="28">
        <v>10</v>
      </c>
      <c r="AQ6" s="27" t="s">
        <v>77</v>
      </c>
      <c r="AR6" s="28">
        <v>6</v>
      </c>
      <c r="AT6" s="27" t="s">
        <v>121</v>
      </c>
      <c r="AU6" s="28">
        <v>10</v>
      </c>
      <c r="AV6" s="27" t="s">
        <v>77</v>
      </c>
      <c r="AW6" s="28">
        <v>6</v>
      </c>
      <c r="AY6" s="27" t="s">
        <v>121</v>
      </c>
      <c r="AZ6" s="28">
        <v>10</v>
      </c>
      <c r="BA6" s="27" t="s">
        <v>77</v>
      </c>
      <c r="BB6" s="28">
        <v>6</v>
      </c>
      <c r="BD6" s="27" t="s">
        <v>122</v>
      </c>
      <c r="BE6" s="28">
        <v>6</v>
      </c>
      <c r="BF6" s="27" t="s">
        <v>77</v>
      </c>
      <c r="BG6" s="28">
        <v>6</v>
      </c>
      <c r="BI6" s="27" t="s">
        <v>122</v>
      </c>
      <c r="BJ6" s="28">
        <v>6</v>
      </c>
      <c r="BK6" s="27" t="s">
        <v>77</v>
      </c>
      <c r="BL6" s="28">
        <v>6</v>
      </c>
      <c r="BN6" s="27" t="s">
        <v>122</v>
      </c>
      <c r="BO6" s="28">
        <v>6</v>
      </c>
      <c r="BP6" s="27" t="s">
        <v>77</v>
      </c>
      <c r="BQ6" s="28">
        <v>6</v>
      </c>
      <c r="BS6" s="27" t="s">
        <v>122</v>
      </c>
      <c r="BT6" s="28">
        <v>6</v>
      </c>
      <c r="BU6" s="27" t="s">
        <v>77</v>
      </c>
      <c r="BV6" s="28">
        <v>6</v>
      </c>
      <c r="BX6" s="27" t="s">
        <v>133</v>
      </c>
      <c r="BY6" s="28">
        <v>8</v>
      </c>
      <c r="BZ6" s="27" t="s">
        <v>77</v>
      </c>
      <c r="CA6" s="28">
        <v>6</v>
      </c>
    </row>
    <row r="7" spans="1:79" x14ac:dyDescent="0.3">
      <c r="A7" s="27" t="s">
        <v>65</v>
      </c>
      <c r="B7" s="28">
        <v>5</v>
      </c>
      <c r="C7" s="27" t="s">
        <v>80</v>
      </c>
      <c r="D7" s="28">
        <v>5</v>
      </c>
      <c r="F7" s="27" t="s">
        <v>86</v>
      </c>
      <c r="G7" s="28">
        <v>9.4</v>
      </c>
      <c r="H7" s="27" t="s">
        <v>80</v>
      </c>
      <c r="I7" s="28">
        <v>5</v>
      </c>
      <c r="K7" s="27" t="s">
        <v>86</v>
      </c>
      <c r="L7" s="28">
        <v>9.4</v>
      </c>
      <c r="M7" s="27" t="s">
        <v>80</v>
      </c>
      <c r="N7" s="28">
        <v>7</v>
      </c>
      <c r="P7" s="27" t="s">
        <v>86</v>
      </c>
      <c r="Q7" s="28">
        <v>9.4</v>
      </c>
      <c r="R7" s="27" t="s">
        <v>79</v>
      </c>
      <c r="S7" s="28">
        <v>16.5</v>
      </c>
      <c r="U7" s="27" t="s">
        <v>86</v>
      </c>
      <c r="V7" s="28">
        <v>9.4</v>
      </c>
      <c r="W7" s="27" t="s">
        <v>78</v>
      </c>
      <c r="X7" s="28">
        <v>2</v>
      </c>
      <c r="Z7" s="27" t="s">
        <v>65</v>
      </c>
      <c r="AA7" s="28">
        <v>3</v>
      </c>
      <c r="AB7" s="27" t="s">
        <v>78</v>
      </c>
      <c r="AC7" s="28">
        <v>2</v>
      </c>
      <c r="AE7" s="27" t="s">
        <v>65</v>
      </c>
      <c r="AF7" s="28">
        <v>3</v>
      </c>
      <c r="AG7" s="27" t="s">
        <v>78</v>
      </c>
      <c r="AH7" s="28">
        <v>2</v>
      </c>
      <c r="AJ7" s="27" t="s">
        <v>65</v>
      </c>
      <c r="AK7" s="28">
        <v>3</v>
      </c>
      <c r="AL7" s="27" t="s">
        <v>78</v>
      </c>
      <c r="AM7" s="28">
        <v>2</v>
      </c>
      <c r="AO7" s="27"/>
      <c r="AP7" s="28"/>
      <c r="AQ7" s="27" t="s">
        <v>78</v>
      </c>
      <c r="AR7" s="28">
        <v>2</v>
      </c>
      <c r="AT7" s="27" t="s">
        <v>122</v>
      </c>
      <c r="AU7" s="28">
        <v>8</v>
      </c>
      <c r="AV7" s="27" t="s">
        <v>78</v>
      </c>
      <c r="AW7" s="28">
        <v>2</v>
      </c>
      <c r="AY7" s="27" t="s">
        <v>122</v>
      </c>
      <c r="AZ7" s="28">
        <v>6</v>
      </c>
      <c r="BA7" s="27" t="s">
        <v>78</v>
      </c>
      <c r="BB7" s="28">
        <v>2</v>
      </c>
      <c r="BD7" s="27" t="s">
        <v>133</v>
      </c>
      <c r="BE7" s="28">
        <v>8</v>
      </c>
      <c r="BF7" s="27" t="s">
        <v>78</v>
      </c>
      <c r="BG7" s="28">
        <v>2</v>
      </c>
      <c r="BI7" s="27" t="s">
        <v>133</v>
      </c>
      <c r="BJ7" s="28">
        <v>8</v>
      </c>
      <c r="BK7" s="27" t="s">
        <v>78</v>
      </c>
      <c r="BL7" s="28">
        <v>2</v>
      </c>
      <c r="BN7" s="27" t="s">
        <v>133</v>
      </c>
      <c r="BO7" s="28">
        <v>8</v>
      </c>
      <c r="BP7" s="27" t="s">
        <v>78</v>
      </c>
      <c r="BQ7" s="28">
        <v>2</v>
      </c>
      <c r="BS7" s="27" t="s">
        <v>133</v>
      </c>
      <c r="BT7" s="28">
        <v>8</v>
      </c>
      <c r="BU7" s="27" t="s">
        <v>78</v>
      </c>
      <c r="BV7" s="28">
        <v>2</v>
      </c>
      <c r="BX7" s="27" t="s">
        <v>146</v>
      </c>
      <c r="BY7" s="28">
        <v>20</v>
      </c>
      <c r="BZ7" s="27" t="s">
        <v>78</v>
      </c>
      <c r="CA7" s="28">
        <v>2</v>
      </c>
    </row>
    <row r="8" spans="1:79" x14ac:dyDescent="0.3">
      <c r="A8" s="27" t="s">
        <v>86</v>
      </c>
      <c r="B8" s="28">
        <v>9.4</v>
      </c>
      <c r="C8" s="27" t="s">
        <v>79</v>
      </c>
      <c r="D8" s="28">
        <f>51-D9</f>
        <v>33</v>
      </c>
      <c r="F8" s="27" t="s">
        <v>44</v>
      </c>
      <c r="G8" s="28">
        <v>10</v>
      </c>
      <c r="H8" s="27" t="s">
        <v>79</v>
      </c>
      <c r="I8" s="28">
        <v>18</v>
      </c>
      <c r="K8" s="27" t="s">
        <v>96</v>
      </c>
      <c r="L8" s="28">
        <v>10</v>
      </c>
      <c r="M8" s="27" t="s">
        <v>79</v>
      </c>
      <c r="N8" s="28">
        <v>4</v>
      </c>
      <c r="P8" s="27" t="s">
        <v>96</v>
      </c>
      <c r="Q8" s="28">
        <v>45</v>
      </c>
      <c r="R8" s="27"/>
      <c r="S8" s="28"/>
      <c r="U8" s="27" t="s">
        <v>96</v>
      </c>
      <c r="V8" s="28">
        <v>45</v>
      </c>
      <c r="W8" s="27" t="s">
        <v>104</v>
      </c>
      <c r="X8" s="28">
        <f>X3-(SUM(X4:X7))</f>
        <v>13.200000000000003</v>
      </c>
      <c r="Z8" s="27" t="s">
        <v>86</v>
      </c>
      <c r="AA8" s="28">
        <v>9.4</v>
      </c>
      <c r="AB8" s="27" t="s">
        <v>104</v>
      </c>
      <c r="AC8" s="28" t="str">
        <f>IF(AC3-(SUM(AC4:AC7))&lt;=0,"0",AC3-(SUM(AC4:AC7)))</f>
        <v>0</v>
      </c>
      <c r="AE8" s="27"/>
      <c r="AF8" s="28"/>
      <c r="AG8" s="27" t="s">
        <v>104</v>
      </c>
      <c r="AH8" s="28">
        <f>IF(AH3-(SUM(AH4:AH7))&lt;=0,"0",AH3-(SUM(AH4:AH7)))</f>
        <v>10.200000000000003</v>
      </c>
      <c r="AJ8" s="27" t="s">
        <v>86</v>
      </c>
      <c r="AK8" s="28">
        <v>9.4</v>
      </c>
      <c r="AL8" s="27" t="s">
        <v>104</v>
      </c>
      <c r="AM8" s="28" t="str">
        <f>IF(AM3-(SUM(AM4:AM7))&lt;=0,"0",AM3-(SUM(AM4:AM7)))</f>
        <v>0</v>
      </c>
      <c r="AO8" s="27"/>
      <c r="AP8" s="28"/>
      <c r="AQ8" s="27" t="s">
        <v>120</v>
      </c>
      <c r="AR8" s="28">
        <f>AR3-SUM(AR5,AR7)</f>
        <v>13.2</v>
      </c>
      <c r="AT8" s="27" t="s">
        <v>133</v>
      </c>
      <c r="AU8" s="28">
        <v>8</v>
      </c>
      <c r="AV8" s="27" t="s">
        <v>104</v>
      </c>
      <c r="AW8" s="28" t="str">
        <f>IF(AW3-(SUM(AW4:AW7))&lt;=0,"0",AW3-(SUM(AW4:AW7)))</f>
        <v>0</v>
      </c>
      <c r="AY8" s="27" t="s">
        <v>133</v>
      </c>
      <c r="AZ8" s="28">
        <v>8</v>
      </c>
      <c r="BA8" s="27" t="s">
        <v>104</v>
      </c>
      <c r="BB8" s="28" t="str">
        <f>IF(BB3-(SUM(BB4:BB7))&lt;=0,"0",BB3-(SUM(BB4:BB7)))</f>
        <v>0</v>
      </c>
      <c r="BD8" s="27"/>
      <c r="BE8" s="28"/>
      <c r="BF8" s="27" t="s">
        <v>104</v>
      </c>
      <c r="BG8" s="28" t="str">
        <f>IF(BG3-(SUM(BG4:BG7))&lt;=0,"0",BG3-(SUM(BG4:BG7)))</f>
        <v>0</v>
      </c>
      <c r="BI8" s="27"/>
      <c r="BJ8" s="28"/>
      <c r="BK8" s="27" t="s">
        <v>104</v>
      </c>
      <c r="BL8" s="28" t="str">
        <f>IF(BL3-(SUM(BL4:BL7))&lt;=0,"0",BL3-(SUM(BL4:BL7)))</f>
        <v>0</v>
      </c>
      <c r="BN8" s="27" t="s">
        <v>44</v>
      </c>
      <c r="BO8" s="28">
        <v>20</v>
      </c>
      <c r="BP8" s="27" t="s">
        <v>104</v>
      </c>
      <c r="BQ8" s="28" t="str">
        <f>IF(BQ3-(SUM(BQ4:BQ7))&lt;=0,"0",BQ3-(SUM(BQ4:BQ7)))</f>
        <v>0</v>
      </c>
      <c r="BS8" s="27" t="s">
        <v>44</v>
      </c>
      <c r="BT8" s="28">
        <v>20</v>
      </c>
      <c r="BU8" s="27" t="s">
        <v>104</v>
      </c>
      <c r="BV8" s="28" t="str">
        <f>IF(BV3-(SUM(BV4:BV7))&lt;=0,"0",BV3-(SUM(BV4:BV7)))</f>
        <v>0</v>
      </c>
      <c r="BX8" s="27" t="s">
        <v>121</v>
      </c>
      <c r="BY8" s="28">
        <v>40</v>
      </c>
      <c r="BZ8" s="27" t="s">
        <v>104</v>
      </c>
      <c r="CA8" s="28" t="str">
        <f>IF(CA3-(SUM(CA4:CA7))&lt;=0,"0",CA3-(SUM(CA4:CA7)))</f>
        <v>0</v>
      </c>
    </row>
    <row r="9" spans="1:79" x14ac:dyDescent="0.3">
      <c r="A9" s="31"/>
      <c r="B9" s="28"/>
      <c r="C9" s="29" t="s">
        <v>87</v>
      </c>
      <c r="D9" s="28">
        <f>SUM(D4:D6)</f>
        <v>18</v>
      </c>
      <c r="F9" s="27" t="s">
        <v>99</v>
      </c>
      <c r="G9" s="28">
        <v>12.6</v>
      </c>
      <c r="H9" s="29" t="s">
        <v>87</v>
      </c>
      <c r="I9" s="28">
        <f>SUM(I4:I6)</f>
        <v>14.8</v>
      </c>
      <c r="K9" s="27" t="s">
        <v>44</v>
      </c>
      <c r="L9" s="28">
        <v>28</v>
      </c>
      <c r="M9" s="29" t="s">
        <v>87</v>
      </c>
      <c r="N9" s="28">
        <f>SUM(N4:N6)</f>
        <v>18</v>
      </c>
      <c r="P9" s="27"/>
      <c r="Q9" s="28"/>
      <c r="R9" s="29" t="s">
        <v>87</v>
      </c>
      <c r="S9" s="28">
        <f>SUM(S4:S6)</f>
        <v>14.3</v>
      </c>
      <c r="U9" s="27"/>
      <c r="V9" s="28"/>
      <c r="W9" s="27"/>
      <c r="X9" s="28"/>
      <c r="Z9" s="27" t="s">
        <v>96</v>
      </c>
      <c r="AA9" s="28">
        <v>45</v>
      </c>
      <c r="AB9" s="27"/>
      <c r="AC9" s="28"/>
      <c r="AE9" s="27" t="s">
        <v>96</v>
      </c>
      <c r="AF9" s="28">
        <v>45</v>
      </c>
      <c r="AG9" s="27"/>
      <c r="AH9" s="28"/>
      <c r="AJ9" s="27" t="s">
        <v>96</v>
      </c>
      <c r="AK9" s="28">
        <v>45</v>
      </c>
      <c r="AL9" s="27"/>
      <c r="AM9" s="28"/>
      <c r="AO9" s="27"/>
      <c r="AP9" s="28"/>
      <c r="AQ9" s="27"/>
      <c r="AR9" s="28"/>
      <c r="AT9" s="27"/>
      <c r="AU9" s="28"/>
      <c r="AV9" s="27"/>
      <c r="AW9" s="28"/>
      <c r="AY9" s="27"/>
      <c r="AZ9" s="28"/>
      <c r="BA9" s="27"/>
      <c r="BB9" s="28"/>
      <c r="BD9" s="27"/>
      <c r="BE9" s="28"/>
      <c r="BF9" s="27"/>
      <c r="BG9" s="28"/>
      <c r="BI9" s="27"/>
      <c r="BJ9" s="28"/>
      <c r="BK9" s="27"/>
      <c r="BL9" s="28"/>
      <c r="BN9" s="27"/>
      <c r="BO9" s="28"/>
      <c r="BP9" s="27"/>
      <c r="BQ9" s="28"/>
      <c r="BS9" s="27"/>
      <c r="BT9" s="28"/>
      <c r="BU9" s="27"/>
      <c r="BV9" s="28"/>
      <c r="BX9" s="27"/>
      <c r="BY9" s="28"/>
      <c r="BZ9" s="27"/>
      <c r="CA9" s="28"/>
    </row>
    <row r="10" spans="1:79" x14ac:dyDescent="0.3">
      <c r="A10" s="29" t="s">
        <v>84</v>
      </c>
      <c r="B10" s="28">
        <f>SUM(B3:B9)</f>
        <v>97.100000000000009</v>
      </c>
      <c r="C10" s="29" t="s">
        <v>34</v>
      </c>
      <c r="D10" s="28">
        <f>SUM(D3:D8)</f>
        <v>81</v>
      </c>
      <c r="F10" s="29" t="s">
        <v>84</v>
      </c>
      <c r="G10" s="28">
        <f>SUM(G3:G9)</f>
        <v>97.2</v>
      </c>
      <c r="H10" s="29" t="s">
        <v>34</v>
      </c>
      <c r="I10" s="28">
        <f>SUM(I3:I8)</f>
        <v>76.8</v>
      </c>
      <c r="K10" s="29" t="s">
        <v>84</v>
      </c>
      <c r="L10" s="28">
        <f>SUM(L3:L9)</f>
        <v>113.10000000000001</v>
      </c>
      <c r="M10" s="29" t="s">
        <v>83</v>
      </c>
      <c r="N10" s="28">
        <f>SUM(N3:N8)</f>
        <v>60</v>
      </c>
      <c r="P10" s="29" t="s">
        <v>84</v>
      </c>
      <c r="Q10" s="28">
        <f>SUM(Q3:Q9)</f>
        <v>120.10000000000001</v>
      </c>
      <c r="R10" s="29" t="s">
        <v>83</v>
      </c>
      <c r="S10" s="28">
        <f>SUM(S3:S8)</f>
        <v>55.8</v>
      </c>
      <c r="U10" s="29" t="s">
        <v>84</v>
      </c>
      <c r="V10" s="28">
        <f>SUM(V3:V9)</f>
        <v>120.10000000000001</v>
      </c>
      <c r="W10" s="29" t="s">
        <v>83</v>
      </c>
      <c r="X10" s="28">
        <f>X3</f>
        <v>51</v>
      </c>
      <c r="Z10" s="29" t="s">
        <v>84</v>
      </c>
      <c r="AA10" s="28">
        <f>SUM(AA3:AA9)</f>
        <v>140.10000000000002</v>
      </c>
      <c r="AB10" s="29" t="s">
        <v>83</v>
      </c>
      <c r="AC10" s="28">
        <f>SUM(AC4:AC8)</f>
        <v>37.799999999999997</v>
      </c>
      <c r="AE10" s="29" t="s">
        <v>84</v>
      </c>
      <c r="AF10" s="28">
        <f>SUM(AF3:AF9)</f>
        <v>130.69999999999999</v>
      </c>
      <c r="AG10" s="29" t="s">
        <v>83</v>
      </c>
      <c r="AH10" s="28">
        <f>SUM(AH4:AH8)</f>
        <v>45</v>
      </c>
      <c r="AJ10" s="29" t="s">
        <v>84</v>
      </c>
      <c r="AK10" s="28">
        <f>SUM(AK3:AK9)</f>
        <v>120.10000000000001</v>
      </c>
      <c r="AL10" s="29" t="s">
        <v>83</v>
      </c>
      <c r="AM10" s="28">
        <f>SUM(AM4:AM8)</f>
        <v>34.299999999999997</v>
      </c>
      <c r="AO10" s="29" t="s">
        <v>84</v>
      </c>
      <c r="AP10" s="28">
        <f>SUM(AP3:AP9)</f>
        <v>117.7</v>
      </c>
      <c r="AQ10" s="29" t="s">
        <v>83</v>
      </c>
      <c r="AR10" s="28">
        <f>SUM(AR3+AR4)</f>
        <v>56</v>
      </c>
      <c r="AT10" s="29" t="s">
        <v>84</v>
      </c>
      <c r="AU10" s="28">
        <f>SUM(AU3:AU9)</f>
        <v>128</v>
      </c>
      <c r="AV10" s="29" t="s">
        <v>83</v>
      </c>
      <c r="AW10" s="28">
        <f>SUM(AW4:AW8)</f>
        <v>48.8</v>
      </c>
      <c r="AY10" s="29" t="s">
        <v>84</v>
      </c>
      <c r="AZ10" s="28">
        <f>SUM(AZ3:AZ9)</f>
        <v>126</v>
      </c>
      <c r="BA10" s="29" t="s">
        <v>83</v>
      </c>
      <c r="BB10" s="28">
        <f>SUM(BB4:BB8)</f>
        <v>44.8</v>
      </c>
      <c r="BD10" s="29" t="s">
        <v>84</v>
      </c>
      <c r="BE10" s="28">
        <f>SUM(BE3:BE9)</f>
        <v>144</v>
      </c>
      <c r="BF10" s="29" t="s">
        <v>83</v>
      </c>
      <c r="BG10" s="28">
        <f>SUM(BG4:BG8)</f>
        <v>32.299999999999997</v>
      </c>
      <c r="BI10" s="29" t="s">
        <v>84</v>
      </c>
      <c r="BJ10" s="28">
        <f>SUM(BJ3:BJ9)</f>
        <v>144</v>
      </c>
      <c r="BK10" s="29" t="s">
        <v>83</v>
      </c>
      <c r="BL10" s="28">
        <f>SUM(BL4:BL8)</f>
        <v>28.3</v>
      </c>
      <c r="BN10" s="29" t="s">
        <v>84</v>
      </c>
      <c r="BO10" s="28">
        <f>SUM(BO3:BO9)</f>
        <v>144</v>
      </c>
      <c r="BP10" s="29" t="s">
        <v>83</v>
      </c>
      <c r="BQ10" s="28">
        <f>SUM(BQ4:BQ8)</f>
        <v>28.3</v>
      </c>
      <c r="BS10" s="29" t="s">
        <v>84</v>
      </c>
      <c r="BT10" s="28">
        <f>SUM(BT3:BT9)</f>
        <v>144</v>
      </c>
      <c r="BU10" s="29" t="s">
        <v>83</v>
      </c>
      <c r="BV10" s="28">
        <f>SUM(BV4:BV8)</f>
        <v>28.3</v>
      </c>
      <c r="BX10" s="29" t="s">
        <v>84</v>
      </c>
      <c r="BY10" s="28">
        <f>SUM(BY3:BY9)</f>
        <v>144</v>
      </c>
      <c r="BZ10" s="29" t="s">
        <v>83</v>
      </c>
      <c r="CA10" s="28">
        <f>SUM(CA4:CA8)</f>
        <v>28.3</v>
      </c>
    </row>
    <row r="11" spans="1:79" x14ac:dyDescent="0.3">
      <c r="A11" s="32" t="s">
        <v>82</v>
      </c>
      <c r="B11" s="32"/>
      <c r="C11" s="33">
        <f>SUM(D10,B10)</f>
        <v>178.10000000000002</v>
      </c>
      <c r="D11" s="33"/>
      <c r="F11" s="32" t="s">
        <v>82</v>
      </c>
      <c r="G11" s="32"/>
      <c r="H11" s="33">
        <f>SUM(I10,G10)</f>
        <v>174</v>
      </c>
      <c r="I11" s="33"/>
      <c r="K11" s="32" t="s">
        <v>82</v>
      </c>
      <c r="L11" s="32"/>
      <c r="M11" s="33">
        <f>SUM(N10,L10)</f>
        <v>173.10000000000002</v>
      </c>
      <c r="N11" s="33"/>
      <c r="P11" s="32" t="s">
        <v>82</v>
      </c>
      <c r="Q11" s="32"/>
      <c r="R11" s="33">
        <f>SUM(S10,Q10)</f>
        <v>175.9</v>
      </c>
      <c r="S11" s="33"/>
      <c r="U11" s="32" t="s">
        <v>82</v>
      </c>
      <c r="V11" s="32"/>
      <c r="W11" s="33">
        <f>SUM(X10,V10)</f>
        <v>171.10000000000002</v>
      </c>
      <c r="X11" s="33"/>
      <c r="Z11" s="32" t="s">
        <v>82</v>
      </c>
      <c r="AA11" s="32"/>
      <c r="AB11" s="33">
        <f>SUM(AC10,AA10)</f>
        <v>177.90000000000003</v>
      </c>
      <c r="AC11" s="33"/>
      <c r="AE11" s="32" t="s">
        <v>82</v>
      </c>
      <c r="AF11" s="32"/>
      <c r="AG11" s="33">
        <f>SUM(AH10,AF10)</f>
        <v>175.7</v>
      </c>
      <c r="AH11" s="33"/>
      <c r="AJ11" s="32" t="s">
        <v>82</v>
      </c>
      <c r="AK11" s="32"/>
      <c r="AL11" s="33">
        <f>SUM(AM10,AK10)</f>
        <v>154.4</v>
      </c>
      <c r="AM11" s="33"/>
      <c r="AO11" s="32" t="s">
        <v>82</v>
      </c>
      <c r="AP11" s="32"/>
      <c r="AQ11" s="33">
        <f>SUM(AR10,AP10)</f>
        <v>173.7</v>
      </c>
      <c r="AR11" s="33"/>
      <c r="AT11" s="32" t="s">
        <v>82</v>
      </c>
      <c r="AU11" s="32"/>
      <c r="AV11" s="33">
        <f>SUM(AW10,AU10)</f>
        <v>176.8</v>
      </c>
      <c r="AW11" s="33"/>
      <c r="AY11" s="32" t="s">
        <v>82</v>
      </c>
      <c r="AZ11" s="32"/>
      <c r="BA11" s="33">
        <f>SUM(BB10,AZ10)</f>
        <v>170.8</v>
      </c>
      <c r="BB11" s="33"/>
      <c r="BD11" s="32" t="s">
        <v>82</v>
      </c>
      <c r="BE11" s="32"/>
      <c r="BF11" s="33">
        <f>SUM(BG10,BE10)</f>
        <v>176.3</v>
      </c>
      <c r="BG11" s="33"/>
      <c r="BI11" s="32" t="s">
        <v>82</v>
      </c>
      <c r="BJ11" s="32"/>
      <c r="BK11" s="33">
        <f>SUM(BL10,BJ10)</f>
        <v>172.3</v>
      </c>
      <c r="BL11" s="33"/>
      <c r="BN11" s="32" t="s">
        <v>82</v>
      </c>
      <c r="BO11" s="32"/>
      <c r="BP11" s="33">
        <f>SUM(BQ10,BO10)</f>
        <v>172.3</v>
      </c>
      <c r="BQ11" s="33"/>
      <c r="BS11" s="32" t="s">
        <v>82</v>
      </c>
      <c r="BT11" s="32"/>
      <c r="BU11" s="33">
        <f>SUM(BV10,BT10)</f>
        <v>172.3</v>
      </c>
      <c r="BV11" s="33"/>
      <c r="BX11" s="32" t="s">
        <v>82</v>
      </c>
      <c r="BY11" s="32"/>
      <c r="BZ11" s="33">
        <f>SUM(CA10,BY10)</f>
        <v>172.3</v>
      </c>
      <c r="CA11" s="33"/>
    </row>
    <row r="12" spans="1:79" x14ac:dyDescent="0.3">
      <c r="A12" s="34" t="s">
        <v>81</v>
      </c>
      <c r="B12" s="34"/>
      <c r="C12" s="33">
        <f>196-C11</f>
        <v>17.899999999999977</v>
      </c>
      <c r="D12" s="33"/>
      <c r="F12" s="34" t="s">
        <v>81</v>
      </c>
      <c r="G12" s="34"/>
      <c r="H12" s="33">
        <f>204-H11</f>
        <v>30</v>
      </c>
      <c r="I12" s="33"/>
      <c r="K12" s="34" t="s">
        <v>81</v>
      </c>
      <c r="L12" s="34"/>
      <c r="M12" s="33">
        <f>204-M11</f>
        <v>30.899999999999977</v>
      </c>
      <c r="N12" s="33"/>
      <c r="P12" s="34" t="s">
        <v>81</v>
      </c>
      <c r="Q12" s="34"/>
      <c r="R12" s="33">
        <f>204-R11</f>
        <v>28.099999999999994</v>
      </c>
      <c r="S12" s="33"/>
      <c r="U12" s="34" t="s">
        <v>81</v>
      </c>
      <c r="V12" s="34"/>
      <c r="W12" s="33">
        <f>204-W11</f>
        <v>32.899999999999977</v>
      </c>
      <c r="X12" s="33"/>
      <c r="Z12" s="34" t="s">
        <v>81</v>
      </c>
      <c r="AA12" s="34"/>
      <c r="AB12" s="33">
        <f>202-AB11</f>
        <v>24.099999999999966</v>
      </c>
      <c r="AC12" s="33"/>
      <c r="AE12" s="34" t="s">
        <v>81</v>
      </c>
      <c r="AF12" s="34"/>
      <c r="AG12" s="33">
        <f>204-AG11</f>
        <v>28.300000000000011</v>
      </c>
      <c r="AH12" s="33"/>
      <c r="AJ12" s="34" t="s">
        <v>81</v>
      </c>
      <c r="AK12" s="34"/>
      <c r="AL12" s="33">
        <f>204-AL11</f>
        <v>49.599999999999994</v>
      </c>
      <c r="AM12" s="33"/>
      <c r="AO12" s="34" t="s">
        <v>81</v>
      </c>
      <c r="AP12" s="34"/>
      <c r="AQ12" s="33">
        <f>204-AQ11</f>
        <v>30.300000000000011</v>
      </c>
      <c r="AR12" s="33"/>
      <c r="AT12" s="34" t="s">
        <v>81</v>
      </c>
      <c r="AU12" s="34"/>
      <c r="AV12" s="33">
        <f>204-AV11</f>
        <v>27.199999999999989</v>
      </c>
      <c r="AW12" s="33"/>
      <c r="AY12" s="34" t="s">
        <v>81</v>
      </c>
      <c r="AZ12" s="34"/>
      <c r="BA12" s="33">
        <f>204-BA11</f>
        <v>33.199999999999989</v>
      </c>
      <c r="BB12" s="33"/>
      <c r="BD12" s="34" t="s">
        <v>81</v>
      </c>
      <c r="BE12" s="34"/>
      <c r="BF12" s="33">
        <f>204-BF11</f>
        <v>27.699999999999989</v>
      </c>
      <c r="BG12" s="33"/>
      <c r="BI12" s="34" t="s">
        <v>81</v>
      </c>
      <c r="BJ12" s="34"/>
      <c r="BK12" s="33">
        <f>204-BK11</f>
        <v>31.699999999999989</v>
      </c>
      <c r="BL12" s="33"/>
      <c r="BN12" s="34" t="s">
        <v>81</v>
      </c>
      <c r="BO12" s="34"/>
      <c r="BP12" s="33">
        <f>204-BP11</f>
        <v>31.699999999999989</v>
      </c>
      <c r="BQ12" s="33"/>
      <c r="BS12" s="34" t="s">
        <v>81</v>
      </c>
      <c r="BT12" s="34"/>
      <c r="BU12" s="33">
        <f>204-BU11</f>
        <v>31.699999999999989</v>
      </c>
      <c r="BV12" s="33"/>
      <c r="BX12" s="34" t="s">
        <v>81</v>
      </c>
      <c r="BY12" s="34"/>
      <c r="BZ12" s="33">
        <f>204-BZ11</f>
        <v>31.699999999999989</v>
      </c>
      <c r="CA12" s="33"/>
    </row>
    <row r="13" spans="1:79" x14ac:dyDescent="0.3">
      <c r="H13" s="25" t="s">
        <v>97</v>
      </c>
      <c r="I13" s="35">
        <v>-4</v>
      </c>
      <c r="M13" s="25" t="s">
        <v>97</v>
      </c>
      <c r="N13" s="35">
        <v>-4</v>
      </c>
      <c r="Z13" s="25" t="s">
        <v>112</v>
      </c>
      <c r="AE13" s="25" t="s">
        <v>112</v>
      </c>
      <c r="AF13" s="25">
        <v>20</v>
      </c>
      <c r="AJ13" s="25" t="s">
        <v>112</v>
      </c>
      <c r="AK13" s="25">
        <v>20</v>
      </c>
    </row>
    <row r="14" spans="1:79" x14ac:dyDescent="0.3">
      <c r="H14" s="25" t="s">
        <v>98</v>
      </c>
      <c r="I14" s="35">
        <f>I3-4</f>
        <v>35</v>
      </c>
      <c r="M14" s="25" t="s">
        <v>98</v>
      </c>
      <c r="N14" s="35">
        <f>N3-4</f>
        <v>27</v>
      </c>
      <c r="Z14" s="25" t="s">
        <v>111</v>
      </c>
      <c r="AA14" s="25">
        <f>AA5+AA13</f>
        <v>20</v>
      </c>
      <c r="AE14" s="25" t="s">
        <v>111</v>
      </c>
      <c r="AF14" s="25">
        <f>AF5+AF13</f>
        <v>40</v>
      </c>
      <c r="AJ14" s="25" t="s">
        <v>111</v>
      </c>
      <c r="AK14" s="25">
        <f>AF14+AK13</f>
        <v>60</v>
      </c>
      <c r="AO14" s="25" t="s">
        <v>123</v>
      </c>
      <c r="AP14" s="25">
        <v>60</v>
      </c>
      <c r="AQ14" s="36" t="s">
        <v>138</v>
      </c>
      <c r="AR14" s="35">
        <v>-260</v>
      </c>
    </row>
    <row r="15" spans="1:79" x14ac:dyDescent="0.3">
      <c r="M15" s="25" t="s">
        <v>101</v>
      </c>
      <c r="N15" s="35">
        <v>12</v>
      </c>
      <c r="R15" s="25" t="s">
        <v>100</v>
      </c>
      <c r="S15" s="35">
        <v>12</v>
      </c>
      <c r="AO15" s="25" t="s">
        <v>124</v>
      </c>
      <c r="AP15" s="25">
        <v>10</v>
      </c>
      <c r="AR15" s="35">
        <f>AR14+AP15</f>
        <v>-250</v>
      </c>
    </row>
    <row r="16" spans="1:79" x14ac:dyDescent="0.3">
      <c r="P16" s="25">
        <f>85+55</f>
        <v>140</v>
      </c>
      <c r="Z16" s="25" t="s">
        <v>109</v>
      </c>
      <c r="AA16" s="25">
        <v>300</v>
      </c>
      <c r="AO16" s="25" t="s">
        <v>125</v>
      </c>
      <c r="AP16" s="25">
        <v>10</v>
      </c>
      <c r="AR16" s="35">
        <f t="shared" ref="AR16:AR21" si="0">AR15+AP16</f>
        <v>-240</v>
      </c>
    </row>
    <row r="17" spans="14:44" x14ac:dyDescent="0.3">
      <c r="N17" s="35" t="s">
        <v>102</v>
      </c>
      <c r="Z17" s="25" t="s">
        <v>110</v>
      </c>
      <c r="AA17" s="25">
        <v>145</v>
      </c>
      <c r="AO17" s="25" t="s">
        <v>126</v>
      </c>
      <c r="AP17" s="25">
        <v>55</v>
      </c>
      <c r="AR17" s="35">
        <f t="shared" si="0"/>
        <v>-185</v>
      </c>
    </row>
    <row r="18" spans="14:44" x14ac:dyDescent="0.3">
      <c r="AA18" s="25">
        <f>AA16-AA17</f>
        <v>155</v>
      </c>
      <c r="AK18" s="25">
        <v>66</v>
      </c>
      <c r="AO18" s="25" t="s">
        <v>127</v>
      </c>
      <c r="AP18" s="25">
        <v>60</v>
      </c>
      <c r="AR18" s="35">
        <f t="shared" si="0"/>
        <v>-125</v>
      </c>
    </row>
    <row r="19" spans="14:44" x14ac:dyDescent="0.3">
      <c r="AK19" s="25">
        <v>20</v>
      </c>
      <c r="AO19" s="25" t="s">
        <v>128</v>
      </c>
      <c r="AP19" s="25">
        <v>40</v>
      </c>
      <c r="AR19" s="35">
        <f t="shared" si="0"/>
        <v>-85</v>
      </c>
    </row>
    <row r="20" spans="14:44" x14ac:dyDescent="0.3">
      <c r="AK20" s="25">
        <v>86</v>
      </c>
      <c r="AO20" s="25" t="s">
        <v>129</v>
      </c>
      <c r="AP20" s="25">
        <v>40</v>
      </c>
      <c r="AR20" s="35">
        <f t="shared" si="0"/>
        <v>-45</v>
      </c>
    </row>
    <row r="21" spans="14:44" x14ac:dyDescent="0.3">
      <c r="AO21" s="25" t="s">
        <v>130</v>
      </c>
      <c r="AP21" s="25">
        <v>40</v>
      </c>
      <c r="AR21" s="35">
        <f t="shared" si="0"/>
        <v>-5</v>
      </c>
    </row>
    <row r="22" spans="14:44" x14ac:dyDescent="0.3">
      <c r="AE22" s="25" t="s">
        <v>113</v>
      </c>
      <c r="AF22" s="25">
        <v>2</v>
      </c>
    </row>
    <row r="23" spans="14:44" x14ac:dyDescent="0.3">
      <c r="AE23" s="25" t="s">
        <v>114</v>
      </c>
      <c r="AF23" s="25">
        <v>2</v>
      </c>
    </row>
    <row r="24" spans="14:44" x14ac:dyDescent="0.3">
      <c r="AE24" s="25" t="s">
        <v>115</v>
      </c>
      <c r="AF24" s="25">
        <v>6.3</v>
      </c>
    </row>
    <row r="25" spans="14:44" x14ac:dyDescent="0.3">
      <c r="AE25" s="25" t="s">
        <v>116</v>
      </c>
      <c r="AF25" s="25">
        <v>0.8</v>
      </c>
      <c r="AO25" s="25" t="s">
        <v>121</v>
      </c>
      <c r="AP25" s="25">
        <v>-170</v>
      </c>
    </row>
    <row r="26" spans="14:44" x14ac:dyDescent="0.3">
      <c r="AE26" s="25" t="s">
        <v>117</v>
      </c>
      <c r="AF26" s="25">
        <v>0.8</v>
      </c>
      <c r="AO26" s="25" t="s">
        <v>135</v>
      </c>
      <c r="AP26" s="25">
        <v>-60</v>
      </c>
    </row>
    <row r="27" spans="14:44" x14ac:dyDescent="0.3">
      <c r="AE27" s="25" t="s">
        <v>118</v>
      </c>
      <c r="AF27" s="25">
        <v>2</v>
      </c>
      <c r="AO27" s="25" t="s">
        <v>136</v>
      </c>
      <c r="AP27" s="25">
        <v>-30</v>
      </c>
    </row>
    <row r="28" spans="14:44" x14ac:dyDescent="0.3">
      <c r="AE28" s="25" t="s">
        <v>119</v>
      </c>
      <c r="AF28" s="25">
        <v>0.5</v>
      </c>
    </row>
    <row r="29" spans="14:44" x14ac:dyDescent="0.3">
      <c r="AF29" s="25">
        <f>SUM(AF22:AF28)</f>
        <v>14.400000000000002</v>
      </c>
    </row>
    <row r="32" spans="14:44" x14ac:dyDescent="0.3">
      <c r="AO32" s="25" t="s">
        <v>137</v>
      </c>
      <c r="AP32" s="25">
        <f>SUM(AP25:AP31)</f>
        <v>-260</v>
      </c>
    </row>
    <row r="35" spans="41:41" x14ac:dyDescent="0.3">
      <c r="AO35" s="25" t="s">
        <v>140</v>
      </c>
    </row>
    <row r="36" spans="41:41" x14ac:dyDescent="0.3">
      <c r="AO36" s="25" t="s">
        <v>141</v>
      </c>
    </row>
    <row r="37" spans="41:41" x14ac:dyDescent="0.3">
      <c r="AO37" s="25" t="s">
        <v>142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1"/>
      <c r="G1" t="str">
        <f ca="1">TEXT(NOW(),"MMDD H:MM")</f>
        <v>0913 17:18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0913 17:18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22" t="s">
        <v>13</v>
      </c>
      <c r="B1" s="22"/>
      <c r="D1" s="22" t="s">
        <v>14</v>
      </c>
      <c r="E1" s="22"/>
      <c r="G1" s="22" t="s">
        <v>15</v>
      </c>
      <c r="H1" s="22"/>
      <c r="J1" s="22" t="s">
        <v>16</v>
      </c>
      <c r="K1" s="22"/>
      <c r="M1" s="22" t="s">
        <v>27</v>
      </c>
      <c r="N1" s="22"/>
      <c r="P1" s="22" t="s">
        <v>28</v>
      </c>
      <c r="Q1" s="22"/>
      <c r="S1" s="22" t="s">
        <v>39</v>
      </c>
      <c r="T1" s="22"/>
      <c r="V1" s="22" t="s">
        <v>47</v>
      </c>
      <c r="W1" s="22"/>
      <c r="Y1" s="22" t="s">
        <v>49</v>
      </c>
      <c r="Z1" s="22"/>
      <c r="AB1" s="22" t="s">
        <v>67</v>
      </c>
      <c r="AC1" s="22"/>
      <c r="AE1" s="22" t="s">
        <v>68</v>
      </c>
      <c r="AF1" s="2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2022-09-13T08:18:58Z</dcterms:modified>
</cp:coreProperties>
</file>