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a/Documents/Junha/Study/Bigbase/ProjectRegistry/final/final_revision_v2/"/>
    </mc:Choice>
  </mc:AlternateContent>
  <xr:revisionPtr revIDLastSave="0" documentId="13_ncr:1_{B41A998D-C47D-FD44-844F-5366952D0CA5}" xr6:coauthVersionLast="45" xr6:coauthVersionMax="45" xr10:uidLastSave="{00000000-0000-0000-0000-000000000000}"/>
  <bookViews>
    <workbookView xWindow="0" yWindow="0" windowWidth="16680" windowHeight="21000" activeTab="3" xr2:uid="{D528C794-876D-4766-B282-CE7706E3832E}"/>
  </bookViews>
  <sheets>
    <sheet name="internal" sheetId="9" r:id="rId1"/>
    <sheet name="event-driven" sheetId="11" r:id="rId2"/>
    <sheet name="outer" sheetId="7" r:id="rId3"/>
    <sheet name="two-level" sheetId="3" r:id="rId4"/>
    <sheet name="Mult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8" i="3" l="1"/>
  <c r="AF18" i="3"/>
  <c r="AG18" i="3"/>
  <c r="AH18" i="3"/>
  <c r="AD18" i="3"/>
  <c r="AE9" i="3"/>
  <c r="AF9" i="3"/>
  <c r="AG9" i="3"/>
  <c r="AH9" i="3"/>
  <c r="AD9" i="3"/>
  <c r="AE15" i="9" l="1"/>
  <c r="AF15" i="9"/>
  <c r="AG15" i="9"/>
  <c r="AD15" i="9"/>
  <c r="AE8" i="9"/>
  <c r="AF8" i="9"/>
  <c r="AG8" i="9"/>
  <c r="AH8" i="9"/>
  <c r="AD8" i="9"/>
  <c r="AE7" i="9"/>
  <c r="AF7" i="9"/>
  <c r="E9" i="11" l="1"/>
  <c r="F9" i="11"/>
  <c r="G9" i="11"/>
  <c r="H9" i="11"/>
  <c r="I9" i="11"/>
  <c r="D9" i="11"/>
  <c r="E39" i="11"/>
  <c r="F39" i="11"/>
  <c r="G39" i="11"/>
  <c r="H39" i="11"/>
  <c r="I39" i="11"/>
  <c r="D39" i="11"/>
  <c r="N24" i="11"/>
  <c r="O24" i="11"/>
  <c r="P24" i="11"/>
  <c r="Q24" i="11"/>
  <c r="R24" i="11"/>
  <c r="R9" i="11"/>
  <c r="N9" i="11"/>
  <c r="O9" i="11"/>
  <c r="P9" i="11"/>
  <c r="Q9" i="11"/>
  <c r="E72" i="11"/>
  <c r="F72" i="11"/>
  <c r="G72" i="11"/>
  <c r="H72" i="11"/>
  <c r="I72" i="11"/>
  <c r="E56" i="11"/>
  <c r="F56" i="11"/>
  <c r="G56" i="11"/>
  <c r="H56" i="11"/>
  <c r="I56" i="11"/>
  <c r="E24" i="11"/>
  <c r="F24" i="11"/>
  <c r="G24" i="11"/>
  <c r="H24" i="11"/>
  <c r="I24" i="11"/>
  <c r="M24" i="11"/>
  <c r="M9" i="11"/>
  <c r="D72" i="11"/>
  <c r="D56" i="11"/>
  <c r="D24" i="11"/>
  <c r="F4" i="11"/>
  <c r="G4" i="11"/>
  <c r="H4" i="11"/>
  <c r="I4" i="11"/>
  <c r="O4" i="11"/>
  <c r="P4" i="11"/>
  <c r="Q4" i="11"/>
  <c r="R4" i="11"/>
  <c r="O5" i="11"/>
  <c r="P5" i="11"/>
  <c r="Q5" i="11"/>
  <c r="R5" i="11"/>
  <c r="F5" i="11"/>
  <c r="G5" i="11"/>
  <c r="H5" i="11"/>
  <c r="I5" i="11"/>
  <c r="Y6" i="11"/>
  <c r="Y8" i="11"/>
  <c r="Z8" i="11" s="1"/>
  <c r="Y9" i="11"/>
  <c r="Z9" i="11" s="1"/>
  <c r="T3" i="4" l="1"/>
  <c r="U3" i="4"/>
  <c r="S3" i="4"/>
  <c r="Y3" i="4"/>
  <c r="Z3" i="4"/>
  <c r="X3" i="4"/>
  <c r="O3" i="4"/>
  <c r="P3" i="4"/>
  <c r="N3" i="4"/>
  <c r="J3" i="4"/>
  <c r="K3" i="4"/>
  <c r="I3" i="4"/>
  <c r="E3" i="4"/>
  <c r="F3" i="4"/>
  <c r="D3" i="4"/>
  <c r="R2" i="9" l="1"/>
  <c r="O2" i="3" l="1"/>
  <c r="AF7" i="3" s="1"/>
  <c r="P2" i="3"/>
  <c r="AF8" i="3" s="1"/>
  <c r="E20" i="3" l="1"/>
  <c r="AD16" i="3" s="1"/>
  <c r="F20" i="3"/>
  <c r="D20" i="3"/>
  <c r="AD15" i="3" s="1"/>
  <c r="AM8" i="3"/>
  <c r="AD17" i="3" l="1"/>
  <c r="AK19" i="3" s="1"/>
  <c r="T20" i="7"/>
  <c r="AC15" i="7" s="1"/>
  <c r="U20" i="7"/>
  <c r="AC16" i="7" s="1"/>
  <c r="Z20" i="3"/>
  <c r="Y20" i="3"/>
  <c r="AH16" i="3" s="1"/>
  <c r="AH17" i="3" l="1"/>
  <c r="AO19" i="3" s="1"/>
  <c r="T20" i="9"/>
  <c r="S20" i="9"/>
  <c r="R20" i="9"/>
  <c r="O20" i="9"/>
  <c r="N20" i="9"/>
  <c r="M20" i="9"/>
  <c r="J20" i="9"/>
  <c r="I20" i="9"/>
  <c r="H20" i="9"/>
  <c r="E20" i="9"/>
  <c r="D20" i="9"/>
  <c r="C20" i="9"/>
  <c r="Y2" i="9"/>
  <c r="X2" i="9"/>
  <c r="W2" i="9"/>
  <c r="T2" i="9"/>
  <c r="S2" i="9"/>
  <c r="N2" i="9"/>
  <c r="M2" i="9"/>
  <c r="I2" i="9"/>
  <c r="H2" i="9"/>
  <c r="E2" i="9"/>
  <c r="D2" i="9"/>
  <c r="C2" i="9"/>
  <c r="Q20" i="9" l="1"/>
  <c r="L20" i="9"/>
  <c r="G20" i="9"/>
  <c r="B20" i="9"/>
  <c r="V2" i="9"/>
  <c r="Q2" i="9"/>
  <c r="L2" i="9"/>
  <c r="G2" i="9"/>
  <c r="B2" i="9"/>
  <c r="AA21" i="11" l="1"/>
  <c r="V21" i="11"/>
  <c r="AA23" i="11"/>
  <c r="Z23" i="11"/>
  <c r="X23" i="11"/>
  <c r="Y23" i="11"/>
  <c r="W23" i="11"/>
  <c r="AA22" i="11"/>
  <c r="Z22" i="11"/>
  <c r="Y22" i="11"/>
  <c r="X22" i="11"/>
  <c r="W22" i="11"/>
  <c r="V22" i="11"/>
  <c r="W21" i="11"/>
  <c r="Z21" i="11"/>
  <c r="Y21" i="11"/>
  <c r="X21" i="11"/>
  <c r="AB22" i="11" l="1"/>
  <c r="AB21" i="11"/>
  <c r="AG14" i="9"/>
  <c r="AG13" i="9"/>
  <c r="AG12" i="9"/>
  <c r="AF14" i="9"/>
  <c r="AF13" i="9"/>
  <c r="AF12" i="9"/>
  <c r="AE14" i="9"/>
  <c r="AE13" i="9"/>
  <c r="AE12" i="9"/>
  <c r="AY11" i="7" l="1"/>
  <c r="AZ11" i="7"/>
  <c r="AO11" i="7"/>
  <c r="AF12" i="7"/>
  <c r="AG12" i="7"/>
  <c r="AH12" i="7"/>
  <c r="AI12" i="7"/>
  <c r="AJ12" i="7"/>
  <c r="AK12" i="7"/>
  <c r="AL12" i="7"/>
  <c r="AM12" i="7"/>
  <c r="AN12" i="7"/>
  <c r="AP12" i="7"/>
  <c r="AQ12" i="7"/>
  <c r="AR12" i="7"/>
  <c r="AS12" i="7"/>
  <c r="AT12" i="7"/>
  <c r="AU12" i="7"/>
  <c r="AV12" i="7"/>
  <c r="AW12" i="7"/>
  <c r="AX12" i="7"/>
  <c r="AE12" i="7"/>
  <c r="V19" i="11"/>
  <c r="W17" i="11"/>
  <c r="X17" i="11"/>
  <c r="Y17" i="11"/>
  <c r="Z17" i="11"/>
  <c r="AA17" i="11"/>
  <c r="W19" i="11"/>
  <c r="Y19" i="11"/>
  <c r="X19" i="11"/>
  <c r="Z19" i="11"/>
  <c r="AA19" i="11"/>
  <c r="W18" i="11"/>
  <c r="X18" i="11"/>
  <c r="Y18" i="11"/>
  <c r="Z18" i="11"/>
  <c r="AA18" i="11"/>
  <c r="X20" i="11"/>
  <c r="Y20" i="11"/>
  <c r="Z20" i="11"/>
  <c r="AA20" i="11"/>
  <c r="W20" i="11"/>
  <c r="V20" i="11"/>
  <c r="AB20" i="11" l="1"/>
  <c r="AB19" i="11"/>
  <c r="AY12" i="7"/>
  <c r="AZ12" i="7"/>
  <c r="AZ13" i="7" s="1"/>
  <c r="AO12" i="7"/>
  <c r="V18" i="11"/>
  <c r="AB18" i="11" s="1"/>
  <c r="V17" i="11"/>
  <c r="Y5" i="11"/>
  <c r="Z5" i="11" s="1"/>
  <c r="Z6" i="11"/>
  <c r="AB17" i="11" l="1"/>
  <c r="T20" i="3" l="1"/>
  <c r="U20" i="3"/>
  <c r="S20" i="3"/>
  <c r="P20" i="3"/>
  <c r="O20" i="3"/>
  <c r="N20" i="3"/>
  <c r="AJ6" i="4"/>
  <c r="AI6" i="4"/>
  <c r="AH6" i="4"/>
  <c r="AG6" i="4"/>
  <c r="AF6" i="4"/>
  <c r="Y2" i="3" l="1"/>
  <c r="AH7" i="3" s="1"/>
  <c r="AG16" i="3"/>
  <c r="T2" i="3"/>
  <c r="AG7" i="3" s="1"/>
  <c r="AF16" i="3"/>
  <c r="J20" i="3"/>
  <c r="AE16" i="3" s="1"/>
  <c r="J2" i="3"/>
  <c r="AE7" i="3" s="1"/>
  <c r="K2" i="3"/>
  <c r="AE8" i="3" s="1"/>
  <c r="E2" i="3"/>
  <c r="AD7" i="3" s="1"/>
  <c r="F2" i="3"/>
  <c r="AD8" i="3" s="1"/>
  <c r="AL8" i="3" l="1"/>
  <c r="AK8" i="3"/>
  <c r="AD14" i="9"/>
  <c r="AD13" i="9"/>
  <c r="AD12" i="9"/>
  <c r="AH7" i="9"/>
  <c r="AH6" i="9"/>
  <c r="AH5" i="9"/>
  <c r="AG7" i="9"/>
  <c r="AG6" i="9"/>
  <c r="AG5" i="9"/>
  <c r="AF6" i="9"/>
  <c r="AF5" i="9"/>
  <c r="AE6" i="9"/>
  <c r="AE5" i="9"/>
  <c r="AD6" i="9"/>
  <c r="AD7" i="9"/>
  <c r="AD5" i="9"/>
  <c r="Q20" i="7" l="1"/>
  <c r="AB16" i="7" s="1"/>
  <c r="P20" i="7"/>
  <c r="AB15" i="7" s="1"/>
  <c r="M20" i="7"/>
  <c r="AA16" i="7" s="1"/>
  <c r="L20" i="7"/>
  <c r="AA15" i="7" s="1"/>
  <c r="I20" i="7"/>
  <c r="Z16" i="7" s="1"/>
  <c r="H20" i="7"/>
  <c r="Z15" i="7" s="1"/>
  <c r="E20" i="7"/>
  <c r="Y16" i="7" s="1"/>
  <c r="D20" i="7"/>
  <c r="Y15" i="7" s="1"/>
  <c r="U2" i="7"/>
  <c r="AC7" i="7" s="1"/>
  <c r="T2" i="7"/>
  <c r="Q2" i="7"/>
  <c r="AB7" i="7" s="1"/>
  <c r="P2" i="7"/>
  <c r="M2" i="7"/>
  <c r="AA7" i="7" s="1"/>
  <c r="L2" i="7"/>
  <c r="AA6" i="7" s="1"/>
  <c r="I2" i="7"/>
  <c r="Z7" i="7" s="1"/>
  <c r="H2" i="7"/>
  <c r="Z6" i="7" s="1"/>
  <c r="E2" i="7"/>
  <c r="Y7" i="7" s="1"/>
  <c r="D2" i="7"/>
  <c r="Y6" i="7" s="1"/>
  <c r="AB17" i="7" l="1"/>
  <c r="Y8" i="7"/>
  <c r="Z8" i="7"/>
  <c r="Y17" i="7"/>
  <c r="AC17" i="7"/>
  <c r="AA17" i="7"/>
  <c r="AA8" i="7"/>
  <c r="Z17" i="7"/>
  <c r="S20" i="7"/>
  <c r="K20" i="7"/>
  <c r="G20" i="7"/>
  <c r="C20" i="7"/>
  <c r="S2" i="7"/>
  <c r="O2" i="7"/>
  <c r="K2" i="7"/>
  <c r="G2" i="7"/>
  <c r="AC6" i="7"/>
  <c r="AC8" i="7" s="1"/>
  <c r="AB6" i="7"/>
  <c r="AB8" i="7" s="1"/>
  <c r="O20" i="7"/>
  <c r="C2" i="7"/>
  <c r="X20" i="3" l="1"/>
  <c r="AG17" i="3"/>
  <c r="AN19" i="3" s="1"/>
  <c r="AG15" i="3"/>
  <c r="AF17" i="3"/>
  <c r="AM19" i="3" s="1"/>
  <c r="AF15" i="3"/>
  <c r="K20" i="3"/>
  <c r="AE17" i="3" s="1"/>
  <c r="AL19" i="3" s="1"/>
  <c r="I20" i="3"/>
  <c r="AE15" i="3" s="1"/>
  <c r="AH15" i="3" l="1"/>
  <c r="W20" i="3"/>
  <c r="R20" i="3"/>
  <c r="M20" i="3"/>
  <c r="H20" i="3"/>
  <c r="C20" i="3"/>
  <c r="AJ7" i="4" l="1"/>
  <c r="AJ5" i="4"/>
  <c r="AI7" i="4"/>
  <c r="AI5" i="4"/>
  <c r="AH7" i="4"/>
  <c r="AG7" i="4"/>
  <c r="AF7" i="4"/>
  <c r="Z2" i="3"/>
  <c r="AH8" i="3" s="1"/>
  <c r="AO8" i="3" s="1"/>
  <c r="X2" i="3"/>
  <c r="AH6" i="3" s="1"/>
  <c r="U2" i="3"/>
  <c r="AG8" i="3" s="1"/>
  <c r="AN8" i="3" s="1"/>
  <c r="S2" i="3"/>
  <c r="AG6" i="3" s="1"/>
  <c r="N2" i="3"/>
  <c r="AF6" i="3" s="1"/>
  <c r="I2" i="3"/>
  <c r="AE6" i="3" s="1"/>
  <c r="D2" i="3"/>
  <c r="AD6" i="3" s="1"/>
  <c r="AH5" i="4" l="1"/>
  <c r="AG5" i="4"/>
  <c r="AF5" i="4"/>
  <c r="W3" i="4"/>
  <c r="M24" i="4" s="1"/>
  <c r="R3" i="4"/>
  <c r="L24" i="4" s="1"/>
  <c r="M3" i="4"/>
  <c r="K24" i="4" s="1"/>
  <c r="H3" i="4"/>
  <c r="J24" i="4" s="1"/>
  <c r="C3" i="4"/>
  <c r="I24" i="4" s="1"/>
  <c r="W2" i="3"/>
  <c r="R2" i="3"/>
  <c r="C2" i="3"/>
  <c r="H2" i="3"/>
  <c r="M2" i="3"/>
  <c r="V23" i="11" l="1"/>
  <c r="AB23" i="11" s="1"/>
</calcChain>
</file>

<file path=xl/sharedStrings.xml><?xml version="1.0" encoding="utf-8"?>
<sst xmlns="http://schemas.openxmlformats.org/spreadsheetml/2006/main" count="246" uniqueCount="60">
  <si>
    <t>Duplication</t>
    <phoneticPr fontId="1" type="noConversion"/>
  </si>
  <si>
    <t>Deduplication</t>
    <phoneticPr fontId="1" type="noConversion"/>
  </si>
  <si>
    <t>5 times</t>
    <phoneticPr fontId="1" type="noConversion"/>
  </si>
  <si>
    <t>10 times</t>
    <phoneticPr fontId="1" type="noConversion"/>
  </si>
  <si>
    <t>15 times</t>
    <phoneticPr fontId="1" type="noConversion"/>
  </si>
  <si>
    <t>20 times</t>
    <phoneticPr fontId="1" type="noConversion"/>
  </si>
  <si>
    <t>1 time</t>
    <phoneticPr fontId="1" type="noConversion"/>
  </si>
  <si>
    <t>Deduplication WOE</t>
    <phoneticPr fontId="1" type="noConversion"/>
  </si>
  <si>
    <t>Deduplication WIE</t>
    <phoneticPr fontId="1" type="noConversion"/>
  </si>
  <si>
    <t>regquerykey</t>
    <phoneticPr fontId="1" type="noConversion"/>
  </si>
  <si>
    <t>regclosekey</t>
    <phoneticPr fontId="1" type="noConversion"/>
  </si>
  <si>
    <t>regopenkey</t>
    <phoneticPr fontId="1" type="noConversion"/>
  </si>
  <si>
    <t>regqueryvalue</t>
    <phoneticPr fontId="1" type="noConversion"/>
  </si>
  <si>
    <t>regenumkey</t>
    <phoneticPr fontId="1" type="noConversion"/>
  </si>
  <si>
    <t>regenumvalue</t>
    <phoneticPr fontId="1" type="noConversion"/>
  </si>
  <si>
    <t>regsetinfokey</t>
    <phoneticPr fontId="1" type="noConversion"/>
  </si>
  <si>
    <t>regsetvalue</t>
    <phoneticPr fontId="1" type="noConversion"/>
  </si>
  <si>
    <t>RegQueryKey</t>
    <phoneticPr fontId="1" type="noConversion"/>
  </si>
  <si>
    <t>RegCloseKey</t>
    <phoneticPr fontId="1" type="noConversion"/>
  </si>
  <si>
    <t>RegOpenKey</t>
    <phoneticPr fontId="1" type="noConversion"/>
  </si>
  <si>
    <t>RegQueryValue</t>
    <phoneticPr fontId="1" type="noConversion"/>
  </si>
  <si>
    <t>RegEnumKey</t>
    <phoneticPr fontId="1" type="noConversion"/>
  </si>
  <si>
    <t>RegEnumValue</t>
    <phoneticPr fontId="1" type="noConversion"/>
  </si>
  <si>
    <t>Original</t>
    <phoneticPr fontId="1" type="noConversion"/>
  </si>
  <si>
    <t>Outer Deduplication</t>
    <phoneticPr fontId="1" type="noConversion"/>
  </si>
  <si>
    <t>Two-Level Deduplication</t>
    <phoneticPr fontId="1" type="noConversion"/>
  </si>
  <si>
    <t>Outer 1</t>
  </si>
  <si>
    <t>Outer 2</t>
  </si>
  <si>
    <t>Outer 3</t>
  </si>
  <si>
    <t>Outer 4</t>
  </si>
  <si>
    <t>Outer 5</t>
  </si>
  <si>
    <t>Outer 6</t>
  </si>
  <si>
    <t>Outer 7</t>
  </si>
  <si>
    <t>Outer 8</t>
  </si>
  <si>
    <t>Outer 9</t>
  </si>
  <si>
    <t>Outer 10</t>
  </si>
  <si>
    <t>Outer deduplication</t>
    <phoneticPr fontId="1" type="noConversion"/>
  </si>
  <si>
    <t>Two-LevelDeduplication</t>
    <phoneticPr fontId="1" type="noConversion"/>
  </si>
  <si>
    <t>duplication VS two-level deduplication</t>
    <phoneticPr fontId="1" type="noConversion"/>
  </si>
  <si>
    <t>Frequency</t>
    <phoneticPr fontId="1" type="noConversion"/>
  </si>
  <si>
    <t>duration</t>
    <phoneticPr fontId="1" type="noConversion"/>
  </si>
  <si>
    <t># of operations</t>
    <phoneticPr fontId="1" type="noConversion"/>
  </si>
  <si>
    <t># of path</t>
    <phoneticPr fontId="1" type="noConversion"/>
  </si>
  <si>
    <t>wo event-driven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</si>
  <si>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</si>
  <si>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</si>
  <si>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</si>
  <si>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</si>
  <si>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5x</t>
    <phoneticPr fontId="1" type="noConversion"/>
  </si>
  <si>
    <t>without updates</t>
    <phoneticPr fontId="1" type="noConversion"/>
  </si>
  <si>
    <t>regquerykeysecurity</t>
    <phoneticPr fontId="1" type="noConversion"/>
  </si>
  <si>
    <t>regloadkey</t>
    <phoneticPr fontId="1" type="noConversion"/>
  </si>
  <si>
    <t>regquerymultiplevaluekey</t>
    <phoneticPr fontId="1" type="noConversion"/>
  </si>
  <si>
    <t>RegQueryKeySecurity</t>
    <phoneticPr fontId="1" type="noConversion"/>
  </si>
  <si>
    <t>RegLoadKey</t>
    <phoneticPr fontId="1" type="noConversion"/>
  </si>
  <si>
    <t>Direct Outer Deduplication</t>
    <phoneticPr fontId="1" type="noConversion"/>
  </si>
  <si>
    <t>Outer Deduplication after Internal Deduplication</t>
    <phoneticPr fontId="1" type="noConversion"/>
  </si>
  <si>
    <t>RegQueryMultipleValueKey</t>
    <phoneticPr fontId="1" type="noConversion"/>
  </si>
  <si>
    <t>Internal redundancy elimination without event-driven</t>
    <phoneticPr fontId="1" type="noConversion"/>
  </si>
  <si>
    <t>Internal redundancy elimination with event-driven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</si>
</sst>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%"/>
    <numFmt numFmtId="177" formatCode="0.00000"/>
    <numFmt numFmtId="178" formatCode="0.0000%"/>
    <numFmt numFmtId="179" formatCode="0_);[Red]\(0\)"/>
    <numFmt numFmtId="180" formatCode="0.000000"/>
    <numFmt numFmtId="181" formatCode="0.00000_);[Red]\(0.00000\)"/>
    <numFmt numFmtId="182" formatCode="0.000000_);[Red]\(0.000000\)"/>
    <numFmt numFmtId="183" formatCode="0.000"/>
    <numFmt numFmtId="184" formatCode="0.00000000000000000%"/>
    <numFmt numFmtId="185" formatCode="0.00_);[Red]\(0.00\)"/>
    <numFmt numFmtId="186" formatCode="0.0000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2"/>
      <color rgb="FF000000"/>
      <name val="Times New Roman"/>
      <family val="1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Malgun Gothic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Border="1">
      <alignment vertical="center"/>
    </xf>
    <xf numFmtId="3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4" fillId="0" borderId="0" xfId="1" applyNumberFormat="1" applyFont="1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8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1" applyNumberFormat="1" applyFont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0" fontId="0" fillId="0" borderId="0" xfId="0" applyFill="1" applyBorder="1">
      <alignment vertical="center"/>
    </xf>
    <xf numFmtId="18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internal!$AC$5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internal!$AD$4:$AH$4</c:f>
              <c:strCache>
                <c:ptCount val="5"/>
                <c:pt idx="0">
                  <c:v>RegQueryKey</c:v>
                </c:pt>
                <c:pt idx="1">
                  <c:v>RegCloseKey</c:v>
                </c:pt>
                <c:pt idx="2">
                  <c:v>RegOpenKey</c:v>
                </c:pt>
                <c:pt idx="3">
                  <c:v>RegQueryValue</c:v>
                </c:pt>
                <c:pt idx="4">
                  <c:v>RegEnumKey</c:v>
                </c:pt>
              </c:strCache>
            </c:strRef>
          </c:cat>
          <c:val>
            <c:numRef>
              <c:f>internal!$AD$5:$AH$5</c:f>
              <c:numCache>
                <c:formatCode>0.00000</c:formatCode>
                <c:ptCount val="5"/>
                <c:pt idx="0">
                  <c:v>0.6498467</c:v>
                </c:pt>
                <c:pt idx="1">
                  <c:v>0.55004730000000002</c:v>
                </c:pt>
                <c:pt idx="2">
                  <c:v>0.60082619999999998</c:v>
                </c:pt>
                <c:pt idx="3">
                  <c:v>0.83021440000000002</c:v>
                </c:pt>
                <c:pt idx="4">
                  <c:v>0.77533280000000004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D-3D49-ADFA-70306889B57B}"/>
            </c:ext>
          </c:extLst>
        </c:ser>
        <c:ser>
          <c:idx val="1"/>
          <c:order val="1"/>
          <c:tx>
            <c:strRef>
              <c:f>internal!$AC$6</c:f>
              <c:strCache>
                <c:ptCount val="1"/>
                <c:pt idx="0">
                  <c:v>Internal redundancy elimination with event-driven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internal!$AD$4:$AH$4</c:f>
              <c:strCache>
                <c:ptCount val="5"/>
                <c:pt idx="0">
                  <c:v>RegQueryKey</c:v>
                </c:pt>
                <c:pt idx="1">
                  <c:v>RegCloseKey</c:v>
                </c:pt>
                <c:pt idx="2">
                  <c:v>RegOpenKey</c:v>
                </c:pt>
                <c:pt idx="3">
                  <c:v>RegQueryValue</c:v>
                </c:pt>
                <c:pt idx="4">
                  <c:v>RegEnumKey</c:v>
                </c:pt>
              </c:strCache>
            </c:strRef>
          </c:cat>
          <c:val>
            <c:numRef>
              <c:f>internal!$AD$6:$AH$6</c:f>
              <c:numCache>
                <c:formatCode>0.00000</c:formatCode>
                <c:ptCount val="5"/>
                <c:pt idx="0">
                  <c:v>0.2150329</c:v>
                </c:pt>
                <c:pt idx="1">
                  <c:v>0.26930040000000005</c:v>
                </c:pt>
                <c:pt idx="2">
                  <c:v>0.28161629999999999</c:v>
                </c:pt>
                <c:pt idx="3">
                  <c:v>0.41642440000000003</c:v>
                </c:pt>
                <c:pt idx="4">
                  <c:v>0.16253810000000002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D-3D49-ADFA-70306889B57B}"/>
            </c:ext>
          </c:extLst>
        </c:ser>
        <c:ser>
          <c:idx val="2"/>
          <c:order val="2"/>
          <c:tx>
            <c:strRef>
              <c:f>internal!$AC$7</c:f>
              <c:strCache>
                <c:ptCount val="1"/>
                <c:pt idx="0">
                  <c:v>Internal redundancy elimination without event-driven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internal!$AD$4:$AH$4</c:f>
              <c:strCache>
                <c:ptCount val="5"/>
                <c:pt idx="0">
                  <c:v>RegQueryKey</c:v>
                </c:pt>
                <c:pt idx="1">
                  <c:v>RegCloseKey</c:v>
                </c:pt>
                <c:pt idx="2">
                  <c:v>RegOpenKey</c:v>
                </c:pt>
                <c:pt idx="3">
                  <c:v>RegQueryValue</c:v>
                </c:pt>
                <c:pt idx="4">
                  <c:v>RegEnumKey</c:v>
                </c:pt>
              </c:strCache>
            </c:strRef>
          </c:cat>
          <c:val>
            <c:numRef>
              <c:f>internal!$AD$7:$AH$7</c:f>
              <c:numCache>
                <c:formatCode>0.00000</c:formatCode>
                <c:ptCount val="5"/>
                <c:pt idx="0" formatCode="0.00000_);[Red]\(0.00000\)">
                  <c:v>0.18891229999999998</c:v>
                </c:pt>
                <c:pt idx="1">
                  <c:v>0.26930040000000005</c:v>
                </c:pt>
                <c:pt idx="2">
                  <c:v>0.28161629999999999</c:v>
                </c:pt>
                <c:pt idx="3" formatCode="0.00000_);[Red]\(0.00000\)">
                  <c:v>0.39894220000000002</c:v>
                </c:pt>
                <c:pt idx="4" formatCode="0.00000_);[Red]\(0.00000\)">
                  <c:v>0.11855300000000001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0F44-9851-0191374D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internal!$AC$12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internal!$AD$11:$AG$11</c:f>
              <c:strCache>
                <c:ptCount val="4"/>
                <c:pt idx="0">
                  <c:v>RegEnumValue</c:v>
                </c:pt>
                <c:pt idx="1">
                  <c:v>RegQueryKeySecurity</c:v>
                </c:pt>
                <c:pt idx="2">
                  <c:v>RegLoadKey</c:v>
                </c:pt>
                <c:pt idx="3">
                  <c:v>RegQueryMultipleValueKey</c:v>
                </c:pt>
              </c:strCache>
            </c:strRef>
          </c:cat>
          <c:val>
            <c:numRef>
              <c:f>internal!$AD$12:$AG$12</c:f>
              <c:numCache>
                <c:formatCode>0.00000</c:formatCode>
                <c:ptCount val="4"/>
                <c:pt idx="0">
                  <c:v>0.81790990000000008</c:v>
                </c:pt>
                <c:pt idx="1">
                  <c:v>0.68314010000000003</c:v>
                </c:pt>
                <c:pt idx="2">
                  <c:v>0.72339850000000006</c:v>
                </c:pt>
                <c:pt idx="3">
                  <c:v>0.70418840000000005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B340-AD8C-0C901CA026B0}"/>
            </c:ext>
          </c:extLst>
        </c:ser>
        <c:ser>
          <c:idx val="1"/>
          <c:order val="1"/>
          <c:tx>
            <c:strRef>
              <c:f>internal!$AC$13</c:f>
              <c:strCache>
                <c:ptCount val="1"/>
                <c:pt idx="0">
                  <c:v>Internal redundancy elimination with event-driven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internal!$AD$11:$AG$11</c:f>
              <c:strCache>
                <c:ptCount val="4"/>
                <c:pt idx="0">
                  <c:v>RegEnumValue</c:v>
                </c:pt>
                <c:pt idx="1">
                  <c:v>RegQueryKeySecurity</c:v>
                </c:pt>
                <c:pt idx="2">
                  <c:v>RegLoadKey</c:v>
                </c:pt>
                <c:pt idx="3">
                  <c:v>RegQueryMultipleValueKey</c:v>
                </c:pt>
              </c:strCache>
            </c:strRef>
          </c:cat>
          <c:val>
            <c:numRef>
              <c:f>internal!$AD$13:$AG$13</c:f>
              <c:numCache>
                <c:formatCode>0.00000</c:formatCode>
                <c:ptCount val="4"/>
                <c:pt idx="0">
                  <c:v>0.10626189999999999</c:v>
                </c:pt>
                <c:pt idx="1">
                  <c:v>0.36582120000000001</c:v>
                </c:pt>
                <c:pt idx="2">
                  <c:v>0.51105909999999999</c:v>
                </c:pt>
                <c:pt idx="3">
                  <c:v>0.40537820000000002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1-B340-AD8C-0C901CA026B0}"/>
            </c:ext>
          </c:extLst>
        </c:ser>
        <c:ser>
          <c:idx val="2"/>
          <c:order val="2"/>
          <c:tx>
            <c:strRef>
              <c:f>internal!$AC$14</c:f>
              <c:strCache>
                <c:ptCount val="1"/>
                <c:pt idx="0">
                  <c:v>Internal redundancy elimination without event-driven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internal!$AD$11:$AG$11</c:f>
              <c:strCache>
                <c:ptCount val="4"/>
                <c:pt idx="0">
                  <c:v>RegEnumValue</c:v>
                </c:pt>
                <c:pt idx="1">
                  <c:v>RegQueryKeySecurity</c:v>
                </c:pt>
                <c:pt idx="2">
                  <c:v>RegLoadKey</c:v>
                </c:pt>
                <c:pt idx="3">
                  <c:v>RegQueryMultipleValueKey</c:v>
                </c:pt>
              </c:strCache>
            </c:strRef>
          </c:cat>
          <c:val>
            <c:numRef>
              <c:f>internal!$AD$14:$AG$14</c:f>
              <c:numCache>
                <c:formatCode>0.00000</c:formatCode>
                <c:ptCount val="4"/>
                <c:pt idx="0">
                  <c:v>7.9721500000000001E-2</c:v>
                </c:pt>
                <c:pt idx="1">
                  <c:v>0.3432077</c:v>
                </c:pt>
                <c:pt idx="2">
                  <c:v>0.47781370000000001</c:v>
                </c:pt>
                <c:pt idx="3">
                  <c:v>0.36744749999999998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1-B340-AD8C-0C901CA0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'event-driven'!$U$17</c:f>
              <c:strCache>
                <c:ptCount val="1"/>
                <c:pt idx="0">
                  <c:v>RegQueryKey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'event-driven'!$V$17:$AA$17</c:f>
              <c:numCache>
                <c:formatCode>0.0000</c:formatCode>
                <c:ptCount val="6"/>
                <c:pt idx="0">
                  <c:v>0.32588040000000001</c:v>
                </c:pt>
                <c:pt idx="1">
                  <c:v>0.32957130000000001</c:v>
                </c:pt>
                <c:pt idx="2">
                  <c:v>0.3303314</c:v>
                </c:pt>
                <c:pt idx="3">
                  <c:v>0.33076149999999999</c:v>
                </c:pt>
                <c:pt idx="4">
                  <c:v>0.33098120000000003</c:v>
                </c:pt>
                <c:pt idx="5">
                  <c:v>0.3313682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D-C647-8B89-B2A49C95B0BC}"/>
            </c:ext>
          </c:extLst>
        </c:ser>
        <c:ser>
          <c:idx val="1"/>
          <c:order val="1"/>
          <c:tx>
            <c:strRef>
              <c:f>'event-driven'!$U$18</c:f>
              <c:strCache>
                <c:ptCount val="1"/>
                <c:pt idx="0">
                  <c:v>RegEnumKey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'event-driven'!$V$18:$AA$18</c:f>
              <c:numCache>
                <c:formatCode>0.0000</c:formatCode>
                <c:ptCount val="6"/>
                <c:pt idx="0">
                  <c:v>0.57751350000000001</c:v>
                </c:pt>
                <c:pt idx="1">
                  <c:v>0.57857959999999997</c:v>
                </c:pt>
                <c:pt idx="2">
                  <c:v>0.57897030000000005</c:v>
                </c:pt>
                <c:pt idx="3">
                  <c:v>0.57927200000000001</c:v>
                </c:pt>
                <c:pt idx="4">
                  <c:v>0.57973249999999998</c:v>
                </c:pt>
                <c:pt idx="5">
                  <c:v>0.57984290000000005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D-C647-8B89-B2A49C95B0BC}"/>
            </c:ext>
          </c:extLst>
        </c:ser>
        <c:ser>
          <c:idx val="2"/>
          <c:order val="2"/>
          <c:tx>
            <c:strRef>
              <c:f>'event-driven'!$U$19</c:f>
              <c:strCache>
                <c:ptCount val="1"/>
                <c:pt idx="0">
                  <c:v>RegQueryValue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'event-driven'!$V$19:$AA$19</c:f>
              <c:numCache>
                <c:formatCode>0.0000</c:formatCode>
                <c:ptCount val="6"/>
                <c:pt idx="0">
                  <c:v>1.2182099</c:v>
                </c:pt>
                <c:pt idx="1">
                  <c:v>1.2187018999999999</c:v>
                </c:pt>
                <c:pt idx="2">
                  <c:v>1.2190673000000001</c:v>
                </c:pt>
                <c:pt idx="3">
                  <c:v>1.2214613000000001</c:v>
                </c:pt>
                <c:pt idx="4">
                  <c:v>1.2215848999999999</c:v>
                </c:pt>
                <c:pt idx="5">
                  <c:v>1.2224043999999998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D-C647-8B89-B2A49C95B0BC}"/>
            </c:ext>
          </c:extLst>
        </c:ser>
        <c:ser>
          <c:idx val="3"/>
          <c:order val="3"/>
          <c:tx>
            <c:strRef>
              <c:f>'event-driven'!$U$20</c:f>
              <c:strCache>
                <c:ptCount val="1"/>
                <c:pt idx="0">
                  <c:v>RegEnumValue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'event-driven'!$V$20:$AA$20</c:f>
              <c:numCache>
                <c:formatCode>0.0000</c:formatCode>
                <c:ptCount val="6"/>
                <c:pt idx="0">
                  <c:v>0.68932139999999997</c:v>
                </c:pt>
                <c:pt idx="1">
                  <c:v>0.6898941999999999</c:v>
                </c:pt>
                <c:pt idx="2">
                  <c:v>0.69009350000000003</c:v>
                </c:pt>
                <c:pt idx="3">
                  <c:v>0.69016310000000003</c:v>
                </c:pt>
                <c:pt idx="4">
                  <c:v>0.69030709999999995</c:v>
                </c:pt>
                <c:pt idx="5">
                  <c:v>0.6918552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D-C647-8B89-B2A49C95B0BC}"/>
            </c:ext>
          </c:extLst>
        </c:ser>
        <c:ser>
          <c:idx val="4"/>
          <c:order val="4"/>
          <c:tx>
            <c:strRef>
              <c:f>'event-driven'!$U$21</c:f>
              <c:strCache>
                <c:ptCount val="1"/>
                <c:pt idx="0">
                  <c:v>RegQueryKeySecurity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'event-driven'!$V$21:$AA$21</c:f>
              <c:numCache>
                <c:formatCode>0.0000</c:formatCode>
                <c:ptCount val="6"/>
                <c:pt idx="0">
                  <c:v>0.79266459999999994</c:v>
                </c:pt>
                <c:pt idx="1">
                  <c:v>0.79291350000000005</c:v>
                </c:pt>
                <c:pt idx="2">
                  <c:v>0.79327040000000004</c:v>
                </c:pt>
                <c:pt idx="3">
                  <c:v>0.79530809999999996</c:v>
                </c:pt>
                <c:pt idx="4">
                  <c:v>0.7956801</c:v>
                </c:pt>
                <c:pt idx="5">
                  <c:v>0.79743780000000009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D-C647-8B89-B2A49C95B0BC}"/>
            </c:ext>
          </c:extLst>
        </c:ser>
        <c:ser>
          <c:idx val="5"/>
          <c:order val="5"/>
          <c:tx>
            <c:strRef>
              <c:f>'event-driven'!$U$22</c:f>
              <c:strCache>
                <c:ptCount val="1"/>
                <c:pt idx="0">
                  <c:v>RegLoadKey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'event-driven'!$V$22:$AA$22</c:f>
              <c:numCache>
                <c:formatCode>0.0000</c:formatCode>
                <c:ptCount val="6"/>
                <c:pt idx="0">
                  <c:v>0.8847756</c:v>
                </c:pt>
                <c:pt idx="1">
                  <c:v>0.88525959999999992</c:v>
                </c:pt>
                <c:pt idx="2">
                  <c:v>0.88696030000000003</c:v>
                </c:pt>
                <c:pt idx="3">
                  <c:v>0.88731319999999991</c:v>
                </c:pt>
                <c:pt idx="4">
                  <c:v>0.88781869999999996</c:v>
                </c:pt>
                <c:pt idx="5">
                  <c:v>0.88782330000000009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D-C647-8B89-B2A49C95B0BC}"/>
            </c:ext>
          </c:extLst>
        </c:ser>
        <c:ser>
          <c:idx val="6"/>
          <c:order val="6"/>
          <c:tx>
            <c:strRef>
              <c:f>'event-driven'!$U$23</c:f>
              <c:strCache>
                <c:ptCount val="1"/>
                <c:pt idx="0">
                  <c:v>RegQueryMultipleValueKey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'event-driven'!$V$16:$AA$16</c:f>
              <c:strCache>
                <c:ptCount val="6"/>
                <c:pt idx="0">
                  <c:v>without updates</c:v>
                </c:pt>
                <c:pt idx="1">
                  <c:v>1x</c:v>
                </c:pt>
                <c:pt idx="2">
                  <c:v>2x</c:v>
                </c:pt>
                <c:pt idx="3">
                  <c:v>3x</c:v>
                </c:pt>
                <c:pt idx="4">
                  <c:v>4x</c:v>
                </c:pt>
                <c:pt idx="5">
                  <c:v>5x</c:v>
                </c:pt>
              </c:strCache>
            </c:strRef>
          </c:cat>
          <c:val>
            <c:numRef>
              <c:f>'event-driven'!$V$23:$AA$23</c:f>
              <c:numCache>
                <c:formatCode>0.0000</c:formatCode>
                <c:ptCount val="6"/>
                <c:pt idx="0">
                  <c:v>0.66880490000000004</c:v>
                </c:pt>
                <c:pt idx="1">
                  <c:v>0.66902300000000003</c:v>
                </c:pt>
                <c:pt idx="2">
                  <c:v>0.66966190000000003</c:v>
                </c:pt>
                <c:pt idx="3">
                  <c:v>0.67075319999999994</c:v>
                </c:pt>
                <c:pt idx="4">
                  <c:v>0.67088040000000004</c:v>
                </c:pt>
                <c:pt idx="5">
                  <c:v>0.67136399999999996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D-C647-8B89-B2A49C95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51072"/>
        <c:axId val="519854024"/>
      </c:line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  <c:max val="1.2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  <c:majorUnit val="0.15000000000000002"/>
        <c:min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outer!$X$6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outer!$Y$5:$AC$5</c:f>
              <c:strCache>
                <c:ptCount val="5"/>
                <c:pt idx="0">
                  <c:v>Outer 1</c:v>
                </c:pt>
                <c:pt idx="1">
                  <c:v>Outer 2</c:v>
                </c:pt>
                <c:pt idx="2">
                  <c:v>Outer 3</c:v>
                </c:pt>
                <c:pt idx="3">
                  <c:v>Outer 4</c:v>
                </c:pt>
                <c:pt idx="4">
                  <c:v>Outer 5</c:v>
                </c:pt>
              </c:strCache>
            </c:strRef>
          </c:cat>
          <c:val>
            <c:numRef>
              <c:f>outer!$Y$6:$AC$6</c:f>
              <c:numCache>
                <c:formatCode>0.00000</c:formatCode>
                <c:ptCount val="5"/>
                <c:pt idx="0">
                  <c:v>5.2666918000000003</c:v>
                </c:pt>
                <c:pt idx="1">
                  <c:v>3.4927199</c:v>
                </c:pt>
                <c:pt idx="2">
                  <c:v>3.8070159000000001</c:v>
                </c:pt>
                <c:pt idx="3">
                  <c:v>6.3505954000000004</c:v>
                </c:pt>
                <c:pt idx="4">
                  <c:v>4.3901739000000006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E84D-B2EF-B38566DCDEBD}"/>
            </c:ext>
          </c:extLst>
        </c:ser>
        <c:ser>
          <c:idx val="1"/>
          <c:order val="1"/>
          <c:tx>
            <c:strRef>
              <c:f>outer!$X$7</c:f>
              <c:strCache>
                <c:ptCount val="1"/>
                <c:pt idx="0">
                  <c:v>Outer Deduplication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outer!$Y$5:$AC$5</c:f>
              <c:strCache>
                <c:ptCount val="5"/>
                <c:pt idx="0">
                  <c:v>Outer 1</c:v>
                </c:pt>
                <c:pt idx="1">
                  <c:v>Outer 2</c:v>
                </c:pt>
                <c:pt idx="2">
                  <c:v>Outer 3</c:v>
                </c:pt>
                <c:pt idx="3">
                  <c:v>Outer 4</c:v>
                </c:pt>
                <c:pt idx="4">
                  <c:v>Outer 5</c:v>
                </c:pt>
              </c:strCache>
            </c:strRef>
          </c:cat>
          <c:val>
            <c:numRef>
              <c:f>outer!$Y$7:$AC$7</c:f>
              <c:numCache>
                <c:formatCode>0.00000</c:formatCode>
                <c:ptCount val="5"/>
                <c:pt idx="0">
                  <c:v>5.1576317000000005</c:v>
                </c:pt>
                <c:pt idx="1">
                  <c:v>3.3574196000000001</c:v>
                </c:pt>
                <c:pt idx="2">
                  <c:v>3.7521027999999998</c:v>
                </c:pt>
                <c:pt idx="3">
                  <c:v>6.0361829</c:v>
                </c:pt>
                <c:pt idx="4">
                  <c:v>4.2216201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E-E84D-B2EF-B38566DC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outer!$X$15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outer!$Y$14:$AC$14</c:f>
              <c:strCache>
                <c:ptCount val="5"/>
                <c:pt idx="0">
                  <c:v>Outer 6</c:v>
                </c:pt>
                <c:pt idx="1">
                  <c:v>Outer 7</c:v>
                </c:pt>
                <c:pt idx="2">
                  <c:v>Outer 8</c:v>
                </c:pt>
                <c:pt idx="3">
                  <c:v>Outer 9</c:v>
                </c:pt>
                <c:pt idx="4">
                  <c:v>Outer 10</c:v>
                </c:pt>
              </c:strCache>
            </c:strRef>
          </c:cat>
          <c:val>
            <c:numRef>
              <c:f>outer!$Y$15:$AC$15</c:f>
              <c:numCache>
                <c:formatCode>0.00000</c:formatCode>
                <c:ptCount val="5"/>
                <c:pt idx="0">
                  <c:v>7.2995342000000001</c:v>
                </c:pt>
                <c:pt idx="1">
                  <c:v>4.9086002000000004</c:v>
                </c:pt>
                <c:pt idx="2">
                  <c:v>4.7773409999999998</c:v>
                </c:pt>
                <c:pt idx="3">
                  <c:v>3.6792506</c:v>
                </c:pt>
                <c:pt idx="4">
                  <c:v>4.1894609000000003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2-654B-A3D4-D2B715A6C1D4}"/>
            </c:ext>
          </c:extLst>
        </c:ser>
        <c:ser>
          <c:idx val="1"/>
          <c:order val="1"/>
          <c:tx>
            <c:strRef>
              <c:f>outer!$X$16</c:f>
              <c:strCache>
                <c:ptCount val="1"/>
                <c:pt idx="0">
                  <c:v>Outer Deduplication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outer!$Y$14:$AC$14</c:f>
              <c:strCache>
                <c:ptCount val="5"/>
                <c:pt idx="0">
                  <c:v>Outer 6</c:v>
                </c:pt>
                <c:pt idx="1">
                  <c:v>Outer 7</c:v>
                </c:pt>
                <c:pt idx="2">
                  <c:v>Outer 8</c:v>
                </c:pt>
                <c:pt idx="3">
                  <c:v>Outer 9</c:v>
                </c:pt>
                <c:pt idx="4">
                  <c:v>Outer 10</c:v>
                </c:pt>
              </c:strCache>
            </c:strRef>
          </c:cat>
          <c:val>
            <c:numRef>
              <c:f>outer!$Y$16:$AC$16</c:f>
              <c:numCache>
                <c:formatCode>0.00000</c:formatCode>
                <c:ptCount val="5"/>
                <c:pt idx="0">
                  <c:v>6.9544867000000004</c:v>
                </c:pt>
                <c:pt idx="1">
                  <c:v>4.6479452000000006</c:v>
                </c:pt>
                <c:pt idx="2">
                  <c:v>4.6833319000000007</c:v>
                </c:pt>
                <c:pt idx="3">
                  <c:v>3.5299372999999998</c:v>
                </c:pt>
                <c:pt idx="4">
                  <c:v>4.1293163999999996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2-654B-A3D4-D2B715A6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'two-level'!$AC$6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'two-level'!$AD$5:$AH$5</c:f>
              <c:strCache>
                <c:ptCount val="5"/>
                <c:pt idx="0">
                  <c:v>Outer 1</c:v>
                </c:pt>
                <c:pt idx="1">
                  <c:v>Outer 2</c:v>
                </c:pt>
                <c:pt idx="2">
                  <c:v>Outer 3</c:v>
                </c:pt>
                <c:pt idx="3">
                  <c:v>Outer 4</c:v>
                </c:pt>
                <c:pt idx="4">
                  <c:v>Outer 5</c:v>
                </c:pt>
              </c:strCache>
            </c:strRef>
          </c:cat>
          <c:val>
            <c:numRef>
              <c:f>'two-level'!$AD$6:$AH$6</c:f>
              <c:numCache>
                <c:formatCode>0.00000</c:formatCode>
                <c:ptCount val="5"/>
                <c:pt idx="0">
                  <c:v>5.2666918000000003</c:v>
                </c:pt>
                <c:pt idx="1">
                  <c:v>3.4927199</c:v>
                </c:pt>
                <c:pt idx="2">
                  <c:v>3.8070159000000001</c:v>
                </c:pt>
                <c:pt idx="3">
                  <c:v>6.3505954000000004</c:v>
                </c:pt>
                <c:pt idx="4">
                  <c:v>4.3901739000000006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2-40F9-ACA4-5F4ACA541F39}"/>
            </c:ext>
          </c:extLst>
        </c:ser>
        <c:ser>
          <c:idx val="1"/>
          <c:order val="1"/>
          <c:tx>
            <c:strRef>
              <c:f>'two-level'!$AC$7</c:f>
              <c:strCache>
                <c:ptCount val="1"/>
                <c:pt idx="0">
                  <c:v>Direct Outer Deduplication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'two-level'!$AD$5:$AH$5</c:f>
              <c:strCache>
                <c:ptCount val="5"/>
                <c:pt idx="0">
                  <c:v>Outer 1</c:v>
                </c:pt>
                <c:pt idx="1">
                  <c:v>Outer 2</c:v>
                </c:pt>
                <c:pt idx="2">
                  <c:v>Outer 3</c:v>
                </c:pt>
                <c:pt idx="3">
                  <c:v>Outer 4</c:v>
                </c:pt>
                <c:pt idx="4">
                  <c:v>Outer 5</c:v>
                </c:pt>
              </c:strCache>
            </c:strRef>
          </c:cat>
          <c:val>
            <c:numRef>
              <c:f>'two-level'!$AD$7:$AH$7</c:f>
              <c:numCache>
                <c:formatCode>0.00000</c:formatCode>
                <c:ptCount val="5"/>
                <c:pt idx="0">
                  <c:v>5.1946817999999997</c:v>
                </c:pt>
                <c:pt idx="1">
                  <c:v>3.4039392999999998</c:v>
                </c:pt>
                <c:pt idx="2">
                  <c:v>3.7752607</c:v>
                </c:pt>
                <c:pt idx="3">
                  <c:v>6.1650282000000001</c:v>
                </c:pt>
                <c:pt idx="4">
                  <c:v>4.2845540999999994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2-40F9-ACA4-5F4ACA541F39}"/>
            </c:ext>
          </c:extLst>
        </c:ser>
        <c:ser>
          <c:idx val="2"/>
          <c:order val="2"/>
          <c:tx>
            <c:strRef>
              <c:f>'two-level'!$AC$8</c:f>
              <c:strCache>
                <c:ptCount val="1"/>
                <c:pt idx="0">
                  <c:v>Outer Deduplication after Internal Deduplication</c:v>
                </c:pt>
              </c:strCache>
            </c:strRef>
          </c:tx>
          <c:spPr>
            <a:pattFill prst="smCheck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'two-level'!$AD$5:$AH$5</c:f>
              <c:strCache>
                <c:ptCount val="5"/>
                <c:pt idx="0">
                  <c:v>Outer 1</c:v>
                </c:pt>
                <c:pt idx="1">
                  <c:v>Outer 2</c:v>
                </c:pt>
                <c:pt idx="2">
                  <c:v>Outer 3</c:v>
                </c:pt>
                <c:pt idx="3">
                  <c:v>Outer 4</c:v>
                </c:pt>
                <c:pt idx="4">
                  <c:v>Outer 5</c:v>
                </c:pt>
              </c:strCache>
            </c:strRef>
          </c:cat>
          <c:val>
            <c:numRef>
              <c:f>'two-level'!$AD$8:$AH$8</c:f>
              <c:numCache>
                <c:formatCode>0.00000</c:formatCode>
                <c:ptCount val="5"/>
                <c:pt idx="0">
                  <c:v>5.1576317000000005</c:v>
                </c:pt>
                <c:pt idx="1">
                  <c:v>3.3574196000000001</c:v>
                </c:pt>
                <c:pt idx="2">
                  <c:v>3.7521027999999998</c:v>
                </c:pt>
                <c:pt idx="3">
                  <c:v>6.0361829</c:v>
                </c:pt>
                <c:pt idx="4">
                  <c:v>4.2216201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5-4CC3-81BC-3A7EC229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'two-level'!$AC$15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'two-level'!$AD$14:$AH$14</c:f>
              <c:strCache>
                <c:ptCount val="5"/>
                <c:pt idx="0">
                  <c:v>Outer 6</c:v>
                </c:pt>
                <c:pt idx="1">
                  <c:v>Outer 7</c:v>
                </c:pt>
                <c:pt idx="2">
                  <c:v>Outer 8</c:v>
                </c:pt>
                <c:pt idx="3">
                  <c:v>Outer 9</c:v>
                </c:pt>
                <c:pt idx="4">
                  <c:v>Outer 10</c:v>
                </c:pt>
              </c:strCache>
            </c:strRef>
          </c:cat>
          <c:val>
            <c:numRef>
              <c:f>'two-level'!$AD$15:$AH$15</c:f>
              <c:numCache>
                <c:formatCode>0.00000</c:formatCode>
                <c:ptCount val="5"/>
                <c:pt idx="0">
                  <c:v>7.2995342000000001</c:v>
                </c:pt>
                <c:pt idx="1">
                  <c:v>4.9086002000000004</c:v>
                </c:pt>
                <c:pt idx="2">
                  <c:v>4.7773409999999998</c:v>
                </c:pt>
                <c:pt idx="3">
                  <c:v>3.6792506</c:v>
                </c:pt>
                <c:pt idx="4">
                  <c:v>4.1894609000000003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554A-B41D-C2497444CD8D}"/>
            </c:ext>
          </c:extLst>
        </c:ser>
        <c:ser>
          <c:idx val="1"/>
          <c:order val="1"/>
          <c:tx>
            <c:strRef>
              <c:f>'two-level'!$AC$16</c:f>
              <c:strCache>
                <c:ptCount val="1"/>
                <c:pt idx="0">
                  <c:v>Direct Outer Deduplication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'two-level'!$AD$14:$AH$14</c:f>
              <c:strCache>
                <c:ptCount val="5"/>
                <c:pt idx="0">
                  <c:v>Outer 6</c:v>
                </c:pt>
                <c:pt idx="1">
                  <c:v>Outer 7</c:v>
                </c:pt>
                <c:pt idx="2">
                  <c:v>Outer 8</c:v>
                </c:pt>
                <c:pt idx="3">
                  <c:v>Outer 9</c:v>
                </c:pt>
                <c:pt idx="4">
                  <c:v>Outer 10</c:v>
                </c:pt>
              </c:strCache>
            </c:strRef>
          </c:cat>
          <c:val>
            <c:numRef>
              <c:f>'two-level'!$AD$16:$AH$16</c:f>
              <c:numCache>
                <c:formatCode>0.00000</c:formatCode>
                <c:ptCount val="5"/>
                <c:pt idx="0">
                  <c:v>7.0905937999999997</c:v>
                </c:pt>
                <c:pt idx="1">
                  <c:v>4.7626165</c:v>
                </c:pt>
                <c:pt idx="2">
                  <c:v>4.7248759000000007</c:v>
                </c:pt>
                <c:pt idx="3">
                  <c:v>3.5939633999999998</c:v>
                </c:pt>
                <c:pt idx="4">
                  <c:v>4.1522506000000003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5-554A-B41D-C2497444CD8D}"/>
            </c:ext>
          </c:extLst>
        </c:ser>
        <c:ser>
          <c:idx val="2"/>
          <c:order val="2"/>
          <c:tx>
            <c:strRef>
              <c:f>'two-level'!$AC$17</c:f>
              <c:strCache>
                <c:ptCount val="1"/>
                <c:pt idx="0">
                  <c:v>Outer Deduplication after Internal Deduplication</c:v>
                </c:pt>
              </c:strCache>
            </c:strRef>
          </c:tx>
          <c:spPr>
            <a:pattFill prst="smCheck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'two-level'!$AD$14:$AH$14</c:f>
              <c:strCache>
                <c:ptCount val="5"/>
                <c:pt idx="0">
                  <c:v>Outer 6</c:v>
                </c:pt>
                <c:pt idx="1">
                  <c:v>Outer 7</c:v>
                </c:pt>
                <c:pt idx="2">
                  <c:v>Outer 8</c:v>
                </c:pt>
                <c:pt idx="3">
                  <c:v>Outer 9</c:v>
                </c:pt>
                <c:pt idx="4">
                  <c:v>Outer 10</c:v>
                </c:pt>
              </c:strCache>
            </c:strRef>
          </c:cat>
          <c:val>
            <c:numRef>
              <c:f>'two-level'!$AD$17:$AH$17</c:f>
              <c:numCache>
                <c:formatCode>0.00000</c:formatCode>
                <c:ptCount val="5"/>
                <c:pt idx="0">
                  <c:v>6.9544867000000004</c:v>
                </c:pt>
                <c:pt idx="1">
                  <c:v>4.6479452000000006</c:v>
                </c:pt>
                <c:pt idx="2">
                  <c:v>4.6833319000000007</c:v>
                </c:pt>
                <c:pt idx="3">
                  <c:v>3.5299372999999998</c:v>
                </c:pt>
                <c:pt idx="4">
                  <c:v>4.1293163999999996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5-554A-B41D-C2497444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Elapsed Time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Multi!$I$23:$M$23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Multi!$I$24:$M$24</c:f>
              <c:numCache>
                <c:formatCode>0.00%</c:formatCode>
                <c:ptCount val="5"/>
                <c:pt idx="0">
                  <c:v>8.9254550994310344E-2</c:v>
                </c:pt>
                <c:pt idx="1">
                  <c:v>0.12394123292454393</c:v>
                </c:pt>
                <c:pt idx="2">
                  <c:v>0.19179891672162547</c:v>
                </c:pt>
                <c:pt idx="3">
                  <c:v>0.21934412986197718</c:v>
                </c:pt>
                <c:pt idx="4">
                  <c:v>0.262120859645397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E-453B-91CD-02C36D16D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603864"/>
        <c:axId val="520605504"/>
      </c:barChart>
      <c:catAx>
        <c:axId val="52060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programs running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20605504"/>
        <c:crosses val="autoZero"/>
        <c:auto val="1"/>
        <c:lblAlgn val="ctr"/>
        <c:lblOffset val="100"/>
        <c:noMultiLvlLbl val="0"/>
      </c:catAx>
      <c:valAx>
        <c:axId val="5206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Portion of the Performance Improvement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2060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Multi!$AE$5</c:f>
              <c:strCache>
                <c:ptCount val="1"/>
                <c:pt idx="0">
                  <c:v>Duplication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Multi!$AF$4:$AJ$4</c:f>
              <c:numCache>
                <c:formatCode>General</c:formatCode>
                <c:ptCount val="5"/>
              </c:numCache>
            </c:numRef>
          </c:cat>
          <c:val>
            <c:numRef>
              <c:f>Multi!$AF$5:$AJ$5</c:f>
              <c:numCache>
                <c:formatCode>General</c:formatCode>
                <c:ptCount val="5"/>
                <c:pt idx="0">
                  <c:v>8.4444019000000008</c:v>
                </c:pt>
                <c:pt idx="1">
                  <c:v>43.808632299999999</c:v>
                </c:pt>
                <c:pt idx="2">
                  <c:v>85.919466499999999</c:v>
                </c:pt>
                <c:pt idx="3">
                  <c:v>133.89302380000001</c:v>
                </c:pt>
                <c:pt idx="4">
                  <c:v>181.07410400000001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65B-95A8-ABF85F3CC872}"/>
            </c:ext>
          </c:extLst>
        </c:ser>
        <c:ser>
          <c:idx val="1"/>
          <c:order val="1"/>
          <c:tx>
            <c:strRef>
              <c:f>Multi!$AE$6</c:f>
              <c:strCache>
                <c:ptCount val="1"/>
                <c:pt idx="0">
                  <c:v>Outer Deduplication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Multi!$AF$4:$AJ$4</c:f>
              <c:numCache>
                <c:formatCode>General</c:formatCode>
                <c:ptCount val="5"/>
              </c:numCache>
            </c:numRef>
          </c:cat>
          <c:val>
            <c:numRef>
              <c:f>Multi!$AF$6:$AJ$6</c:f>
              <c:numCache>
                <c:formatCode>General</c:formatCode>
                <c:ptCount val="5"/>
                <c:pt idx="0">
                  <c:v>8.1161896000000002</c:v>
                </c:pt>
                <c:pt idx="1">
                  <c:v>40.8913473</c:v>
                </c:pt>
                <c:pt idx="2">
                  <c:v>73.366786300000001</c:v>
                </c:pt>
                <c:pt idx="3">
                  <c:v>109.509197</c:v>
                </c:pt>
                <c:pt idx="4">
                  <c:v>142.64746540000002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C-465B-95A8-ABF85F3CC872}"/>
            </c:ext>
          </c:extLst>
        </c:ser>
        <c:ser>
          <c:idx val="2"/>
          <c:order val="2"/>
          <c:tx>
            <c:strRef>
              <c:f>Multi!$AE$7</c:f>
              <c:strCache>
                <c:ptCount val="1"/>
                <c:pt idx="0">
                  <c:v>Two-Level Deduplication</c:v>
                </c:pt>
              </c:strCache>
            </c:strRef>
          </c:tx>
          <c:spPr>
            <a:pattFill prst="dotDmnd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dotDmnd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C-465B-95A8-ABF85F3CC872}"/>
              </c:ext>
            </c:extLst>
          </c:dPt>
          <c:cat>
            <c:numRef>
              <c:f>Multi!$AF$4:$AJ$4</c:f>
              <c:numCache>
                <c:formatCode>General</c:formatCode>
                <c:ptCount val="5"/>
              </c:numCache>
            </c:numRef>
          </c:cat>
          <c:val>
            <c:numRef>
              <c:f>Multi!$AF$7:$AJ$7</c:f>
              <c:numCache>
                <c:formatCode>General</c:formatCode>
                <c:ptCount val="5"/>
                <c:pt idx="0">
                  <c:v>7.6907005999999996</c:v>
                </c:pt>
                <c:pt idx="1">
                  <c:v>38.378936400000001</c:v>
                </c:pt>
                <c:pt idx="2">
                  <c:v>69.440205900000009</c:v>
                </c:pt>
                <c:pt idx="3">
                  <c:v>104.52437500000001</c:v>
                </c:pt>
                <c:pt idx="4">
                  <c:v>133.61080419999999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C-465B-95A8-ABF85F3C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51072"/>
        <c:axId val="519854024"/>
      </c:barChart>
      <c:catAx>
        <c:axId val="5198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854024"/>
        <c:crosses val="autoZero"/>
        <c:auto val="1"/>
        <c:lblAlgn val="ctr"/>
        <c:lblOffset val="100"/>
        <c:noMultiLvlLbl val="0"/>
      </c:catAx>
      <c:valAx>
        <c:axId val="519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Elapsed Time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85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208338</xdr:colOff>
      <xdr:row>42</xdr:row>
      <xdr:rowOff>94857</xdr:rowOff>
    </xdr:from>
    <xdr:to>
      <xdr:col>31</xdr:col>
      <xdr:colOff>579617</xdr:colOff>
      <xdr:row>73</xdr:row>
      <xdr:rowOff>24005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144392-6912-C742-A1C9-2CCEA5D29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385806</xdr:colOff>
      <xdr:row>11</xdr:row>
      <xdr:rowOff>168403</xdr:rowOff>
    </xdr:from>
    <xdr:to>
      <xdr:col>62</xdr:col>
      <xdr:colOff>69316</xdr:colOff>
      <xdr:row>48</xdr:row>
      <xdr:rowOff>124177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4610BF-ADEE-8841-9098-4C933276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584200</xdr:colOff>
      <xdr:row>25</xdr:row>
      <xdr:rowOff>63498</xdr:rowOff>
    </xdr:from>
    <xdr:to>
      <xdr:col>32</xdr:col>
      <xdr:colOff>50497</xdr:colOff>
      <xdr:row>51</xdr:row>
      <xdr:rowOff>186267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3D2CE2-E497-6D46-8871-8DF94B015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494167</xdr:colOff>
      <xdr:row>22</xdr:row>
      <xdr:rowOff>78681</xdr:rowOff>
    </xdr:from>
    <xdr:to>
      <xdr:col>31</xdr:col>
      <xdr:colOff>410516</xdr:colOff>
      <xdr:row>46</xdr:row>
      <xdr:rowOff>81052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897FEC2-94C2-F740-ADA5-B6DE7583B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369614</xdr:colOff>
      <xdr:row>48</xdr:row>
      <xdr:rowOff>65396</xdr:rowOff>
    </xdr:from>
    <xdr:to>
      <xdr:col>28</xdr:col>
      <xdr:colOff>1031030</xdr:colOff>
      <xdr:row>72</xdr:row>
      <xdr:rowOff>186300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B8E9061-567C-4743-ABB1-0A0895031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1172516</xdr:colOff>
      <xdr:row>37</xdr:row>
      <xdr:rowOff>24869</xdr:rowOff>
    </xdr:from>
    <xdr:to>
      <xdr:col>33</xdr:col>
      <xdr:colOff>716332</xdr:colOff>
      <xdr:row>61</xdr:row>
      <xdr:rowOff>128104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1C2639-E2D8-42B3-8C70-519ADAFC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253999</xdr:colOff>
      <xdr:row>35</xdr:row>
      <xdr:rowOff>230909</xdr:rowOff>
    </xdr:from>
    <xdr:to>
      <xdr:col>49</xdr:col>
      <xdr:colOff>349989</xdr:colOff>
      <xdr:row>59</xdr:row>
      <xdr:rowOff>205303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E4425A-1122-8342-AAEB-6222923F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920207</xdr:colOff>
      <xdr:row>27</xdr:row>
      <xdr:rowOff>149133</xdr:rowOff>
    </xdr:from>
    <xdr:to>
      <xdr:col>10</xdr:col>
      <xdr:colOff>1440041</xdr:colOff>
      <xdr:row>53</xdr:row>
      <xdr:rowOff>49904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57D8C5-9EEA-4B5A-8478-9124D2D2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46</xdr:col>
      <xdr:colOff>248942</xdr:colOff>
      <xdr:row>42</xdr:row>
      <xdr:rowOff>114072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1DD2E7-719E-4064-8708-2450155F9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03E9-E006-46E3-AA0A-A3BA58A152BA}">
  <dimension ref="A2:AP56"/>
  <sheetViews>
    <sheetView topLeftCell="J1" zoomScale="93" zoomScaleNormal="70" workbookViewId="0">
      <selection activeCell="AD8" activeCellId="1" sqref="AD15:AG15 AD8:AH8"/>
    </sheetView>
  </sheetViews>
  <sheetFormatPr baseColWidth="10" defaultColWidth="8.83203125" defaultRowHeight="17"/>
  <cols>
    <col min="1" max="1" width="9.1640625" customWidth="1"/>
    <col min="2" max="2" width="22.6640625" style="1" bestFit="1" customWidth="1"/>
    <col min="3" max="3" width="12.5" style="1" bestFit="1" customWidth="1"/>
    <col min="4" max="4" width="17.83203125" style="1" customWidth="1"/>
    <col min="5" max="5" width="20" style="1" bestFit="1" customWidth="1"/>
    <col min="6" max="6" width="8.83203125" style="1"/>
    <col min="7" max="7" width="22.6640625" style="1" bestFit="1" customWidth="1"/>
    <col min="8" max="8" width="12.5" style="1" bestFit="1" customWidth="1"/>
    <col min="9" max="9" width="19.1640625" style="1" bestFit="1" customWidth="1"/>
    <col min="10" max="10" width="18.1640625" style="1" bestFit="1" customWidth="1"/>
    <col min="11" max="11" width="8.83203125" style="1"/>
    <col min="12" max="12" width="28.6640625" style="1" bestFit="1" customWidth="1"/>
    <col min="13" max="13" width="11.33203125" style="1" bestFit="1" customWidth="1"/>
    <col min="14" max="14" width="20.83203125" style="1" bestFit="1" customWidth="1"/>
    <col min="15" max="15" width="18.1640625" style="1" bestFit="1" customWidth="1"/>
    <col min="16" max="16" width="8.83203125" style="1"/>
    <col min="17" max="17" width="28.6640625" style="1" bestFit="1" customWidth="1"/>
    <col min="18" max="18" width="11.33203125" style="1" bestFit="1" customWidth="1"/>
    <col min="19" max="19" width="19.1640625" style="20" bestFit="1" customWidth="1"/>
    <col min="20" max="20" width="20" style="1" bestFit="1" customWidth="1"/>
    <col min="21" max="21" width="8.83203125" style="1"/>
    <col min="22" max="22" width="22.6640625" style="1" bestFit="1" customWidth="1"/>
    <col min="23" max="23" width="11.33203125" style="1" bestFit="1" customWidth="1"/>
    <col min="24" max="24" width="19.1640625" style="1" bestFit="1" customWidth="1"/>
    <col min="25" max="25" width="20" style="1" bestFit="1" customWidth="1"/>
    <col min="29" max="29" width="45.1640625" style="20" bestFit="1" customWidth="1"/>
    <col min="30" max="30" width="13.5" style="20" bestFit="1" customWidth="1"/>
    <col min="31" max="31" width="20.5" style="20" bestFit="1" customWidth="1"/>
    <col min="32" max="32" width="13" style="20" bestFit="1" customWidth="1"/>
    <col min="33" max="33" width="29.5" style="20" bestFit="1" customWidth="1"/>
    <col min="34" max="34" width="13.1640625" style="20" bestFit="1" customWidth="1"/>
    <col min="35" max="35" width="15.1640625" style="20" bestFit="1" customWidth="1"/>
    <col min="36" max="36" width="14.33203125" style="20" bestFit="1" customWidth="1"/>
    <col min="37" max="37" width="13.83203125" style="20" bestFit="1" customWidth="1"/>
    <col min="38" max="38" width="12.5" style="20" bestFit="1" customWidth="1"/>
    <col min="39" max="39" width="20.83203125" style="20" bestFit="1" customWidth="1"/>
  </cols>
  <sheetData>
    <row r="2" spans="2:42" ht="27">
      <c r="B2" s="4">
        <f>(C2-E2)/C2</f>
        <v>0.70929713115416304</v>
      </c>
      <c r="C2" s="3">
        <f>AVERAGE(C5:C14)/1000000</f>
        <v>0.6498467</v>
      </c>
      <c r="D2" s="3">
        <f>AVERAGE(D5:D14)/1000000</f>
        <v>0.2150329</v>
      </c>
      <c r="E2" s="3">
        <f>AVERAGE(E5:E14)/1000000</f>
        <v>0.18891229999999998</v>
      </c>
      <c r="F2" s="20"/>
      <c r="G2" s="4">
        <f>(H2-I2)/H2</f>
        <v>0.51040501425968265</v>
      </c>
      <c r="H2" s="3">
        <f>AVERAGE(H5:H14)/1000000</f>
        <v>0.55004730000000002</v>
      </c>
      <c r="I2" s="3">
        <f>AVERAGE(I5:I14)/1000000</f>
        <v>0.26930040000000005</v>
      </c>
      <c r="J2" s="3"/>
      <c r="K2" s="20"/>
      <c r="L2" s="4">
        <f>(M2-N2)/M2</f>
        <v>0.53128492066424537</v>
      </c>
      <c r="M2" s="3">
        <f>AVERAGE(M5:M14)/1000000</f>
        <v>0.60082619999999998</v>
      </c>
      <c r="N2" s="3">
        <f>AVERAGE(N5:N14)/1000000</f>
        <v>0.28161629999999999</v>
      </c>
      <c r="O2" s="3"/>
      <c r="P2" s="20"/>
      <c r="Q2" s="4">
        <f>(R2-T2)/R2</f>
        <v>0.5194708740296482</v>
      </c>
      <c r="R2" s="3">
        <f>AVERAGE(R5:R14)/1000000</f>
        <v>0.83021440000000002</v>
      </c>
      <c r="S2" s="3">
        <f>AVERAGE(S5:S14)/1000000</f>
        <v>0.41642440000000003</v>
      </c>
      <c r="T2" s="3">
        <f>AVERAGE(T5:T14)/1000000</f>
        <v>0.39894220000000002</v>
      </c>
      <c r="U2" s="20"/>
      <c r="V2" s="4">
        <f>(W2-Y2)/W2</f>
        <v>0.84709404787208797</v>
      </c>
      <c r="W2" s="3">
        <f>AVERAGE(W5:W14)/1000000</f>
        <v>0.77533280000000004</v>
      </c>
      <c r="X2" s="3">
        <f>AVERAGE(X5:X14)/1000000</f>
        <v>0.16253810000000002</v>
      </c>
      <c r="Y2" s="3">
        <f>AVERAGE(Y5:Y14)/1000000</f>
        <v>0.11855300000000001</v>
      </c>
    </row>
    <row r="3" spans="2:42">
      <c r="B3" s="20"/>
      <c r="C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T3" s="20"/>
      <c r="V3" s="20"/>
      <c r="W3" s="20"/>
      <c r="X3" s="20"/>
      <c r="Y3" s="20"/>
    </row>
    <row r="4" spans="2:42" ht="18">
      <c r="B4" s="18" t="s">
        <v>9</v>
      </c>
      <c r="C4" s="20" t="s">
        <v>0</v>
      </c>
      <c r="D4" s="20" t="s">
        <v>8</v>
      </c>
      <c r="E4" s="20" t="s">
        <v>7</v>
      </c>
      <c r="F4" s="20"/>
      <c r="G4" s="18" t="s">
        <v>10</v>
      </c>
      <c r="H4" s="20" t="s">
        <v>0</v>
      </c>
      <c r="I4" s="20" t="s">
        <v>7</v>
      </c>
      <c r="J4" s="20"/>
      <c r="K4" s="20"/>
      <c r="L4" s="18" t="s">
        <v>11</v>
      </c>
      <c r="M4" s="20" t="s">
        <v>0</v>
      </c>
      <c r="N4" s="20" t="s">
        <v>7</v>
      </c>
      <c r="O4" s="20"/>
      <c r="P4" s="20"/>
      <c r="Q4" s="19" t="s">
        <v>12</v>
      </c>
      <c r="R4" s="20" t="s">
        <v>0</v>
      </c>
      <c r="S4" s="20" t="s">
        <v>8</v>
      </c>
      <c r="T4" s="20" t="s">
        <v>7</v>
      </c>
      <c r="U4" s="20"/>
      <c r="V4" s="18" t="s">
        <v>13</v>
      </c>
      <c r="W4" s="20" t="s">
        <v>0</v>
      </c>
      <c r="X4" s="20" t="s">
        <v>8</v>
      </c>
      <c r="Y4" s="20" t="s">
        <v>7</v>
      </c>
      <c r="AD4" s="20" t="s">
        <v>17</v>
      </c>
      <c r="AE4" s="20" t="s">
        <v>18</v>
      </c>
      <c r="AF4" s="20" t="s">
        <v>19</v>
      </c>
      <c r="AG4" s="20" t="s">
        <v>20</v>
      </c>
      <c r="AH4" s="20" t="s">
        <v>21</v>
      </c>
    </row>
    <row r="5" spans="2:42" ht="18">
      <c r="B5" s="20">
        <v>1</v>
      </c>
      <c r="C5" s="20">
        <v>641054</v>
      </c>
      <c r="D5" s="20">
        <v>205553</v>
      </c>
      <c r="E5" s="20">
        <v>195458</v>
      </c>
      <c r="F5" s="20"/>
      <c r="G5" s="20">
        <v>1</v>
      </c>
      <c r="H5" s="20">
        <v>559918</v>
      </c>
      <c r="I5" s="20">
        <v>269164</v>
      </c>
      <c r="J5" s="20"/>
      <c r="K5" s="20"/>
      <c r="L5" s="20">
        <v>1</v>
      </c>
      <c r="M5" s="20">
        <v>598612</v>
      </c>
      <c r="N5" s="20">
        <v>271356</v>
      </c>
      <c r="O5" s="20"/>
      <c r="P5" s="20"/>
      <c r="Q5" s="20">
        <v>1</v>
      </c>
      <c r="R5" s="20">
        <v>812822</v>
      </c>
      <c r="S5" s="20">
        <v>413078</v>
      </c>
      <c r="T5" s="20">
        <v>395332</v>
      </c>
      <c r="U5" s="20"/>
      <c r="V5" s="20">
        <v>1</v>
      </c>
      <c r="W5" s="20">
        <v>774498</v>
      </c>
      <c r="X5" s="20">
        <v>167948</v>
      </c>
      <c r="Y5" s="20">
        <v>113698</v>
      </c>
      <c r="AC5" s="20" t="s">
        <v>23</v>
      </c>
      <c r="AD5" s="3">
        <f>C2</f>
        <v>0.6498467</v>
      </c>
      <c r="AE5" s="3">
        <f>H2</f>
        <v>0.55004730000000002</v>
      </c>
      <c r="AF5" s="3">
        <f>M2</f>
        <v>0.60082619999999998</v>
      </c>
      <c r="AG5" s="3">
        <f>R2</f>
        <v>0.83021440000000002</v>
      </c>
      <c r="AH5" s="3">
        <f>W2</f>
        <v>0.77533280000000004</v>
      </c>
      <c r="AJ5" s="3"/>
      <c r="AK5" s="3"/>
      <c r="AL5" s="3"/>
      <c r="AM5" s="3"/>
      <c r="AP5" s="16"/>
    </row>
    <row r="6" spans="2:42" ht="18">
      <c r="B6" s="20">
        <v>2</v>
      </c>
      <c r="C6" s="20">
        <v>649056</v>
      </c>
      <c r="D6" s="20">
        <v>203533</v>
      </c>
      <c r="E6" s="20">
        <v>188644</v>
      </c>
      <c r="F6" s="20"/>
      <c r="G6" s="20">
        <v>2</v>
      </c>
      <c r="H6" s="20">
        <v>549716</v>
      </c>
      <c r="I6" s="20">
        <v>266856</v>
      </c>
      <c r="J6" s="20"/>
      <c r="K6" s="20"/>
      <c r="L6" s="20">
        <v>2</v>
      </c>
      <c r="M6" s="20">
        <v>601993</v>
      </c>
      <c r="N6" s="20">
        <v>287720</v>
      </c>
      <c r="O6" s="20"/>
      <c r="P6" s="20"/>
      <c r="Q6" s="20">
        <v>2</v>
      </c>
      <c r="R6" s="20">
        <v>839939</v>
      </c>
      <c r="S6" s="20">
        <v>412508</v>
      </c>
      <c r="T6" s="20">
        <v>405331</v>
      </c>
      <c r="U6" s="20"/>
      <c r="V6" s="20">
        <v>2</v>
      </c>
      <c r="W6" s="20">
        <v>781873</v>
      </c>
      <c r="X6" s="20">
        <v>179888</v>
      </c>
      <c r="Y6" s="20">
        <v>114388</v>
      </c>
      <c r="AC6" s="20" t="s">
        <v>59</v>
      </c>
      <c r="AD6" s="3">
        <f>D2</f>
        <v>0.2150329</v>
      </c>
      <c r="AE6" s="3">
        <f>I2</f>
        <v>0.26930040000000005</v>
      </c>
      <c r="AF6" s="3">
        <f>N2</f>
        <v>0.28161629999999999</v>
      </c>
      <c r="AG6" s="3">
        <f>S2</f>
        <v>0.41642440000000003</v>
      </c>
      <c r="AH6" s="3">
        <f>X2</f>
        <v>0.16253810000000002</v>
      </c>
      <c r="AJ6" s="3"/>
      <c r="AK6" s="3"/>
      <c r="AL6" s="3"/>
      <c r="AM6" s="3"/>
      <c r="AP6" s="16"/>
    </row>
    <row r="7" spans="2:42" ht="18">
      <c r="B7" s="20">
        <v>3</v>
      </c>
      <c r="C7" s="20">
        <v>652078</v>
      </c>
      <c r="D7" s="20">
        <v>220469</v>
      </c>
      <c r="E7" s="20">
        <v>189034</v>
      </c>
      <c r="F7" s="20"/>
      <c r="G7" s="20">
        <v>3</v>
      </c>
      <c r="H7" s="20">
        <v>549336</v>
      </c>
      <c r="I7" s="20">
        <v>265539</v>
      </c>
      <c r="J7" s="20"/>
      <c r="K7" s="20"/>
      <c r="L7" s="20">
        <v>3</v>
      </c>
      <c r="M7" s="20">
        <v>591887</v>
      </c>
      <c r="N7" s="20">
        <v>274678</v>
      </c>
      <c r="O7" s="20"/>
      <c r="P7" s="20"/>
      <c r="Q7" s="20">
        <v>3</v>
      </c>
      <c r="R7" s="20">
        <v>830026</v>
      </c>
      <c r="S7" s="20">
        <v>428879</v>
      </c>
      <c r="T7" s="20">
        <v>396606</v>
      </c>
      <c r="U7" s="20"/>
      <c r="V7" s="20">
        <v>3</v>
      </c>
      <c r="W7" s="20">
        <v>774638</v>
      </c>
      <c r="X7" s="20">
        <v>160874</v>
      </c>
      <c r="Y7" s="20">
        <v>110398</v>
      </c>
      <c r="AC7" s="20" t="s">
        <v>58</v>
      </c>
      <c r="AD7" s="33">
        <f>E2</f>
        <v>0.18891229999999998</v>
      </c>
      <c r="AE7" s="3">
        <f>AE6</f>
        <v>0.26930040000000005</v>
      </c>
      <c r="AF7" s="3">
        <f>AF6</f>
        <v>0.28161629999999999</v>
      </c>
      <c r="AG7" s="33">
        <f>T2</f>
        <v>0.39894220000000002</v>
      </c>
      <c r="AH7" s="33">
        <f>Y2</f>
        <v>0.11855300000000001</v>
      </c>
      <c r="AJ7" s="24"/>
      <c r="AK7" s="24"/>
      <c r="AL7" s="24"/>
      <c r="AP7" s="16"/>
    </row>
    <row r="8" spans="2:42" ht="18">
      <c r="B8" s="20">
        <v>4</v>
      </c>
      <c r="C8" s="20">
        <v>647178</v>
      </c>
      <c r="D8" s="20">
        <v>206583</v>
      </c>
      <c r="E8" s="20">
        <v>194871</v>
      </c>
      <c r="F8" s="20"/>
      <c r="G8" s="20">
        <v>4</v>
      </c>
      <c r="H8" s="20">
        <v>544734</v>
      </c>
      <c r="I8" s="20">
        <v>278193</v>
      </c>
      <c r="J8" s="20"/>
      <c r="K8" s="20"/>
      <c r="L8" s="20">
        <v>4</v>
      </c>
      <c r="M8" s="20">
        <v>606462</v>
      </c>
      <c r="N8" s="20">
        <v>286112</v>
      </c>
      <c r="O8" s="20"/>
      <c r="P8" s="20"/>
      <c r="Q8" s="20">
        <v>4</v>
      </c>
      <c r="R8" s="20">
        <v>828190</v>
      </c>
      <c r="S8" s="20">
        <v>424127</v>
      </c>
      <c r="T8" s="20">
        <v>394729</v>
      </c>
      <c r="U8" s="20"/>
      <c r="V8" s="20">
        <v>4</v>
      </c>
      <c r="W8" s="20">
        <v>778682</v>
      </c>
      <c r="X8" s="20">
        <v>151114</v>
      </c>
      <c r="Y8" s="20">
        <v>123151</v>
      </c>
      <c r="AD8" s="13">
        <f>(AD5-AD7)/AD5</f>
        <v>0.70929713115416304</v>
      </c>
      <c r="AE8" s="13">
        <f t="shared" ref="AE8:AH8" si="0">(AE5-AE7)/AE5</f>
        <v>0.51040501425968265</v>
      </c>
      <c r="AF8" s="13">
        <f t="shared" si="0"/>
        <v>0.53128492066424537</v>
      </c>
      <c r="AG8" s="13">
        <f t="shared" si="0"/>
        <v>0.5194708740296482</v>
      </c>
      <c r="AH8" s="13">
        <f t="shared" si="0"/>
        <v>0.84709404787208797</v>
      </c>
      <c r="AP8" s="17"/>
    </row>
    <row r="9" spans="2:42" ht="18">
      <c r="B9" s="20">
        <v>5</v>
      </c>
      <c r="C9" s="20">
        <v>655772</v>
      </c>
      <c r="D9" s="20">
        <v>212321</v>
      </c>
      <c r="E9" s="20">
        <v>181034</v>
      </c>
      <c r="F9" s="20"/>
      <c r="G9" s="20">
        <v>5</v>
      </c>
      <c r="H9" s="20">
        <v>540377</v>
      </c>
      <c r="I9" s="20">
        <v>267022</v>
      </c>
      <c r="J9" s="20"/>
      <c r="K9" s="20"/>
      <c r="L9" s="20">
        <v>5</v>
      </c>
      <c r="M9" s="20">
        <v>607312</v>
      </c>
      <c r="N9" s="20">
        <v>270068</v>
      </c>
      <c r="O9" s="20"/>
      <c r="P9" s="20"/>
      <c r="Q9" s="20">
        <v>5</v>
      </c>
      <c r="R9" s="20">
        <v>830039</v>
      </c>
      <c r="S9" s="20">
        <v>411544</v>
      </c>
      <c r="T9" s="20">
        <v>403028</v>
      </c>
      <c r="U9" s="20"/>
      <c r="V9" s="20">
        <v>5</v>
      </c>
      <c r="W9" s="20">
        <v>764521</v>
      </c>
      <c r="X9" s="20">
        <v>158733</v>
      </c>
      <c r="Y9" s="20">
        <v>124331</v>
      </c>
      <c r="AP9" s="16"/>
    </row>
    <row r="10" spans="2:42" ht="18">
      <c r="B10" s="20">
        <v>6</v>
      </c>
      <c r="C10" s="20">
        <v>650349</v>
      </c>
      <c r="D10" s="20">
        <v>217245</v>
      </c>
      <c r="E10" s="20">
        <v>186537</v>
      </c>
      <c r="F10" s="20"/>
      <c r="G10" s="20">
        <v>6</v>
      </c>
      <c r="H10" s="20">
        <v>557460</v>
      </c>
      <c r="I10" s="20">
        <v>269192</v>
      </c>
      <c r="J10" s="20"/>
      <c r="K10" s="20"/>
      <c r="L10" s="20">
        <v>6</v>
      </c>
      <c r="M10" s="20">
        <v>600515</v>
      </c>
      <c r="N10" s="20">
        <v>295654</v>
      </c>
      <c r="O10" s="20"/>
      <c r="P10" s="20"/>
      <c r="Q10" s="20">
        <v>6</v>
      </c>
      <c r="R10" s="20">
        <v>830064</v>
      </c>
      <c r="S10" s="20">
        <v>413883</v>
      </c>
      <c r="T10" s="20">
        <v>409575</v>
      </c>
      <c r="U10" s="20"/>
      <c r="V10" s="20">
        <v>6</v>
      </c>
      <c r="W10" s="20">
        <v>771456</v>
      </c>
      <c r="X10" s="20">
        <v>168729</v>
      </c>
      <c r="Y10" s="20">
        <v>123610</v>
      </c>
      <c r="AP10" s="16"/>
    </row>
    <row r="11" spans="2:42" ht="18">
      <c r="B11" s="20">
        <v>7</v>
      </c>
      <c r="C11" s="20">
        <v>643657</v>
      </c>
      <c r="D11" s="20">
        <v>228993</v>
      </c>
      <c r="E11" s="20">
        <v>195562</v>
      </c>
      <c r="F11" s="20"/>
      <c r="G11" s="20">
        <v>7</v>
      </c>
      <c r="H11" s="20">
        <v>555170</v>
      </c>
      <c r="I11" s="20">
        <v>271819</v>
      </c>
      <c r="J11" s="20"/>
      <c r="K11" s="20"/>
      <c r="L11" s="20">
        <v>7</v>
      </c>
      <c r="M11" s="20">
        <v>597901</v>
      </c>
      <c r="N11" s="20">
        <v>276409</v>
      </c>
      <c r="O11" s="20"/>
      <c r="P11" s="20"/>
      <c r="Q11" s="20">
        <v>7</v>
      </c>
      <c r="R11" s="20">
        <v>832666</v>
      </c>
      <c r="S11" s="20">
        <v>422573</v>
      </c>
      <c r="T11" s="20">
        <v>402106</v>
      </c>
      <c r="U11" s="20"/>
      <c r="V11" s="20">
        <v>7</v>
      </c>
      <c r="W11" s="20">
        <v>778239</v>
      </c>
      <c r="X11" s="20">
        <v>150909</v>
      </c>
      <c r="Y11" s="20">
        <v>118771</v>
      </c>
      <c r="AD11" s="20" t="s">
        <v>22</v>
      </c>
      <c r="AE11" s="20" t="s">
        <v>53</v>
      </c>
      <c r="AF11" s="3" t="s">
        <v>54</v>
      </c>
      <c r="AG11" s="20" t="s">
        <v>57</v>
      </c>
      <c r="AP11" s="16"/>
    </row>
    <row r="12" spans="2:42" ht="18">
      <c r="B12" s="20">
        <v>8</v>
      </c>
      <c r="C12" s="20">
        <v>643982</v>
      </c>
      <c r="D12" s="20">
        <v>227059</v>
      </c>
      <c r="E12" s="20">
        <v>180454</v>
      </c>
      <c r="F12" s="20"/>
      <c r="G12" s="20">
        <v>8</v>
      </c>
      <c r="H12" s="20">
        <v>552620</v>
      </c>
      <c r="I12" s="20">
        <v>270324</v>
      </c>
      <c r="J12" s="20"/>
      <c r="K12" s="20"/>
      <c r="L12" s="20">
        <v>8</v>
      </c>
      <c r="M12" s="20">
        <v>597572</v>
      </c>
      <c r="N12" s="20">
        <v>274102</v>
      </c>
      <c r="O12" s="20"/>
      <c r="P12" s="20"/>
      <c r="Q12" s="20">
        <v>8</v>
      </c>
      <c r="R12" s="20">
        <v>833194</v>
      </c>
      <c r="S12" s="20">
        <v>410494</v>
      </c>
      <c r="T12" s="20">
        <v>393215</v>
      </c>
      <c r="U12" s="20"/>
      <c r="V12" s="20">
        <v>8</v>
      </c>
      <c r="W12" s="20">
        <v>777314</v>
      </c>
      <c r="X12" s="20">
        <v>161046</v>
      </c>
      <c r="Y12" s="20">
        <v>114735</v>
      </c>
      <c r="AC12" s="20" t="s">
        <v>23</v>
      </c>
      <c r="AD12" s="3">
        <f>C20</f>
        <v>0.81790990000000008</v>
      </c>
      <c r="AE12" s="3">
        <f>H20</f>
        <v>0.68314010000000003</v>
      </c>
      <c r="AF12" s="3">
        <f>M20</f>
        <v>0.72339850000000006</v>
      </c>
      <c r="AG12" s="3">
        <f>R20</f>
        <v>0.70418840000000005</v>
      </c>
      <c r="AP12" s="16"/>
    </row>
    <row r="13" spans="2:42" ht="18">
      <c r="B13" s="20">
        <v>9</v>
      </c>
      <c r="C13" s="20">
        <v>657233</v>
      </c>
      <c r="D13" s="20">
        <v>224840</v>
      </c>
      <c r="E13" s="20">
        <v>195349</v>
      </c>
      <c r="F13" s="20"/>
      <c r="G13" s="20">
        <v>9</v>
      </c>
      <c r="H13" s="20">
        <v>550365</v>
      </c>
      <c r="I13" s="20">
        <v>267491</v>
      </c>
      <c r="J13" s="20"/>
      <c r="K13" s="20"/>
      <c r="L13" s="20">
        <v>9</v>
      </c>
      <c r="M13" s="20">
        <v>602391</v>
      </c>
      <c r="N13" s="20">
        <v>288579</v>
      </c>
      <c r="O13" s="20"/>
      <c r="P13" s="20"/>
      <c r="Q13" s="20">
        <v>9</v>
      </c>
      <c r="R13" s="20">
        <v>838841</v>
      </c>
      <c r="S13" s="20">
        <v>412992</v>
      </c>
      <c r="T13" s="20">
        <v>395366</v>
      </c>
      <c r="U13" s="20"/>
      <c r="V13" s="20">
        <v>9</v>
      </c>
      <c r="W13" s="20">
        <v>783958</v>
      </c>
      <c r="X13" s="20">
        <v>169662</v>
      </c>
      <c r="Y13" s="20">
        <v>113760</v>
      </c>
      <c r="AC13" s="20" t="s">
        <v>59</v>
      </c>
      <c r="AD13" s="3">
        <f>D20</f>
        <v>0.10626189999999999</v>
      </c>
      <c r="AE13" s="3">
        <f>I20</f>
        <v>0.36582120000000001</v>
      </c>
      <c r="AF13" s="3">
        <f>N20</f>
        <v>0.51105909999999999</v>
      </c>
      <c r="AG13" s="3">
        <f>S20</f>
        <v>0.40537820000000002</v>
      </c>
      <c r="AP13" s="16"/>
    </row>
    <row r="14" spans="2:42" ht="18">
      <c r="B14" s="20">
        <v>10</v>
      </c>
      <c r="C14" s="20">
        <v>658108</v>
      </c>
      <c r="D14" s="20">
        <v>203733</v>
      </c>
      <c r="E14" s="20">
        <v>182180</v>
      </c>
      <c r="F14" s="20"/>
      <c r="G14" s="20">
        <v>10</v>
      </c>
      <c r="H14" s="20">
        <v>540777</v>
      </c>
      <c r="I14" s="20">
        <v>267404</v>
      </c>
      <c r="J14" s="20"/>
      <c r="K14" s="20"/>
      <c r="L14" s="20">
        <v>10</v>
      </c>
      <c r="M14" s="20">
        <v>603617</v>
      </c>
      <c r="N14" s="20">
        <v>291485</v>
      </c>
      <c r="O14" s="20"/>
      <c r="P14" s="20"/>
      <c r="Q14" s="20">
        <v>10</v>
      </c>
      <c r="R14" s="20">
        <v>826363</v>
      </c>
      <c r="S14" s="20">
        <v>414166</v>
      </c>
      <c r="T14" s="20">
        <v>394134</v>
      </c>
      <c r="U14" s="20"/>
      <c r="V14" s="20">
        <v>10</v>
      </c>
      <c r="W14" s="20">
        <v>768149</v>
      </c>
      <c r="X14" s="20">
        <v>156478</v>
      </c>
      <c r="Y14" s="20">
        <v>128688</v>
      </c>
      <c r="AC14" s="20" t="s">
        <v>58</v>
      </c>
      <c r="AD14" s="3">
        <f>E20</f>
        <v>7.9721500000000001E-2</v>
      </c>
      <c r="AE14" s="3">
        <f>J20</f>
        <v>0.3432077</v>
      </c>
      <c r="AF14" s="3">
        <f>O20</f>
        <v>0.47781370000000001</v>
      </c>
      <c r="AG14" s="3">
        <f>T20</f>
        <v>0.36744749999999998</v>
      </c>
      <c r="AP14" s="16"/>
    </row>
    <row r="15" spans="2:4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T15" s="20"/>
      <c r="U15" s="20"/>
      <c r="V15" s="20"/>
      <c r="W15" s="20"/>
      <c r="Y15" s="20"/>
      <c r="AD15" s="13">
        <f>(AD12-AD14)/AD12</f>
        <v>0.9025302175704194</v>
      </c>
      <c r="AE15" s="13">
        <f t="shared" ref="AE15:AG15" si="1">(AE12-AE14)/AE12</f>
        <v>0.49760276113201379</v>
      </c>
      <c r="AF15" s="13">
        <f t="shared" si="1"/>
        <v>0.33948757151141457</v>
      </c>
      <c r="AG15" s="13">
        <f t="shared" si="1"/>
        <v>0.47819716996190231</v>
      </c>
    </row>
    <row r="16" spans="2:4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T16" s="20"/>
      <c r="U16" s="20"/>
      <c r="V16" s="20"/>
      <c r="W16" s="20"/>
      <c r="X16" s="20"/>
      <c r="Y16" s="20"/>
    </row>
    <row r="17" spans="2: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T17" s="20"/>
      <c r="U17" s="20"/>
      <c r="V17" s="20"/>
      <c r="W17" s="20"/>
      <c r="X17" s="20"/>
      <c r="Y17" s="20"/>
    </row>
    <row r="18" spans="2: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</row>
    <row r="19" spans="2: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T19" s="20"/>
      <c r="U19" s="20"/>
      <c r="V19" s="20"/>
      <c r="W19" s="20"/>
      <c r="X19" s="20"/>
      <c r="Y19" s="20"/>
    </row>
    <row r="20" spans="2:25" ht="27">
      <c r="B20" s="4">
        <f>(C20-E20)/C20</f>
        <v>0.9025302175704194</v>
      </c>
      <c r="C20" s="3">
        <f>AVERAGE(C23:C32)/1000000</f>
        <v>0.81790990000000008</v>
      </c>
      <c r="D20" s="3">
        <f>AVERAGE(D23:D32)/1000000</f>
        <v>0.10626189999999999</v>
      </c>
      <c r="E20" s="3">
        <f>AVERAGE(E23:E32)/1000000</f>
        <v>7.9721500000000001E-2</v>
      </c>
      <c r="F20" s="20"/>
      <c r="G20" s="4">
        <f>(H20-J20)/H20</f>
        <v>0.49760276113201379</v>
      </c>
      <c r="H20" s="3">
        <f>AVERAGE(H23:H32)/1000000</f>
        <v>0.68314010000000003</v>
      </c>
      <c r="I20" s="3">
        <f>AVERAGE(I23:I32)/1000000</f>
        <v>0.36582120000000001</v>
      </c>
      <c r="J20" s="3">
        <f>AVERAGE(J23:J32)/1000000</f>
        <v>0.3432077</v>
      </c>
      <c r="K20" s="20"/>
      <c r="L20" s="4">
        <f>(M20-O20)/M20</f>
        <v>0.33948757151141457</v>
      </c>
      <c r="M20" s="3">
        <f>AVERAGE(M23:M32)/1000000</f>
        <v>0.72339850000000006</v>
      </c>
      <c r="N20" s="3">
        <f>AVERAGE(N23:N32)/1000000</f>
        <v>0.51105909999999999</v>
      </c>
      <c r="O20" s="3">
        <f>AVERAGE(O23:O32)/1000000</f>
        <v>0.47781370000000001</v>
      </c>
      <c r="P20" s="20"/>
      <c r="Q20" s="4">
        <f>(R20-T20)/R20</f>
        <v>0.47819716996190231</v>
      </c>
      <c r="R20" s="3">
        <f>AVERAGE(R23:R32)/1000000</f>
        <v>0.70418840000000005</v>
      </c>
      <c r="S20" s="3">
        <f>AVERAGE(S23:S32)/1000000</f>
        <v>0.40537820000000002</v>
      </c>
      <c r="T20" s="3">
        <f>AVERAGE(T23:T32)/1000000</f>
        <v>0.36744749999999998</v>
      </c>
      <c r="U20" s="20"/>
      <c r="V20" s="4"/>
      <c r="W20" s="3"/>
      <c r="X20" s="3"/>
      <c r="Y20" s="3"/>
    </row>
    <row r="21" spans="2: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20"/>
      <c r="U21" s="20"/>
      <c r="V21" s="20"/>
      <c r="W21" s="20"/>
      <c r="X21" s="20"/>
      <c r="Y21" s="20"/>
    </row>
    <row r="22" spans="2:25" ht="18">
      <c r="B22" s="18" t="s">
        <v>14</v>
      </c>
      <c r="C22" s="20" t="s">
        <v>0</v>
      </c>
      <c r="D22" s="20" t="s">
        <v>8</v>
      </c>
      <c r="E22" s="20" t="s">
        <v>7</v>
      </c>
      <c r="F22" s="20"/>
      <c r="G22" s="18" t="s">
        <v>50</v>
      </c>
      <c r="H22" s="20" t="s">
        <v>0</v>
      </c>
      <c r="I22" s="20" t="s">
        <v>8</v>
      </c>
      <c r="J22" s="20" t="s">
        <v>7</v>
      </c>
      <c r="K22" s="20"/>
      <c r="L22" s="18" t="s">
        <v>51</v>
      </c>
      <c r="M22" s="20" t="s">
        <v>0</v>
      </c>
      <c r="N22" s="20" t="s">
        <v>8</v>
      </c>
      <c r="O22" s="20" t="s">
        <v>7</v>
      </c>
      <c r="P22" s="20"/>
      <c r="Q22" s="18" t="s">
        <v>52</v>
      </c>
      <c r="R22" s="20" t="s">
        <v>0</v>
      </c>
      <c r="S22" s="20" t="s">
        <v>8</v>
      </c>
      <c r="T22" s="20" t="s">
        <v>7</v>
      </c>
      <c r="U22" s="20"/>
      <c r="V22" s="18"/>
      <c r="W22" s="20"/>
      <c r="X22" s="20"/>
      <c r="Y22" s="20"/>
    </row>
    <row r="23" spans="2:25">
      <c r="B23" s="20">
        <v>1</v>
      </c>
      <c r="C23" s="20">
        <v>829418</v>
      </c>
      <c r="D23" s="20">
        <v>92820</v>
      </c>
      <c r="E23" s="20">
        <v>74027</v>
      </c>
      <c r="F23" s="20"/>
      <c r="G23" s="20">
        <v>1</v>
      </c>
      <c r="H23" s="20">
        <v>674057</v>
      </c>
      <c r="I23" s="36">
        <v>354824</v>
      </c>
      <c r="J23" s="20">
        <v>331420</v>
      </c>
      <c r="K23"/>
      <c r="L23" s="20">
        <v>1</v>
      </c>
      <c r="M23" s="20">
        <v>710924</v>
      </c>
      <c r="N23" s="20">
        <v>510206</v>
      </c>
      <c r="O23" s="20">
        <v>477522</v>
      </c>
      <c r="P23" s="20"/>
      <c r="Q23" s="20">
        <v>1</v>
      </c>
      <c r="R23" s="20">
        <v>709671</v>
      </c>
      <c r="S23" s="20">
        <v>406482</v>
      </c>
      <c r="T23" s="20">
        <v>361928</v>
      </c>
      <c r="U23" s="20"/>
      <c r="V23" s="20"/>
      <c r="W23" s="20"/>
      <c r="X23" s="20"/>
      <c r="Y23" s="20"/>
    </row>
    <row r="24" spans="2:25">
      <c r="B24" s="20">
        <v>2</v>
      </c>
      <c r="C24" s="20">
        <v>825412</v>
      </c>
      <c r="D24" s="20">
        <v>99881</v>
      </c>
      <c r="E24" s="20">
        <v>82537</v>
      </c>
      <c r="F24" s="20"/>
      <c r="G24" s="20">
        <v>2</v>
      </c>
      <c r="H24" s="36">
        <v>684370</v>
      </c>
      <c r="I24" s="20">
        <v>367586</v>
      </c>
      <c r="J24" s="20">
        <v>357869</v>
      </c>
      <c r="K24"/>
      <c r="L24" s="20">
        <v>2</v>
      </c>
      <c r="M24" s="20">
        <v>737479</v>
      </c>
      <c r="N24" s="20">
        <v>507169</v>
      </c>
      <c r="O24" s="20">
        <v>475920</v>
      </c>
      <c r="P24" s="20"/>
      <c r="Q24" s="20">
        <v>2</v>
      </c>
      <c r="R24" s="20">
        <v>693379</v>
      </c>
      <c r="S24" s="20">
        <v>406728</v>
      </c>
      <c r="T24" s="20">
        <v>362542</v>
      </c>
      <c r="U24" s="20"/>
      <c r="V24" s="20"/>
      <c r="W24" s="20"/>
      <c r="X24" s="20"/>
      <c r="Y24" s="20"/>
    </row>
    <row r="25" spans="2:25">
      <c r="B25" s="20">
        <v>3</v>
      </c>
      <c r="C25" s="20">
        <v>818545</v>
      </c>
      <c r="D25" s="20">
        <v>115470</v>
      </c>
      <c r="E25" s="20">
        <v>75746</v>
      </c>
      <c r="F25" s="20"/>
      <c r="G25" s="20">
        <v>3</v>
      </c>
      <c r="H25" s="20">
        <v>699175</v>
      </c>
      <c r="I25" s="20">
        <v>371971</v>
      </c>
      <c r="J25" s="20">
        <v>354915</v>
      </c>
      <c r="K25"/>
      <c r="L25" s="20">
        <v>3</v>
      </c>
      <c r="M25" s="20">
        <v>712170</v>
      </c>
      <c r="N25" s="20">
        <v>505095</v>
      </c>
      <c r="O25" s="20">
        <v>471405</v>
      </c>
      <c r="P25" s="20"/>
      <c r="Q25" s="20">
        <v>3</v>
      </c>
      <c r="R25" s="20">
        <v>712443</v>
      </c>
      <c r="S25" s="20">
        <v>418790</v>
      </c>
      <c r="T25" s="20">
        <v>362103</v>
      </c>
      <c r="U25" s="20"/>
      <c r="V25" s="20"/>
      <c r="W25" s="20"/>
      <c r="X25" s="20"/>
      <c r="Y25" s="20"/>
    </row>
    <row r="26" spans="2:25">
      <c r="B26" s="20">
        <v>4</v>
      </c>
      <c r="C26" s="20">
        <v>804574</v>
      </c>
      <c r="D26" s="20">
        <v>92543</v>
      </c>
      <c r="E26" s="20">
        <v>79437</v>
      </c>
      <c r="F26" s="20"/>
      <c r="G26" s="20">
        <v>4</v>
      </c>
      <c r="H26" s="20">
        <v>693827</v>
      </c>
      <c r="I26" s="20">
        <v>365470</v>
      </c>
      <c r="J26" s="20">
        <v>339547</v>
      </c>
      <c r="K26"/>
      <c r="L26" s="20">
        <v>4</v>
      </c>
      <c r="M26" s="20">
        <v>720091</v>
      </c>
      <c r="N26" s="20">
        <v>512865</v>
      </c>
      <c r="O26" s="20">
        <v>484012</v>
      </c>
      <c r="P26" s="20"/>
      <c r="Q26" s="20">
        <v>4</v>
      </c>
      <c r="R26" s="20">
        <v>697176</v>
      </c>
      <c r="S26" s="20">
        <v>393503</v>
      </c>
      <c r="T26" s="20">
        <v>362521</v>
      </c>
      <c r="U26" s="20"/>
      <c r="V26" s="20"/>
      <c r="W26" s="20"/>
      <c r="X26" s="20"/>
      <c r="Y26" s="20"/>
    </row>
    <row r="27" spans="2:25">
      <c r="B27" s="20">
        <v>5</v>
      </c>
      <c r="C27" s="20">
        <v>810039</v>
      </c>
      <c r="D27" s="20">
        <v>109576</v>
      </c>
      <c r="E27" s="20">
        <v>70561</v>
      </c>
      <c r="F27" s="20"/>
      <c r="G27" s="20">
        <v>5</v>
      </c>
      <c r="H27" s="20">
        <v>681337</v>
      </c>
      <c r="I27" s="20">
        <v>378380</v>
      </c>
      <c r="J27" s="20">
        <v>334868</v>
      </c>
      <c r="K27"/>
      <c r="L27" s="20">
        <v>5</v>
      </c>
      <c r="M27" s="20">
        <v>719134</v>
      </c>
      <c r="N27" s="20">
        <v>510894</v>
      </c>
      <c r="O27" s="20">
        <v>473124</v>
      </c>
      <c r="P27" s="20"/>
      <c r="Q27" s="20">
        <v>5</v>
      </c>
      <c r="R27" s="20">
        <v>718038</v>
      </c>
      <c r="S27" s="20">
        <v>390017</v>
      </c>
      <c r="T27" s="20">
        <v>366390</v>
      </c>
      <c r="U27" s="20"/>
      <c r="V27" s="20"/>
      <c r="W27" s="20"/>
      <c r="X27" s="20"/>
      <c r="Y27" s="20"/>
    </row>
    <row r="28" spans="2:25">
      <c r="B28" s="20">
        <v>6</v>
      </c>
      <c r="C28" s="20">
        <v>802831</v>
      </c>
      <c r="D28" s="20">
        <v>106795</v>
      </c>
      <c r="E28" s="20">
        <v>80400</v>
      </c>
      <c r="F28" s="20"/>
      <c r="G28" s="20">
        <v>6</v>
      </c>
      <c r="H28" s="20">
        <v>683438</v>
      </c>
      <c r="I28" s="20">
        <v>352608</v>
      </c>
      <c r="J28" s="20">
        <v>334773</v>
      </c>
      <c r="K28"/>
      <c r="L28" s="20">
        <v>6</v>
      </c>
      <c r="M28" s="20">
        <v>725868</v>
      </c>
      <c r="N28" s="20">
        <v>515292</v>
      </c>
      <c r="O28" s="20">
        <v>481355</v>
      </c>
      <c r="P28" s="20"/>
      <c r="Q28" s="20">
        <v>6</v>
      </c>
      <c r="R28" s="20">
        <v>702485</v>
      </c>
      <c r="S28" s="20">
        <v>407013</v>
      </c>
      <c r="T28" s="20">
        <v>376281</v>
      </c>
      <c r="U28" s="20"/>
      <c r="V28" s="20"/>
      <c r="W28" s="20"/>
      <c r="X28" s="20"/>
      <c r="Y28" s="20"/>
    </row>
    <row r="29" spans="2:25">
      <c r="B29" s="20">
        <v>7</v>
      </c>
      <c r="C29" s="20">
        <v>822338</v>
      </c>
      <c r="D29" s="20">
        <v>109645</v>
      </c>
      <c r="E29" s="20">
        <v>86484</v>
      </c>
      <c r="F29" s="20"/>
      <c r="G29" s="20">
        <v>7</v>
      </c>
      <c r="H29" s="20">
        <v>676821</v>
      </c>
      <c r="I29" s="20">
        <v>369471</v>
      </c>
      <c r="J29" s="20">
        <v>359569</v>
      </c>
      <c r="K29"/>
      <c r="L29" s="20">
        <v>7</v>
      </c>
      <c r="M29" s="20">
        <v>728173</v>
      </c>
      <c r="N29" s="20">
        <v>516187</v>
      </c>
      <c r="O29" s="20">
        <v>471628</v>
      </c>
      <c r="P29" s="20"/>
      <c r="Q29" s="20">
        <v>7</v>
      </c>
      <c r="R29" s="20">
        <v>690743</v>
      </c>
      <c r="S29" s="20">
        <v>396383</v>
      </c>
      <c r="T29" s="20">
        <v>373030</v>
      </c>
      <c r="U29" s="20"/>
      <c r="V29" s="20"/>
      <c r="W29" s="20"/>
      <c r="X29" s="20"/>
      <c r="Y29" s="20"/>
    </row>
    <row r="30" spans="2:25">
      <c r="B30" s="20">
        <v>8</v>
      </c>
      <c r="C30" s="20">
        <v>811316</v>
      </c>
      <c r="D30" s="20">
        <v>109199</v>
      </c>
      <c r="E30" s="20">
        <v>82528</v>
      </c>
      <c r="F30" s="20"/>
      <c r="G30" s="20">
        <v>8</v>
      </c>
      <c r="H30" s="20">
        <v>678833</v>
      </c>
      <c r="I30" s="20">
        <v>354801</v>
      </c>
      <c r="J30" s="20">
        <v>330898</v>
      </c>
      <c r="K30"/>
      <c r="L30" s="20">
        <v>8</v>
      </c>
      <c r="M30" s="20">
        <v>714783</v>
      </c>
      <c r="N30" s="20">
        <v>517977</v>
      </c>
      <c r="O30" s="20">
        <v>482403</v>
      </c>
      <c r="P30" s="20"/>
      <c r="Q30" s="20">
        <v>8</v>
      </c>
      <c r="R30" s="20">
        <v>706403</v>
      </c>
      <c r="S30" s="20">
        <v>419008</v>
      </c>
      <c r="T30" s="20">
        <v>376801</v>
      </c>
      <c r="U30" s="20"/>
      <c r="V30" s="20"/>
      <c r="W30" s="20"/>
      <c r="X30" s="20"/>
      <c r="Y30" s="20"/>
    </row>
    <row r="31" spans="2:25">
      <c r="B31" s="20">
        <v>9</v>
      </c>
      <c r="C31" s="20">
        <v>829341</v>
      </c>
      <c r="D31" s="20">
        <v>126355</v>
      </c>
      <c r="E31" s="20">
        <v>82076</v>
      </c>
      <c r="F31" s="20"/>
      <c r="G31" s="20">
        <v>9</v>
      </c>
      <c r="H31" s="20">
        <v>689270</v>
      </c>
      <c r="I31" s="20">
        <v>371081</v>
      </c>
      <c r="J31" s="20">
        <v>338987</v>
      </c>
      <c r="K31"/>
      <c r="L31" s="20">
        <v>9</v>
      </c>
      <c r="M31" s="20">
        <v>727241</v>
      </c>
      <c r="N31" s="20">
        <v>503409</v>
      </c>
      <c r="O31" s="20">
        <v>489298</v>
      </c>
      <c r="P31" s="20"/>
      <c r="Q31" s="20">
        <v>9</v>
      </c>
      <c r="R31" s="20">
        <v>716718</v>
      </c>
      <c r="S31" s="20">
        <v>403765</v>
      </c>
      <c r="T31" s="20">
        <v>363099</v>
      </c>
      <c r="U31" s="20"/>
      <c r="V31" s="20"/>
      <c r="W31" s="20"/>
      <c r="X31" s="20"/>
      <c r="Y31" s="20"/>
    </row>
    <row r="32" spans="2:25">
      <c r="B32" s="20">
        <v>10</v>
      </c>
      <c r="C32" s="20">
        <v>825285</v>
      </c>
      <c r="D32" s="20">
        <v>100335</v>
      </c>
      <c r="E32" s="20">
        <v>83419</v>
      </c>
      <c r="F32" s="20"/>
      <c r="G32" s="20">
        <v>10</v>
      </c>
      <c r="H32" s="20">
        <v>670273</v>
      </c>
      <c r="I32" s="20">
        <v>372020</v>
      </c>
      <c r="J32" s="20">
        <v>349231</v>
      </c>
      <c r="K32"/>
      <c r="L32" s="20">
        <v>10</v>
      </c>
      <c r="M32" s="20">
        <v>738122</v>
      </c>
      <c r="N32" s="20">
        <v>511497</v>
      </c>
      <c r="O32" s="20">
        <v>471470</v>
      </c>
      <c r="P32" s="20"/>
      <c r="Q32" s="20">
        <v>10</v>
      </c>
      <c r="R32" s="20">
        <v>694828</v>
      </c>
      <c r="S32" s="20">
        <v>412093</v>
      </c>
      <c r="T32" s="20">
        <v>369780</v>
      </c>
      <c r="U32" s="20"/>
      <c r="V32" s="20"/>
      <c r="W32" s="20"/>
      <c r="X32" s="20"/>
      <c r="Y32" s="20"/>
    </row>
    <row r="33" spans="1: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T33" s="20"/>
      <c r="U33" s="20"/>
      <c r="V33" s="20"/>
      <c r="W33" s="20"/>
      <c r="X33" s="20"/>
      <c r="Y33" s="20"/>
    </row>
    <row r="34" spans="1:25">
      <c r="D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T34" s="20"/>
    </row>
    <row r="36" spans="1:25">
      <c r="A36" s="6"/>
      <c r="B36" s="21"/>
      <c r="C36" s="21"/>
      <c r="D36" s="13"/>
      <c r="E36" s="39"/>
      <c r="F36" s="21"/>
      <c r="G36" s="21"/>
    </row>
    <row r="37" spans="1:25">
      <c r="A37" s="6"/>
      <c r="B37" s="21"/>
      <c r="C37" s="21"/>
      <c r="D37" s="13"/>
      <c r="E37" s="39"/>
      <c r="F37" s="21"/>
      <c r="G37" s="21"/>
      <c r="H37" s="20"/>
    </row>
    <row r="38" spans="1:25">
      <c r="A38" s="6"/>
      <c r="B38" s="21"/>
      <c r="C38" s="21"/>
      <c r="D38" s="13"/>
      <c r="E38" s="21"/>
      <c r="F38" s="21"/>
      <c r="G38" s="21"/>
      <c r="H38" s="20"/>
      <c r="J38" s="20"/>
      <c r="K38" s="20"/>
      <c r="L38" s="20"/>
      <c r="M38" s="20"/>
      <c r="N38" s="20"/>
      <c r="O38" s="20"/>
      <c r="P38" s="20"/>
      <c r="R38" s="20"/>
      <c r="T38" s="20"/>
      <c r="U38" s="20"/>
      <c r="V38" s="20"/>
      <c r="W38" s="20"/>
      <c r="X38" s="20"/>
      <c r="Y38" s="20"/>
    </row>
    <row r="39" spans="1:25">
      <c r="A39" s="34"/>
      <c r="B39" s="21"/>
      <c r="C39" s="21"/>
      <c r="D39" s="40"/>
      <c r="E39" s="21"/>
      <c r="F39" s="21"/>
      <c r="G39" s="21"/>
      <c r="H39" s="20"/>
      <c r="J39" s="20"/>
      <c r="K39" s="20"/>
      <c r="L39" s="20"/>
      <c r="M39" s="20"/>
      <c r="N39" s="20"/>
      <c r="O39" s="20"/>
      <c r="P39" s="20"/>
      <c r="R39" s="20"/>
      <c r="T39" s="20"/>
      <c r="U39" s="20"/>
      <c r="V39" s="20"/>
      <c r="W39" s="20"/>
      <c r="X39" s="20"/>
      <c r="Y39" s="20"/>
    </row>
    <row r="40" spans="1:25">
      <c r="A40" s="34"/>
      <c r="B40" s="21"/>
      <c r="C40" s="21"/>
      <c r="D40" s="40"/>
      <c r="E40" s="21"/>
      <c r="F40" s="21"/>
      <c r="G40" s="21"/>
      <c r="H40" s="20"/>
      <c r="J40" s="20"/>
      <c r="K40" s="20"/>
      <c r="L40" s="20"/>
      <c r="M40" s="20"/>
      <c r="N40" s="20"/>
      <c r="O40" s="20"/>
      <c r="P40" s="20"/>
      <c r="R40" s="20"/>
      <c r="T40" s="20"/>
      <c r="U40" s="20"/>
      <c r="V40" s="20"/>
      <c r="W40" s="20"/>
      <c r="X40" s="20"/>
      <c r="Y40" s="20"/>
    </row>
    <row r="41" spans="1:25">
      <c r="A41" s="34"/>
      <c r="B41" s="21"/>
      <c r="C41" s="21"/>
      <c r="D41" s="40"/>
      <c r="E41" s="21"/>
      <c r="F41" s="21"/>
      <c r="G41" s="21"/>
      <c r="H41" s="20"/>
      <c r="J41" s="20"/>
      <c r="K41" s="20"/>
      <c r="L41" s="20"/>
      <c r="M41" s="20"/>
      <c r="N41" s="20"/>
      <c r="O41" s="20"/>
      <c r="P41" s="20"/>
      <c r="R41" s="20"/>
      <c r="T41" s="20"/>
      <c r="U41" s="20"/>
      <c r="V41" s="20"/>
      <c r="W41" s="20"/>
      <c r="X41" s="20"/>
      <c r="Y41" s="20"/>
    </row>
    <row r="42" spans="1:25">
      <c r="A42" s="34"/>
      <c r="B42" s="21"/>
      <c r="C42" s="21"/>
      <c r="D42" s="40"/>
      <c r="E42" s="21"/>
      <c r="F42" s="21"/>
      <c r="G42" s="21"/>
      <c r="H42" s="20"/>
      <c r="J42" s="20"/>
      <c r="K42" s="20"/>
      <c r="L42" s="20"/>
      <c r="M42" s="20"/>
      <c r="N42" s="20"/>
      <c r="O42" s="20"/>
      <c r="P42" s="20"/>
      <c r="R42" s="20"/>
      <c r="T42" s="20"/>
      <c r="U42" s="20"/>
      <c r="V42" s="20"/>
      <c r="W42" s="20"/>
      <c r="X42" s="20"/>
      <c r="Y42" s="20"/>
    </row>
    <row r="43" spans="1:25">
      <c r="A43" s="34"/>
      <c r="B43" s="21"/>
      <c r="C43" s="21"/>
      <c r="D43" s="40"/>
      <c r="E43" s="21"/>
      <c r="F43" s="21"/>
      <c r="G43" s="21"/>
      <c r="H43" s="20"/>
    </row>
    <row r="44" spans="1:25">
      <c r="A44" s="34"/>
      <c r="B44" s="21"/>
      <c r="C44" s="21"/>
      <c r="D44" s="40"/>
      <c r="E44" s="21"/>
      <c r="F44" s="21"/>
      <c r="G44" s="21"/>
      <c r="H44" s="20"/>
    </row>
    <row r="45" spans="1:25">
      <c r="A45" s="6"/>
      <c r="B45" s="21"/>
      <c r="C45" s="21"/>
      <c r="D45" s="21"/>
      <c r="E45" s="21"/>
      <c r="F45" s="21"/>
      <c r="G45" s="21"/>
    </row>
    <row r="46" spans="1:25">
      <c r="A46" s="6"/>
      <c r="B46" s="21"/>
      <c r="C46" s="21"/>
      <c r="D46" s="21"/>
      <c r="E46" s="21"/>
      <c r="F46" s="21"/>
      <c r="G46" s="21"/>
    </row>
    <row r="47" spans="1:25">
      <c r="A47" s="6"/>
      <c r="B47" s="21"/>
      <c r="C47" s="21"/>
      <c r="D47" s="21"/>
      <c r="E47" s="39"/>
      <c r="F47" s="21"/>
      <c r="G47" s="21"/>
    </row>
    <row r="48" spans="1:25">
      <c r="A48" s="6"/>
      <c r="B48" s="21"/>
      <c r="C48" s="21"/>
      <c r="D48" s="21"/>
      <c r="E48" s="39"/>
      <c r="F48" s="21"/>
      <c r="G48" s="21"/>
    </row>
    <row r="49" spans="1:7">
      <c r="A49" s="6"/>
      <c r="B49" s="21"/>
      <c r="C49" s="21"/>
      <c r="D49" s="21"/>
      <c r="E49" s="39"/>
      <c r="F49" s="21"/>
      <c r="G49" s="21"/>
    </row>
    <row r="50" spans="1:7">
      <c r="A50" s="6"/>
      <c r="B50" s="21"/>
      <c r="C50" s="21"/>
      <c r="D50" s="21"/>
      <c r="E50" s="39"/>
      <c r="F50" s="21"/>
      <c r="G50" s="21"/>
    </row>
    <row r="51" spans="1:7">
      <c r="A51" s="6"/>
      <c r="B51" s="21"/>
      <c r="C51" s="21"/>
      <c r="D51" s="21"/>
      <c r="E51" s="39"/>
      <c r="F51" s="21"/>
      <c r="G51" s="21"/>
    </row>
    <row r="52" spans="1:7">
      <c r="A52" s="6"/>
      <c r="B52" s="21"/>
      <c r="C52" s="21"/>
      <c r="D52" s="21"/>
      <c r="E52" s="39"/>
      <c r="F52" s="21"/>
      <c r="G52" s="21"/>
    </row>
    <row r="53" spans="1:7">
      <c r="A53" s="6"/>
      <c r="B53" s="21"/>
      <c r="C53" s="21"/>
      <c r="D53" s="21"/>
      <c r="E53" s="39"/>
      <c r="F53" s="21"/>
      <c r="G53" s="21"/>
    </row>
    <row r="54" spans="1:7">
      <c r="A54" s="6"/>
      <c r="B54" s="21"/>
      <c r="C54" s="21"/>
      <c r="D54" s="21"/>
      <c r="E54" s="39"/>
      <c r="F54" s="21"/>
      <c r="G54" s="21"/>
    </row>
    <row r="55" spans="1:7">
      <c r="A55" s="6"/>
      <c r="B55" s="21"/>
      <c r="C55" s="21"/>
      <c r="D55" s="21"/>
      <c r="E55" s="39"/>
      <c r="F55" s="21"/>
      <c r="G55" s="21"/>
    </row>
    <row r="56" spans="1:7">
      <c r="A56" s="6"/>
      <c r="B56" s="21"/>
      <c r="C56" s="21"/>
      <c r="D56" s="21"/>
      <c r="E56" s="21"/>
      <c r="F56" s="21"/>
      <c r="G56" s="2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C809-8AC2-394F-A5FF-46B5BF0E4E4A}">
  <dimension ref="B3:AD82"/>
  <sheetViews>
    <sheetView topLeftCell="A27" zoomScale="94" workbookViewId="0">
      <selection activeCell="V15" sqref="V15"/>
    </sheetView>
  </sheetViews>
  <sheetFormatPr baseColWidth="10" defaultRowHeight="17"/>
  <cols>
    <col min="2" max="2" width="14" bestFit="1" customWidth="1"/>
    <col min="3" max="3" width="14.33203125" style="20" bestFit="1" customWidth="1"/>
    <col min="4" max="4" width="16" style="20" bestFit="1" customWidth="1"/>
    <col min="5" max="10" width="10.83203125" style="20"/>
    <col min="11" max="11" width="12" style="20" bestFit="1" customWidth="1"/>
    <col min="12" max="12" width="16.1640625" style="20" bestFit="1" customWidth="1"/>
    <col min="13" max="13" width="16.1640625" style="20" customWidth="1"/>
    <col min="14" max="18" width="10.83203125" style="20"/>
    <col min="19" max="19" width="13.33203125" style="20" bestFit="1" customWidth="1"/>
    <col min="20" max="20" width="10.83203125" style="20"/>
    <col min="21" max="21" width="26.1640625" bestFit="1" customWidth="1"/>
    <col min="22" max="22" width="21.83203125" bestFit="1" customWidth="1"/>
    <col min="23" max="27" width="15.83203125" customWidth="1"/>
  </cols>
  <sheetData>
    <row r="3" spans="2:27" s="15" customFormat="1" ht="20" customHeight="1"/>
    <row r="4" spans="2:27" s="15" customFormat="1" ht="20" customHeight="1">
      <c r="B4" s="15" t="s">
        <v>15</v>
      </c>
      <c r="C4" s="15" t="s">
        <v>39</v>
      </c>
      <c r="E4" s="28">
        <v>2.8000000000000001E-2</v>
      </c>
      <c r="F4" s="28">
        <f>E4/2</f>
        <v>1.4E-2</v>
      </c>
      <c r="G4" s="28">
        <f>E4/3</f>
        <v>9.3333333333333341E-3</v>
      </c>
      <c r="H4" s="28">
        <f>E4/4</f>
        <v>7.0000000000000001E-3</v>
      </c>
      <c r="I4" s="28">
        <f>E4/5</f>
        <v>5.5999999999999999E-3</v>
      </c>
      <c r="K4" s="15" t="s">
        <v>16</v>
      </c>
      <c r="L4" s="15" t="s">
        <v>39</v>
      </c>
      <c r="N4" s="28">
        <v>2.6070000000000002</v>
      </c>
      <c r="O4" s="28">
        <f>N4/2</f>
        <v>1.3035000000000001</v>
      </c>
      <c r="P4" s="28">
        <f>N4/3</f>
        <v>0.86900000000000011</v>
      </c>
      <c r="Q4" s="28">
        <f>N4/4</f>
        <v>0.65175000000000005</v>
      </c>
      <c r="R4" s="28">
        <f>N4/5</f>
        <v>0.52140000000000009</v>
      </c>
      <c r="S4" s="20"/>
      <c r="T4" s="20"/>
      <c r="U4"/>
      <c r="V4" s="15" t="s">
        <v>40</v>
      </c>
      <c r="W4" s="15" t="s">
        <v>41</v>
      </c>
      <c r="X4" s="15" t="s">
        <v>42</v>
      </c>
    </row>
    <row r="5" spans="2:27">
      <c r="E5" s="20">
        <v>0.13</v>
      </c>
      <c r="F5" s="28">
        <f>E5/2</f>
        <v>6.5000000000000002E-2</v>
      </c>
      <c r="G5" s="28">
        <f>E5/3</f>
        <v>4.3333333333333335E-2</v>
      </c>
      <c r="H5" s="28">
        <f>E5/4</f>
        <v>3.2500000000000001E-2</v>
      </c>
      <c r="I5" s="28">
        <f>E5/5</f>
        <v>2.6000000000000002E-2</v>
      </c>
      <c r="N5" s="20">
        <v>4.0199999999999996</v>
      </c>
      <c r="O5" s="28">
        <f>N5/2</f>
        <v>2.0099999999999998</v>
      </c>
      <c r="P5" s="28">
        <f>N5/3</f>
        <v>1.3399999999999999</v>
      </c>
      <c r="Q5" s="28">
        <f>N5/4</f>
        <v>1.0049999999999999</v>
      </c>
      <c r="R5" s="28">
        <f>N5/5</f>
        <v>0.80399999999999994</v>
      </c>
      <c r="U5" t="s">
        <v>15</v>
      </c>
      <c r="V5">
        <v>1.67</v>
      </c>
      <c r="W5">
        <v>198587</v>
      </c>
      <c r="X5">
        <v>3440</v>
      </c>
      <c r="Y5">
        <f>V5/W5*X5</f>
        <v>2.8928378997618173E-2</v>
      </c>
      <c r="Z5">
        <f>Y5*1000</f>
        <v>28.928378997618172</v>
      </c>
    </row>
    <row r="6" spans="2:27">
      <c r="U6" t="s">
        <v>16</v>
      </c>
      <c r="V6" s="26">
        <v>5.99</v>
      </c>
      <c r="W6">
        <v>8836</v>
      </c>
      <c r="X6">
        <v>3847</v>
      </c>
      <c r="Y6">
        <f t="shared" ref="Y6:Y9" si="0">V6/W6*X6</f>
        <v>2.6079142145767316</v>
      </c>
      <c r="Z6">
        <f t="shared" ref="Z6:Z9" si="1">Y6*1000</f>
        <v>2607.9142145767314</v>
      </c>
    </row>
    <row r="7" spans="2:27">
      <c r="V7" s="26"/>
    </row>
    <row r="8" spans="2:27">
      <c r="D8" s="20" t="s">
        <v>43</v>
      </c>
      <c r="E8" s="20" t="s">
        <v>44</v>
      </c>
      <c r="F8" s="20" t="s">
        <v>45</v>
      </c>
      <c r="G8" s="20" t="s">
        <v>46</v>
      </c>
      <c r="H8" s="20" t="s">
        <v>47</v>
      </c>
      <c r="I8" s="20" t="s">
        <v>48</v>
      </c>
      <c r="M8" s="20" t="s">
        <v>43</v>
      </c>
      <c r="N8" s="20" t="s">
        <v>44</v>
      </c>
      <c r="O8" s="20" t="s">
        <v>45</v>
      </c>
      <c r="P8" s="20" t="s">
        <v>46</v>
      </c>
      <c r="Q8" s="20" t="s">
        <v>47</v>
      </c>
      <c r="R8" s="20" t="s">
        <v>48</v>
      </c>
      <c r="U8" t="s">
        <v>15</v>
      </c>
      <c r="V8" s="20">
        <v>8.6366000000000014</v>
      </c>
      <c r="W8" s="20">
        <v>394141</v>
      </c>
      <c r="X8">
        <v>6158</v>
      </c>
      <c r="Y8">
        <f t="shared" si="0"/>
        <v>0.13493694591529429</v>
      </c>
      <c r="Z8">
        <f t="shared" si="1"/>
        <v>134.93694591529427</v>
      </c>
    </row>
    <row r="9" spans="2:27" s="23" customFormat="1" ht="18">
      <c r="C9" s="18" t="s">
        <v>9</v>
      </c>
      <c r="D9" s="15">
        <f>AVERAGE(D10:D19)/1000000</f>
        <v>0.32588040000000001</v>
      </c>
      <c r="E9" s="15">
        <f t="shared" ref="E9:I9" si="2">AVERAGE(E10:E19)/1000000</f>
        <v>0.32957130000000001</v>
      </c>
      <c r="F9" s="15">
        <f t="shared" si="2"/>
        <v>0.3303314</v>
      </c>
      <c r="G9" s="15">
        <f t="shared" si="2"/>
        <v>0.33076149999999999</v>
      </c>
      <c r="H9" s="15">
        <f t="shared" si="2"/>
        <v>0.33098120000000003</v>
      </c>
      <c r="I9" s="15">
        <f t="shared" si="2"/>
        <v>0.3313682</v>
      </c>
      <c r="J9" s="38"/>
      <c r="K9" s="15"/>
      <c r="L9" s="18" t="s">
        <v>12</v>
      </c>
      <c r="M9" s="15">
        <f>AVERAGE(M10:M19)/1000000</f>
        <v>1.2182099</v>
      </c>
      <c r="N9" s="15">
        <f t="shared" ref="N9:Q9" si="3">AVERAGE(N10:N19)/1000000</f>
        <v>1.2187018999999999</v>
      </c>
      <c r="O9" s="15">
        <f t="shared" si="3"/>
        <v>1.2190673000000001</v>
      </c>
      <c r="P9" s="15">
        <f t="shared" si="3"/>
        <v>1.2214613000000001</v>
      </c>
      <c r="Q9" s="15">
        <f t="shared" si="3"/>
        <v>1.2215848999999999</v>
      </c>
      <c r="R9" s="15">
        <f>AVERAGE(R10:R19)/1000000</f>
        <v>1.2224043999999998</v>
      </c>
      <c r="S9" s="38"/>
      <c r="T9" s="15"/>
      <c r="U9" t="s">
        <v>16</v>
      </c>
      <c r="V9" s="20">
        <v>19.242100000000001</v>
      </c>
      <c r="W9" s="20">
        <v>39739</v>
      </c>
      <c r="X9">
        <v>8301</v>
      </c>
      <c r="Y9">
        <f t="shared" si="0"/>
        <v>4.0194436724628204</v>
      </c>
      <c r="Z9">
        <f t="shared" si="1"/>
        <v>4019.4436724628204</v>
      </c>
    </row>
    <row r="10" spans="2:27">
      <c r="B10" s="20"/>
      <c r="C10" s="20">
        <v>1</v>
      </c>
      <c r="D10" s="20">
        <v>321982</v>
      </c>
      <c r="E10" s="20">
        <v>324948</v>
      </c>
      <c r="F10" s="36">
        <v>336562</v>
      </c>
      <c r="G10" s="36">
        <v>335481</v>
      </c>
      <c r="H10" s="20">
        <v>330668</v>
      </c>
      <c r="I10" s="20">
        <v>320863</v>
      </c>
      <c r="J10" s="38"/>
      <c r="L10" s="20">
        <v>1</v>
      </c>
      <c r="M10" s="29">
        <v>1211213</v>
      </c>
      <c r="N10" s="20">
        <v>1214018</v>
      </c>
      <c r="O10" s="20">
        <v>1225102</v>
      </c>
      <c r="P10" s="36">
        <v>1225211</v>
      </c>
      <c r="Q10" s="20">
        <v>1219808</v>
      </c>
      <c r="R10" s="36">
        <v>1215705</v>
      </c>
      <c r="S10" s="38"/>
    </row>
    <row r="11" spans="2:27">
      <c r="C11" s="20">
        <v>2</v>
      </c>
      <c r="D11" s="20">
        <v>320692</v>
      </c>
      <c r="E11" s="20">
        <v>338116</v>
      </c>
      <c r="F11" s="20">
        <v>326259</v>
      </c>
      <c r="G11" s="20">
        <v>322724</v>
      </c>
      <c r="H11" s="20">
        <v>328165</v>
      </c>
      <c r="I11" s="20">
        <v>333534</v>
      </c>
      <c r="J11" s="38"/>
      <c r="L11" s="20">
        <v>2</v>
      </c>
      <c r="M11" s="29">
        <v>1220682</v>
      </c>
      <c r="N11" s="20">
        <v>1225384</v>
      </c>
      <c r="O11" s="20">
        <v>1224273</v>
      </c>
      <c r="P11" s="20">
        <v>1225250</v>
      </c>
      <c r="Q11" s="20">
        <v>1218740</v>
      </c>
      <c r="R11" s="20">
        <v>1221475</v>
      </c>
      <c r="S11" s="38"/>
    </row>
    <row r="12" spans="2:27">
      <c r="B12" s="25"/>
      <c r="C12" s="20">
        <v>3</v>
      </c>
      <c r="D12" s="20">
        <v>320522</v>
      </c>
      <c r="E12" s="20">
        <v>325154</v>
      </c>
      <c r="F12" s="20">
        <v>323378</v>
      </c>
      <c r="G12" s="20">
        <v>329420</v>
      </c>
      <c r="H12" s="20">
        <v>331088</v>
      </c>
      <c r="I12" s="20">
        <v>339640</v>
      </c>
      <c r="J12" s="38"/>
      <c r="L12" s="20">
        <v>3</v>
      </c>
      <c r="M12" s="29">
        <v>1211181</v>
      </c>
      <c r="N12" s="20">
        <v>1228495</v>
      </c>
      <c r="O12" s="20">
        <v>1211994</v>
      </c>
      <c r="P12" s="20">
        <v>1222048</v>
      </c>
      <c r="Q12" s="20">
        <v>1222139</v>
      </c>
      <c r="R12" s="20">
        <v>1213104</v>
      </c>
      <c r="S12" s="38"/>
    </row>
    <row r="13" spans="2:27">
      <c r="C13" s="20">
        <v>4</v>
      </c>
      <c r="D13" s="20">
        <v>329665</v>
      </c>
      <c r="E13" s="20">
        <v>327808</v>
      </c>
      <c r="F13" s="20">
        <v>330880</v>
      </c>
      <c r="G13" s="20">
        <v>333766</v>
      </c>
      <c r="H13" s="20">
        <v>325989</v>
      </c>
      <c r="I13" s="20">
        <v>328489</v>
      </c>
      <c r="J13" s="38"/>
      <c r="L13" s="20">
        <v>4</v>
      </c>
      <c r="M13" s="29">
        <v>1211383</v>
      </c>
      <c r="N13" s="20">
        <v>1213788</v>
      </c>
      <c r="O13" s="20">
        <v>1214994</v>
      </c>
      <c r="P13" s="20">
        <v>1221973</v>
      </c>
      <c r="Q13" s="20">
        <v>1211996</v>
      </c>
      <c r="R13" s="20">
        <v>1228160</v>
      </c>
      <c r="S13" s="38"/>
    </row>
    <row r="14" spans="2:27">
      <c r="C14" s="20">
        <v>5</v>
      </c>
      <c r="D14" s="20">
        <v>324030</v>
      </c>
      <c r="E14" s="20">
        <v>330700</v>
      </c>
      <c r="F14" s="20">
        <v>323021</v>
      </c>
      <c r="G14" s="20">
        <v>326523</v>
      </c>
      <c r="H14" s="20">
        <v>326307</v>
      </c>
      <c r="I14" s="20">
        <v>335338</v>
      </c>
      <c r="J14" s="38"/>
      <c r="L14" s="20">
        <v>5</v>
      </c>
      <c r="M14" s="29">
        <v>1215520</v>
      </c>
      <c r="N14" s="20">
        <v>1212921</v>
      </c>
      <c r="O14" s="20">
        <v>1220108</v>
      </c>
      <c r="P14" s="20">
        <v>1225260</v>
      </c>
      <c r="Q14" s="20">
        <v>1220324</v>
      </c>
      <c r="R14" s="20">
        <v>1229046</v>
      </c>
      <c r="S14" s="38"/>
    </row>
    <row r="15" spans="2:27">
      <c r="C15" s="20">
        <v>6</v>
      </c>
      <c r="D15" s="20">
        <v>332212</v>
      </c>
      <c r="E15" s="20">
        <v>333794</v>
      </c>
      <c r="F15" s="20">
        <v>323202</v>
      </c>
      <c r="G15" s="20">
        <v>338339</v>
      </c>
      <c r="H15" s="20">
        <v>325079</v>
      </c>
      <c r="I15" s="20">
        <v>331540</v>
      </c>
      <c r="J15" s="38"/>
      <c r="L15" s="20">
        <v>6</v>
      </c>
      <c r="M15" s="29">
        <v>1215147</v>
      </c>
      <c r="N15" s="20">
        <v>1225415</v>
      </c>
      <c r="O15" s="20">
        <v>1210240</v>
      </c>
      <c r="P15" s="20">
        <v>1215361</v>
      </c>
      <c r="Q15" s="20">
        <v>1224493</v>
      </c>
      <c r="R15" s="20">
        <v>1221985</v>
      </c>
      <c r="S15" s="38"/>
    </row>
    <row r="16" spans="2:27">
      <c r="C16" s="20">
        <v>7</v>
      </c>
      <c r="D16" s="20">
        <v>328857</v>
      </c>
      <c r="E16" s="20">
        <v>339267</v>
      </c>
      <c r="F16" s="20">
        <v>338584</v>
      </c>
      <c r="G16" s="20">
        <v>321615</v>
      </c>
      <c r="H16" s="20">
        <v>339572</v>
      </c>
      <c r="I16" s="20">
        <v>330583</v>
      </c>
      <c r="J16" s="38"/>
      <c r="L16" s="20">
        <v>7</v>
      </c>
      <c r="M16" s="29">
        <v>1219733</v>
      </c>
      <c r="N16" s="20">
        <v>1212257</v>
      </c>
      <c r="O16" s="20">
        <v>1212899</v>
      </c>
      <c r="P16" s="20">
        <v>1228488</v>
      </c>
      <c r="Q16" s="20">
        <v>1227332</v>
      </c>
      <c r="R16" s="20">
        <v>1229695</v>
      </c>
      <c r="S16" s="38"/>
      <c r="U16" s="20"/>
      <c r="V16" s="20" t="s">
        <v>49</v>
      </c>
      <c r="W16" s="20" t="s">
        <v>44</v>
      </c>
      <c r="X16" s="20" t="s">
        <v>45</v>
      </c>
      <c r="Y16" s="20" t="s">
        <v>46</v>
      </c>
      <c r="Z16" s="20" t="s">
        <v>47</v>
      </c>
      <c r="AA16" s="20" t="s">
        <v>48</v>
      </c>
    </row>
    <row r="17" spans="2:30">
      <c r="C17" s="20">
        <v>8</v>
      </c>
      <c r="D17" s="20">
        <v>324104</v>
      </c>
      <c r="E17" s="20">
        <v>322724</v>
      </c>
      <c r="F17" s="20">
        <v>337641</v>
      </c>
      <c r="G17" s="20">
        <v>325616</v>
      </c>
      <c r="H17" s="20">
        <v>338103</v>
      </c>
      <c r="I17" s="20">
        <v>338152</v>
      </c>
      <c r="J17" s="38"/>
      <c r="L17" s="20">
        <v>8</v>
      </c>
      <c r="M17" s="29">
        <v>1222381</v>
      </c>
      <c r="N17" s="20">
        <v>1225247</v>
      </c>
      <c r="O17" s="20">
        <v>1221634</v>
      </c>
      <c r="P17" s="20">
        <v>1223258</v>
      </c>
      <c r="Q17" s="20">
        <v>1229179</v>
      </c>
      <c r="R17" s="20">
        <v>1219983</v>
      </c>
      <c r="S17" s="38"/>
      <c r="U17" s="20" t="s">
        <v>17</v>
      </c>
      <c r="V17" s="35">
        <f t="shared" ref="V17:AA17" si="4">D9</f>
        <v>0.32588040000000001</v>
      </c>
      <c r="W17" s="35">
        <f t="shared" si="4"/>
        <v>0.32957130000000001</v>
      </c>
      <c r="X17" s="35">
        <f t="shared" si="4"/>
        <v>0.3303314</v>
      </c>
      <c r="Y17" s="35">
        <f t="shared" si="4"/>
        <v>0.33076149999999999</v>
      </c>
      <c r="Z17" s="35">
        <f t="shared" si="4"/>
        <v>0.33098120000000003</v>
      </c>
      <c r="AA17" s="35">
        <f t="shared" si="4"/>
        <v>0.3313682</v>
      </c>
      <c r="AB17" s="13">
        <f>(AA17-V17)/AA17</f>
        <v>1.6561033919368206E-2</v>
      </c>
      <c r="AD17" s="12"/>
    </row>
    <row r="18" spans="2:30">
      <c r="C18" s="20">
        <v>9</v>
      </c>
      <c r="D18" s="20">
        <v>328364</v>
      </c>
      <c r="E18" s="20">
        <v>331956</v>
      </c>
      <c r="F18" s="20">
        <v>329476</v>
      </c>
      <c r="G18" s="20">
        <v>338410</v>
      </c>
      <c r="H18" s="20">
        <v>337719</v>
      </c>
      <c r="I18" s="20">
        <v>320629</v>
      </c>
      <c r="J18" s="38"/>
      <c r="L18" s="20">
        <v>9</v>
      </c>
      <c r="M18" s="29">
        <v>1228356</v>
      </c>
      <c r="N18" s="20">
        <v>1216313</v>
      </c>
      <c r="O18" s="20">
        <v>1225044</v>
      </c>
      <c r="P18" s="20">
        <v>1215030</v>
      </c>
      <c r="Q18" s="20">
        <v>1228772</v>
      </c>
      <c r="R18" s="20">
        <v>1225606</v>
      </c>
      <c r="S18" s="38"/>
      <c r="U18" s="20" t="s">
        <v>21</v>
      </c>
      <c r="V18" s="35">
        <f t="shared" ref="V18:AA18" si="5">D24</f>
        <v>0.57751350000000001</v>
      </c>
      <c r="W18" s="35">
        <f t="shared" si="5"/>
        <v>0.57857959999999997</v>
      </c>
      <c r="X18" s="35">
        <f t="shared" si="5"/>
        <v>0.57897030000000005</v>
      </c>
      <c r="Y18" s="35">
        <f t="shared" si="5"/>
        <v>0.57927200000000001</v>
      </c>
      <c r="Z18" s="35">
        <f t="shared" si="5"/>
        <v>0.57973249999999998</v>
      </c>
      <c r="AA18" s="35">
        <f t="shared" si="5"/>
        <v>0.57984290000000005</v>
      </c>
      <c r="AB18" s="13">
        <f t="shared" ref="AB18:AB23" si="6">(AA18-V18)/AA18</f>
        <v>4.0172950293950946E-3</v>
      </c>
      <c r="AD18" s="12"/>
    </row>
    <row r="19" spans="2:30">
      <c r="C19" s="20">
        <v>10</v>
      </c>
      <c r="D19" s="20">
        <v>328376</v>
      </c>
      <c r="E19" s="20">
        <v>321246</v>
      </c>
      <c r="F19" s="20">
        <v>334311</v>
      </c>
      <c r="G19" s="20">
        <v>335721</v>
      </c>
      <c r="H19" s="20">
        <v>327122</v>
      </c>
      <c r="I19" s="20">
        <v>334914</v>
      </c>
      <c r="J19" s="38"/>
      <c r="L19" s="20">
        <v>10</v>
      </c>
      <c r="M19" s="29">
        <v>1226503</v>
      </c>
      <c r="N19" s="20">
        <v>1213181</v>
      </c>
      <c r="O19" s="20">
        <v>1224385</v>
      </c>
      <c r="P19" s="20">
        <v>1212734</v>
      </c>
      <c r="Q19" s="20">
        <v>1213066</v>
      </c>
      <c r="R19" s="20">
        <v>1219285</v>
      </c>
      <c r="S19" s="38"/>
      <c r="U19" s="20" t="s">
        <v>20</v>
      </c>
      <c r="V19" s="35">
        <f t="shared" ref="V19:AA19" si="7">M9</f>
        <v>1.2182099</v>
      </c>
      <c r="W19" s="35">
        <f t="shared" si="7"/>
        <v>1.2187018999999999</v>
      </c>
      <c r="X19" s="35">
        <f t="shared" si="7"/>
        <v>1.2190673000000001</v>
      </c>
      <c r="Y19" s="35">
        <f t="shared" si="7"/>
        <v>1.2214613000000001</v>
      </c>
      <c r="Z19" s="35">
        <f t="shared" si="7"/>
        <v>1.2215848999999999</v>
      </c>
      <c r="AA19" s="35">
        <f t="shared" si="7"/>
        <v>1.2224043999999998</v>
      </c>
      <c r="AB19" s="13">
        <f>(AA19-V19)/AA19</f>
        <v>3.4313521777243924E-3</v>
      </c>
      <c r="AD19" s="12"/>
    </row>
    <row r="20" spans="2:30">
      <c r="J20" s="38"/>
      <c r="S20" s="38"/>
      <c r="U20" s="20" t="s">
        <v>22</v>
      </c>
      <c r="V20" s="35">
        <f t="shared" ref="V20:AA20" si="8">M24</f>
        <v>0.68932139999999997</v>
      </c>
      <c r="W20" s="35">
        <f t="shared" si="8"/>
        <v>0.6898941999999999</v>
      </c>
      <c r="X20" s="35">
        <f t="shared" si="8"/>
        <v>0.69009350000000003</v>
      </c>
      <c r="Y20" s="35">
        <f t="shared" si="8"/>
        <v>0.69016310000000003</v>
      </c>
      <c r="Z20" s="35">
        <f>Q24</f>
        <v>0.69030709999999995</v>
      </c>
      <c r="AA20" s="35">
        <f t="shared" si="8"/>
        <v>0.6918552</v>
      </c>
      <c r="AB20" s="13">
        <f t="shared" si="6"/>
        <v>3.6623270302803684E-3</v>
      </c>
      <c r="AD20" s="12"/>
    </row>
    <row r="21" spans="2:30">
      <c r="J21" s="38"/>
      <c r="S21" s="38"/>
      <c r="U21" s="20" t="s">
        <v>53</v>
      </c>
      <c r="V21" s="35">
        <f t="shared" ref="V21:AA21" si="9">D39</f>
        <v>0.79266459999999994</v>
      </c>
      <c r="W21" s="35">
        <f t="shared" si="9"/>
        <v>0.79291350000000005</v>
      </c>
      <c r="X21" s="35">
        <f t="shared" si="9"/>
        <v>0.79327040000000004</v>
      </c>
      <c r="Y21" s="35">
        <f t="shared" si="9"/>
        <v>0.79530809999999996</v>
      </c>
      <c r="Z21" s="35">
        <f t="shared" si="9"/>
        <v>0.7956801</v>
      </c>
      <c r="AA21" s="35">
        <f t="shared" si="9"/>
        <v>0.79743780000000009</v>
      </c>
      <c r="AB21" s="13">
        <f t="shared" si="6"/>
        <v>5.9856706065352597E-3</v>
      </c>
      <c r="AD21" s="12"/>
    </row>
    <row r="22" spans="2:30">
      <c r="J22" s="38"/>
      <c r="S22" s="38"/>
      <c r="U22" s="20" t="s">
        <v>54</v>
      </c>
      <c r="V22" s="35">
        <f t="shared" ref="V22:AA22" si="10">D56</f>
        <v>0.8847756</v>
      </c>
      <c r="W22" s="35">
        <f t="shared" si="10"/>
        <v>0.88525959999999992</v>
      </c>
      <c r="X22" s="35">
        <f t="shared" si="10"/>
        <v>0.88696030000000003</v>
      </c>
      <c r="Y22" s="35">
        <f t="shared" si="10"/>
        <v>0.88731319999999991</v>
      </c>
      <c r="Z22" s="35">
        <f t="shared" si="10"/>
        <v>0.88781869999999996</v>
      </c>
      <c r="AA22" s="35">
        <f t="shared" si="10"/>
        <v>0.88782330000000009</v>
      </c>
      <c r="AB22" s="13">
        <f t="shared" si="6"/>
        <v>3.4327776709623383E-3</v>
      </c>
      <c r="AD22" s="12"/>
    </row>
    <row r="23" spans="2:30">
      <c r="D23" s="20" t="s">
        <v>43</v>
      </c>
      <c r="E23" s="20" t="s">
        <v>44</v>
      </c>
      <c r="F23" s="20" t="s">
        <v>45</v>
      </c>
      <c r="G23" s="20" t="s">
        <v>46</v>
      </c>
      <c r="H23" s="20" t="s">
        <v>47</v>
      </c>
      <c r="I23" s="20" t="s">
        <v>48</v>
      </c>
      <c r="J23" s="38"/>
      <c r="M23" s="20" t="s">
        <v>43</v>
      </c>
      <c r="N23" s="20" t="s">
        <v>44</v>
      </c>
      <c r="O23" s="20" t="s">
        <v>45</v>
      </c>
      <c r="P23" s="20" t="s">
        <v>46</v>
      </c>
      <c r="Q23" s="20" t="s">
        <v>47</v>
      </c>
      <c r="R23" s="20" t="s">
        <v>48</v>
      </c>
      <c r="S23" s="38"/>
      <c r="U23" s="20" t="s">
        <v>57</v>
      </c>
      <c r="V23" s="35">
        <f t="shared" ref="V23:AA23" si="11">D72</f>
        <v>0.66880490000000004</v>
      </c>
      <c r="W23" s="35">
        <f t="shared" si="11"/>
        <v>0.66902300000000003</v>
      </c>
      <c r="X23" s="35">
        <f t="shared" si="11"/>
        <v>0.66966190000000003</v>
      </c>
      <c r="Y23" s="35">
        <f t="shared" si="11"/>
        <v>0.67075319999999994</v>
      </c>
      <c r="Z23" s="35">
        <f t="shared" si="11"/>
        <v>0.67088040000000004</v>
      </c>
      <c r="AA23" s="35">
        <f t="shared" si="11"/>
        <v>0.67136399999999996</v>
      </c>
      <c r="AB23" s="13">
        <f t="shared" si="6"/>
        <v>3.8117921127732877E-3</v>
      </c>
      <c r="AD23" s="12"/>
    </row>
    <row r="24" spans="2:30" s="23" customFormat="1" ht="18">
      <c r="C24" s="18" t="s">
        <v>13</v>
      </c>
      <c r="D24" s="15">
        <f>AVERAGE(D25:D34)/1000000</f>
        <v>0.57751350000000001</v>
      </c>
      <c r="E24" s="15">
        <f t="shared" ref="E24:I24" si="12">AVERAGE(E25:E34)/1000000</f>
        <v>0.57857959999999997</v>
      </c>
      <c r="F24" s="15">
        <f t="shared" si="12"/>
        <v>0.57897030000000005</v>
      </c>
      <c r="G24" s="15">
        <f t="shared" si="12"/>
        <v>0.57927200000000001</v>
      </c>
      <c r="H24" s="15">
        <f t="shared" si="12"/>
        <v>0.57973249999999998</v>
      </c>
      <c r="I24" s="15">
        <f t="shared" si="12"/>
        <v>0.57984290000000005</v>
      </c>
      <c r="J24" s="38"/>
      <c r="K24" s="15"/>
      <c r="L24" s="18" t="s">
        <v>14</v>
      </c>
      <c r="M24" s="15">
        <f>AVERAGE(M25:M34)/1000000</f>
        <v>0.68932139999999997</v>
      </c>
      <c r="N24" s="15">
        <f t="shared" ref="N24:R24" si="13">AVERAGE(N25:N34)/1000000</f>
        <v>0.6898941999999999</v>
      </c>
      <c r="O24" s="15">
        <f t="shared" si="13"/>
        <v>0.69009350000000003</v>
      </c>
      <c r="P24" s="15">
        <f t="shared" si="13"/>
        <v>0.69016310000000003</v>
      </c>
      <c r="Q24" s="15">
        <f t="shared" si="13"/>
        <v>0.69030709999999995</v>
      </c>
      <c r="R24" s="15">
        <f t="shared" si="13"/>
        <v>0.6918552</v>
      </c>
      <c r="S24" s="38"/>
      <c r="T24" s="15"/>
    </row>
    <row r="25" spans="2:30" s="26" customFormat="1">
      <c r="B25" s="20"/>
      <c r="C25" s="27">
        <v>1</v>
      </c>
      <c r="D25" s="27">
        <v>578679</v>
      </c>
      <c r="E25" s="27">
        <v>589772</v>
      </c>
      <c r="F25" s="27">
        <v>585582</v>
      </c>
      <c r="G25" s="27">
        <v>580264</v>
      </c>
      <c r="H25" s="27">
        <v>584130</v>
      </c>
      <c r="I25" s="20">
        <v>580645</v>
      </c>
      <c r="J25" s="38"/>
      <c r="K25" s="20"/>
      <c r="L25" s="27">
        <v>1</v>
      </c>
      <c r="M25" s="20">
        <v>695893</v>
      </c>
      <c r="N25" s="27">
        <v>688800</v>
      </c>
      <c r="O25" s="20">
        <v>680805</v>
      </c>
      <c r="P25" s="27">
        <v>680882</v>
      </c>
      <c r="Q25" s="27">
        <v>680780</v>
      </c>
      <c r="R25" s="27">
        <v>696396</v>
      </c>
      <c r="S25" s="27"/>
      <c r="T25" s="27"/>
    </row>
    <row r="26" spans="2:30">
      <c r="B26" s="24"/>
      <c r="C26" s="20">
        <v>2</v>
      </c>
      <c r="D26" s="20">
        <v>583815</v>
      </c>
      <c r="E26" s="20">
        <v>578419</v>
      </c>
      <c r="F26" s="20">
        <v>573087</v>
      </c>
      <c r="G26" s="20">
        <v>570813</v>
      </c>
      <c r="H26" s="20">
        <v>584521</v>
      </c>
      <c r="I26" s="20">
        <v>582918</v>
      </c>
      <c r="J26" s="38"/>
      <c r="K26" s="25"/>
      <c r="L26" s="20">
        <v>2</v>
      </c>
      <c r="M26" s="20">
        <v>682315</v>
      </c>
      <c r="N26" s="20">
        <v>697644</v>
      </c>
      <c r="O26" s="20">
        <v>699333</v>
      </c>
      <c r="P26" s="20">
        <v>693288</v>
      </c>
      <c r="Q26" s="20">
        <v>685551</v>
      </c>
      <c r="R26" s="20">
        <v>684906</v>
      </c>
      <c r="W26" s="20"/>
      <c r="X26" s="20"/>
      <c r="Y26" s="20"/>
      <c r="Z26" s="20"/>
    </row>
    <row r="27" spans="2:30">
      <c r="C27" s="20">
        <v>3</v>
      </c>
      <c r="D27" s="20">
        <v>586114</v>
      </c>
      <c r="E27" s="20">
        <v>588051</v>
      </c>
      <c r="F27" s="20">
        <v>584585</v>
      </c>
      <c r="G27" s="20">
        <v>573639</v>
      </c>
      <c r="H27" s="20">
        <v>587785</v>
      </c>
      <c r="I27" s="20">
        <v>584012</v>
      </c>
      <c r="J27" s="38"/>
      <c r="L27" s="20">
        <v>3</v>
      </c>
      <c r="M27" s="20">
        <v>683680</v>
      </c>
      <c r="N27" s="20">
        <v>696394</v>
      </c>
      <c r="O27" s="20">
        <v>687579</v>
      </c>
      <c r="P27" s="20">
        <v>694741</v>
      </c>
      <c r="Q27" s="20">
        <v>694557</v>
      </c>
      <c r="R27" s="20">
        <v>692962</v>
      </c>
      <c r="V27" s="20"/>
      <c r="W27" s="20"/>
      <c r="X27" s="20"/>
      <c r="Y27" s="20"/>
      <c r="Z27" s="20"/>
    </row>
    <row r="28" spans="2:30">
      <c r="C28" s="20">
        <v>4</v>
      </c>
      <c r="D28" s="20">
        <v>574628</v>
      </c>
      <c r="E28" s="20">
        <v>583299</v>
      </c>
      <c r="F28" s="20">
        <v>578156</v>
      </c>
      <c r="G28" s="20">
        <v>583244</v>
      </c>
      <c r="H28" s="20">
        <v>570055</v>
      </c>
      <c r="I28" s="20">
        <v>574180</v>
      </c>
      <c r="J28" s="38"/>
      <c r="L28" s="20">
        <v>4</v>
      </c>
      <c r="M28" s="20">
        <v>686662</v>
      </c>
      <c r="N28" s="20">
        <v>687752</v>
      </c>
      <c r="O28" s="20">
        <v>686870</v>
      </c>
      <c r="P28" s="20">
        <v>691939</v>
      </c>
      <c r="Q28" s="20">
        <v>687506</v>
      </c>
      <c r="R28" s="20">
        <v>698194</v>
      </c>
      <c r="V28" s="20"/>
      <c r="W28" s="20"/>
      <c r="X28" s="20"/>
      <c r="Y28" s="20"/>
      <c r="Z28" s="20"/>
    </row>
    <row r="29" spans="2:30">
      <c r="C29" s="20">
        <v>5</v>
      </c>
      <c r="D29" s="20">
        <v>578936</v>
      </c>
      <c r="E29" s="20">
        <v>576078</v>
      </c>
      <c r="F29" s="20">
        <v>572665</v>
      </c>
      <c r="G29" s="20">
        <v>583323</v>
      </c>
      <c r="H29" s="20">
        <v>579827</v>
      </c>
      <c r="I29" s="20">
        <v>578288</v>
      </c>
      <c r="J29" s="38"/>
      <c r="L29" s="20">
        <v>5</v>
      </c>
      <c r="M29" s="20">
        <v>690728</v>
      </c>
      <c r="N29" s="20">
        <v>695488</v>
      </c>
      <c r="O29" s="20">
        <v>687751</v>
      </c>
      <c r="P29" s="20">
        <v>681399</v>
      </c>
      <c r="Q29" s="20">
        <v>684891</v>
      </c>
      <c r="R29" s="20">
        <v>681661</v>
      </c>
      <c r="V29" s="20"/>
      <c r="W29" s="20"/>
      <c r="X29" s="20"/>
      <c r="Y29" s="20"/>
      <c r="Z29" s="20"/>
    </row>
    <row r="30" spans="2:30">
      <c r="C30" s="20">
        <v>6</v>
      </c>
      <c r="D30" s="20">
        <v>578745</v>
      </c>
      <c r="E30" s="20">
        <v>570038</v>
      </c>
      <c r="F30" s="20">
        <v>578369</v>
      </c>
      <c r="G30" s="20">
        <v>580201</v>
      </c>
      <c r="H30" s="20">
        <v>579675</v>
      </c>
      <c r="I30" s="20">
        <v>572714</v>
      </c>
      <c r="J30" s="38"/>
      <c r="L30" s="20">
        <v>6</v>
      </c>
      <c r="M30" s="20">
        <v>692469</v>
      </c>
      <c r="N30" s="20">
        <v>686337</v>
      </c>
      <c r="O30" s="20">
        <v>687404</v>
      </c>
      <c r="P30" s="20">
        <v>682205</v>
      </c>
      <c r="Q30" s="20">
        <v>696657</v>
      </c>
      <c r="R30" s="20">
        <v>696813</v>
      </c>
      <c r="V30" s="20"/>
      <c r="W30" s="20"/>
      <c r="X30" s="20"/>
      <c r="Y30" s="20"/>
      <c r="Z30" s="20"/>
    </row>
    <row r="31" spans="2:30">
      <c r="C31" s="20">
        <v>7</v>
      </c>
      <c r="D31" s="20">
        <v>572927</v>
      </c>
      <c r="E31" s="20">
        <v>571516</v>
      </c>
      <c r="F31" s="20">
        <v>574405</v>
      </c>
      <c r="G31" s="20">
        <v>581790</v>
      </c>
      <c r="H31" s="20">
        <v>570875</v>
      </c>
      <c r="I31" s="20">
        <v>580692</v>
      </c>
      <c r="J31" s="38"/>
      <c r="L31" s="20">
        <v>7</v>
      </c>
      <c r="M31" s="20">
        <v>691894</v>
      </c>
      <c r="N31" s="20">
        <v>690933</v>
      </c>
      <c r="O31" s="20">
        <v>695965</v>
      </c>
      <c r="P31" s="20">
        <v>699516</v>
      </c>
      <c r="Q31" s="20">
        <v>685182</v>
      </c>
      <c r="R31" s="20">
        <v>684963</v>
      </c>
      <c r="V31" s="20"/>
      <c r="W31" s="20"/>
      <c r="X31" s="20"/>
      <c r="Y31" s="20"/>
      <c r="Z31" s="20"/>
    </row>
    <row r="32" spans="2:30">
      <c r="C32" s="20">
        <v>8</v>
      </c>
      <c r="D32" s="20">
        <v>571895</v>
      </c>
      <c r="E32" s="20">
        <v>577383</v>
      </c>
      <c r="F32" s="20">
        <v>576515</v>
      </c>
      <c r="G32" s="20">
        <v>570404</v>
      </c>
      <c r="H32" s="20">
        <v>570399</v>
      </c>
      <c r="I32" s="20">
        <v>587262</v>
      </c>
      <c r="J32" s="38"/>
      <c r="L32" s="20">
        <v>8</v>
      </c>
      <c r="M32" s="20">
        <v>691323</v>
      </c>
      <c r="N32" s="20">
        <v>683859</v>
      </c>
      <c r="O32" s="20">
        <v>684261</v>
      </c>
      <c r="P32" s="20">
        <v>692998</v>
      </c>
      <c r="Q32" s="20">
        <v>698402</v>
      </c>
      <c r="R32" s="20">
        <v>691484</v>
      </c>
      <c r="V32" s="20"/>
      <c r="W32" s="20"/>
      <c r="X32" s="20"/>
      <c r="Y32" s="20"/>
      <c r="Z32" s="20"/>
    </row>
    <row r="33" spans="3:26">
      <c r="C33" s="20">
        <v>9</v>
      </c>
      <c r="D33" s="20">
        <v>572330</v>
      </c>
      <c r="E33" s="20">
        <v>576080</v>
      </c>
      <c r="F33" s="20">
        <v>580334</v>
      </c>
      <c r="G33" s="20">
        <v>582980</v>
      </c>
      <c r="H33" s="20">
        <v>589955</v>
      </c>
      <c r="I33" s="20">
        <v>580245</v>
      </c>
      <c r="J33" s="38"/>
      <c r="L33" s="20">
        <v>9</v>
      </c>
      <c r="M33" s="20">
        <v>688928</v>
      </c>
      <c r="N33" s="20">
        <v>684662</v>
      </c>
      <c r="O33" s="20">
        <v>691002</v>
      </c>
      <c r="P33" s="20">
        <v>698901</v>
      </c>
      <c r="Q33" s="20">
        <v>693394</v>
      </c>
      <c r="R33" s="20">
        <v>693057</v>
      </c>
      <c r="V33" s="20"/>
      <c r="W33" s="20"/>
      <c r="X33" s="20"/>
      <c r="Y33" s="20"/>
      <c r="Z33" s="20"/>
    </row>
    <row r="34" spans="3:26">
      <c r="C34" s="20">
        <v>10</v>
      </c>
      <c r="D34" s="20">
        <v>577066</v>
      </c>
      <c r="E34" s="20">
        <v>575160</v>
      </c>
      <c r="F34" s="20">
        <v>586005</v>
      </c>
      <c r="G34" s="20">
        <v>586062</v>
      </c>
      <c r="H34" s="20">
        <v>580103</v>
      </c>
      <c r="I34" s="20">
        <v>577473</v>
      </c>
      <c r="J34" s="38"/>
      <c r="L34" s="20">
        <v>10</v>
      </c>
      <c r="M34" s="20">
        <v>689322</v>
      </c>
      <c r="N34" s="20">
        <v>687073</v>
      </c>
      <c r="O34" s="20">
        <v>699965</v>
      </c>
      <c r="P34" s="20">
        <v>685762</v>
      </c>
      <c r="Q34" s="20">
        <v>696151</v>
      </c>
      <c r="R34" s="20">
        <v>698116</v>
      </c>
    </row>
    <row r="35" spans="3:26">
      <c r="J35" s="38"/>
    </row>
    <row r="36" spans="3:26">
      <c r="J36" s="38"/>
    </row>
    <row r="37" spans="3:26">
      <c r="J37" s="38"/>
    </row>
    <row r="38" spans="3:26">
      <c r="D38" s="20" t="s">
        <v>43</v>
      </c>
      <c r="E38" s="20" t="s">
        <v>44</v>
      </c>
      <c r="F38" s="20" t="s">
        <v>45</v>
      </c>
      <c r="G38" s="20" t="s">
        <v>46</v>
      </c>
      <c r="H38" s="20" t="s">
        <v>47</v>
      </c>
      <c r="I38" s="20" t="s">
        <v>48</v>
      </c>
      <c r="J38" s="38"/>
    </row>
    <row r="39" spans="3:26" ht="18">
      <c r="C39" s="18" t="s">
        <v>50</v>
      </c>
      <c r="D39" s="15">
        <f>AVERAGE(D40:D49)/1000000</f>
        <v>0.79266459999999994</v>
      </c>
      <c r="E39" s="15">
        <f t="shared" ref="E39:I39" si="14">AVERAGE(E40:E49)/1000000</f>
        <v>0.79291350000000005</v>
      </c>
      <c r="F39" s="15">
        <f t="shared" si="14"/>
        <v>0.79327040000000004</v>
      </c>
      <c r="G39" s="15">
        <f t="shared" si="14"/>
        <v>0.79530809999999996</v>
      </c>
      <c r="H39" s="15">
        <f t="shared" si="14"/>
        <v>0.7956801</v>
      </c>
      <c r="I39" s="15">
        <f t="shared" si="14"/>
        <v>0.79743780000000009</v>
      </c>
      <c r="J39" s="38"/>
    </row>
    <row r="40" spans="3:26">
      <c r="C40" s="27">
        <v>1</v>
      </c>
      <c r="D40" s="27">
        <v>787131</v>
      </c>
      <c r="E40" s="20">
        <v>793739</v>
      </c>
      <c r="F40" s="27">
        <v>801634</v>
      </c>
      <c r="G40" s="27">
        <v>781839</v>
      </c>
      <c r="H40" s="27">
        <v>809730</v>
      </c>
      <c r="I40" s="27">
        <v>803470</v>
      </c>
      <c r="J40" s="38"/>
    </row>
    <row r="41" spans="3:26">
      <c r="C41" s="20">
        <v>2</v>
      </c>
      <c r="D41" s="20">
        <v>791059</v>
      </c>
      <c r="E41" s="20">
        <v>787785</v>
      </c>
      <c r="F41" s="20">
        <v>780276</v>
      </c>
      <c r="G41" s="20">
        <v>791890</v>
      </c>
      <c r="H41" s="20">
        <v>789120</v>
      </c>
      <c r="I41" s="20">
        <v>806923</v>
      </c>
      <c r="J41" s="38"/>
    </row>
    <row r="42" spans="3:26">
      <c r="C42" s="20">
        <v>3</v>
      </c>
      <c r="D42" s="20">
        <v>783229</v>
      </c>
      <c r="E42" s="20">
        <v>794185</v>
      </c>
      <c r="F42" s="20">
        <v>788072</v>
      </c>
      <c r="G42" s="20">
        <v>806670</v>
      </c>
      <c r="H42" s="20">
        <v>794995</v>
      </c>
      <c r="I42" s="20">
        <v>803863</v>
      </c>
      <c r="J42" s="38"/>
    </row>
    <row r="43" spans="3:26">
      <c r="C43" s="20">
        <v>4</v>
      </c>
      <c r="D43" s="20">
        <v>789398</v>
      </c>
      <c r="E43" s="20">
        <v>781390</v>
      </c>
      <c r="F43" s="20">
        <v>791279</v>
      </c>
      <c r="G43" s="20">
        <v>807868</v>
      </c>
      <c r="H43" s="20">
        <v>804962</v>
      </c>
      <c r="I43" s="20">
        <v>791346</v>
      </c>
      <c r="J43" s="38"/>
    </row>
    <row r="44" spans="3:26">
      <c r="C44" s="20">
        <v>5</v>
      </c>
      <c r="D44" s="20">
        <v>788891</v>
      </c>
      <c r="E44" s="20">
        <v>803073</v>
      </c>
      <c r="F44" s="20">
        <v>787109</v>
      </c>
      <c r="G44" s="20">
        <v>799864</v>
      </c>
      <c r="H44" s="20">
        <v>785048</v>
      </c>
      <c r="I44" s="20">
        <v>787229</v>
      </c>
      <c r="J44" s="38"/>
    </row>
    <row r="45" spans="3:26">
      <c r="C45" s="20">
        <v>6</v>
      </c>
      <c r="D45" s="20">
        <v>804138</v>
      </c>
      <c r="E45" s="20">
        <v>784494</v>
      </c>
      <c r="F45" s="20">
        <v>787816</v>
      </c>
      <c r="G45" s="20">
        <v>802122</v>
      </c>
      <c r="H45" s="20">
        <v>786808</v>
      </c>
      <c r="I45" s="20">
        <v>782424</v>
      </c>
      <c r="J45" s="38"/>
    </row>
    <row r="46" spans="3:26">
      <c r="C46" s="20">
        <v>7</v>
      </c>
      <c r="D46" s="20">
        <v>792829</v>
      </c>
      <c r="E46" s="20">
        <v>798256</v>
      </c>
      <c r="F46" s="20">
        <v>790131</v>
      </c>
      <c r="G46" s="20">
        <v>787423</v>
      </c>
      <c r="H46" s="20">
        <v>798020</v>
      </c>
      <c r="I46" s="20">
        <v>805566</v>
      </c>
      <c r="J46" s="38"/>
    </row>
    <row r="47" spans="3:26">
      <c r="C47" s="20">
        <v>8</v>
      </c>
      <c r="D47" s="20">
        <v>797491</v>
      </c>
      <c r="E47" s="20">
        <v>797716</v>
      </c>
      <c r="F47" s="20">
        <v>808596</v>
      </c>
      <c r="G47" s="20">
        <v>785553</v>
      </c>
      <c r="H47" s="20">
        <v>797482</v>
      </c>
      <c r="I47" s="20">
        <v>808337</v>
      </c>
      <c r="J47" s="38"/>
    </row>
    <row r="48" spans="3:26">
      <c r="C48" s="20">
        <v>9</v>
      </c>
      <c r="D48" s="20">
        <v>808326</v>
      </c>
      <c r="E48" s="20">
        <v>801954</v>
      </c>
      <c r="F48" s="20">
        <v>795329</v>
      </c>
      <c r="G48" s="20">
        <v>786229</v>
      </c>
      <c r="H48" s="20">
        <v>796236</v>
      </c>
      <c r="I48" s="20">
        <v>792246</v>
      </c>
      <c r="J48" s="38"/>
    </row>
    <row r="49" spans="3:10">
      <c r="C49" s="20">
        <v>10</v>
      </c>
      <c r="D49" s="20">
        <v>784154</v>
      </c>
      <c r="E49" s="20">
        <v>786543</v>
      </c>
      <c r="F49" s="20">
        <v>802462</v>
      </c>
      <c r="G49" s="20">
        <v>803623</v>
      </c>
      <c r="H49" s="20">
        <v>794400</v>
      </c>
      <c r="I49" s="20">
        <v>792974</v>
      </c>
      <c r="J49" s="38"/>
    </row>
    <row r="50" spans="3:10">
      <c r="J50" s="38"/>
    </row>
    <row r="51" spans="3:10">
      <c r="J51" s="38"/>
    </row>
    <row r="52" spans="3:10">
      <c r="J52" s="38"/>
    </row>
    <row r="53" spans="3:10">
      <c r="J53" s="38"/>
    </row>
    <row r="54" spans="3:10">
      <c r="J54" s="38"/>
    </row>
    <row r="55" spans="3:10">
      <c r="D55" s="20" t="s">
        <v>43</v>
      </c>
      <c r="E55" s="20" t="s">
        <v>44</v>
      </c>
      <c r="F55" s="20" t="s">
        <v>45</v>
      </c>
      <c r="G55" s="20" t="s">
        <v>46</v>
      </c>
      <c r="H55" s="20" t="s">
        <v>47</v>
      </c>
      <c r="I55" s="20" t="s">
        <v>48</v>
      </c>
      <c r="J55" s="38"/>
    </row>
    <row r="56" spans="3:10" ht="18">
      <c r="C56" s="18" t="s">
        <v>51</v>
      </c>
      <c r="D56" s="15">
        <f>AVERAGE(D57:D66)/1000000</f>
        <v>0.8847756</v>
      </c>
      <c r="E56" s="15">
        <f t="shared" ref="E56:I56" si="15">AVERAGE(E57:E66)/1000000</f>
        <v>0.88525959999999992</v>
      </c>
      <c r="F56" s="15">
        <f t="shared" si="15"/>
        <v>0.88696030000000003</v>
      </c>
      <c r="G56" s="15">
        <f t="shared" si="15"/>
        <v>0.88731319999999991</v>
      </c>
      <c r="H56" s="15">
        <f t="shared" si="15"/>
        <v>0.88781869999999996</v>
      </c>
      <c r="I56" s="15">
        <f t="shared" si="15"/>
        <v>0.88782330000000009</v>
      </c>
      <c r="J56" s="38"/>
    </row>
    <row r="57" spans="3:10">
      <c r="C57" s="27">
        <v>1</v>
      </c>
      <c r="D57" s="27">
        <v>884069</v>
      </c>
      <c r="E57" s="27">
        <v>883213</v>
      </c>
      <c r="F57" s="27">
        <v>881448</v>
      </c>
      <c r="G57" s="27">
        <v>887389</v>
      </c>
      <c r="H57" s="20">
        <v>889246</v>
      </c>
      <c r="I57" s="27">
        <v>881945</v>
      </c>
    </row>
    <row r="58" spans="3:10">
      <c r="C58" s="20">
        <v>2</v>
      </c>
      <c r="D58" s="20">
        <v>893100</v>
      </c>
      <c r="E58" s="20">
        <v>880295</v>
      </c>
      <c r="F58" s="20">
        <v>885293</v>
      </c>
      <c r="G58" s="20">
        <v>886899</v>
      </c>
      <c r="H58" s="20">
        <v>881285</v>
      </c>
      <c r="I58" s="20">
        <v>881174</v>
      </c>
    </row>
    <row r="59" spans="3:10">
      <c r="C59" s="20">
        <v>3</v>
      </c>
      <c r="D59" s="20">
        <v>885466</v>
      </c>
      <c r="E59" s="20">
        <v>891132</v>
      </c>
      <c r="F59" s="20">
        <v>887804</v>
      </c>
      <c r="G59" s="20">
        <v>884361</v>
      </c>
      <c r="H59" s="20">
        <v>881620</v>
      </c>
      <c r="I59" s="20">
        <v>894057</v>
      </c>
    </row>
    <row r="60" spans="3:10">
      <c r="C60" s="20">
        <v>4</v>
      </c>
      <c r="D60" s="20">
        <v>880482</v>
      </c>
      <c r="E60" s="20">
        <v>883642</v>
      </c>
      <c r="F60" s="20">
        <v>890921</v>
      </c>
      <c r="G60" s="20">
        <v>889821</v>
      </c>
      <c r="H60" s="20">
        <v>893669</v>
      </c>
      <c r="I60" s="20">
        <v>887713</v>
      </c>
    </row>
    <row r="61" spans="3:10">
      <c r="C61" s="20">
        <v>5</v>
      </c>
      <c r="D61" s="20">
        <v>887980</v>
      </c>
      <c r="E61" s="20">
        <v>883601</v>
      </c>
      <c r="F61" s="20">
        <v>893413</v>
      </c>
      <c r="G61" s="20">
        <v>882354</v>
      </c>
      <c r="H61" s="20">
        <v>890164</v>
      </c>
      <c r="I61" s="20">
        <v>888751</v>
      </c>
    </row>
    <row r="62" spans="3:10">
      <c r="C62" s="20">
        <v>6</v>
      </c>
      <c r="D62" s="20">
        <v>888299</v>
      </c>
      <c r="E62" s="20">
        <v>890165</v>
      </c>
      <c r="F62" s="20">
        <v>881669</v>
      </c>
      <c r="G62" s="20">
        <v>890688</v>
      </c>
      <c r="H62" s="20">
        <v>885369</v>
      </c>
      <c r="I62" s="20">
        <v>892956</v>
      </c>
    </row>
    <row r="63" spans="3:10">
      <c r="C63" s="20">
        <v>7</v>
      </c>
      <c r="D63" s="20">
        <v>883296</v>
      </c>
      <c r="E63" s="20">
        <v>883310</v>
      </c>
      <c r="F63" s="20">
        <v>881898</v>
      </c>
      <c r="G63" s="20">
        <v>880142</v>
      </c>
      <c r="H63" s="20">
        <v>888411</v>
      </c>
      <c r="I63" s="20">
        <v>888865</v>
      </c>
    </row>
    <row r="64" spans="3:10">
      <c r="C64" s="20">
        <v>8</v>
      </c>
      <c r="D64" s="20">
        <v>880394</v>
      </c>
      <c r="E64" s="20">
        <v>880194</v>
      </c>
      <c r="F64" s="20">
        <v>883242</v>
      </c>
      <c r="G64" s="20">
        <v>892750</v>
      </c>
      <c r="H64" s="20">
        <v>883267</v>
      </c>
      <c r="I64" s="20">
        <v>889696</v>
      </c>
    </row>
    <row r="65" spans="3:9">
      <c r="C65" s="20">
        <v>9</v>
      </c>
      <c r="D65" s="20">
        <v>884240</v>
      </c>
      <c r="E65" s="20">
        <v>887659</v>
      </c>
      <c r="F65" s="20">
        <v>890566</v>
      </c>
      <c r="G65" s="20">
        <v>889820</v>
      </c>
      <c r="H65" s="20">
        <v>893197</v>
      </c>
      <c r="I65" s="20">
        <v>881933</v>
      </c>
    </row>
    <row r="66" spans="3:9">
      <c r="C66" s="20">
        <v>10</v>
      </c>
      <c r="D66" s="20">
        <v>880430</v>
      </c>
      <c r="E66" s="20">
        <v>889385</v>
      </c>
      <c r="F66" s="20">
        <v>893349</v>
      </c>
      <c r="G66" s="20">
        <v>888908</v>
      </c>
      <c r="H66" s="20">
        <v>891959</v>
      </c>
      <c r="I66" s="20">
        <v>891143</v>
      </c>
    </row>
    <row r="71" spans="3:9">
      <c r="D71" s="20" t="s">
        <v>43</v>
      </c>
      <c r="E71" s="20" t="s">
        <v>44</v>
      </c>
      <c r="F71" s="20" t="s">
        <v>45</v>
      </c>
      <c r="G71" s="20" t="s">
        <v>46</v>
      </c>
      <c r="H71" s="20" t="s">
        <v>47</v>
      </c>
      <c r="I71" s="20" t="s">
        <v>48</v>
      </c>
    </row>
    <row r="72" spans="3:9" ht="18">
      <c r="C72" s="18" t="s">
        <v>52</v>
      </c>
      <c r="D72" s="15">
        <f>AVERAGE(D73:D82)/1000000</f>
        <v>0.66880490000000004</v>
      </c>
      <c r="E72" s="15">
        <f t="shared" ref="E72:I72" si="16">AVERAGE(E73:E82)/1000000</f>
        <v>0.66902300000000003</v>
      </c>
      <c r="F72" s="15">
        <f t="shared" si="16"/>
        <v>0.66966190000000003</v>
      </c>
      <c r="G72" s="15">
        <f t="shared" si="16"/>
        <v>0.67075319999999994</v>
      </c>
      <c r="H72" s="15">
        <f t="shared" si="16"/>
        <v>0.67088040000000004</v>
      </c>
      <c r="I72" s="15">
        <f t="shared" si="16"/>
        <v>0.67136399999999996</v>
      </c>
    </row>
    <row r="73" spans="3:9">
      <c r="C73" s="27">
        <v>1</v>
      </c>
      <c r="D73" s="27">
        <v>663458</v>
      </c>
      <c r="E73" s="27">
        <v>666442</v>
      </c>
      <c r="F73" s="27">
        <v>665328</v>
      </c>
      <c r="G73" s="27">
        <v>663257</v>
      </c>
      <c r="H73" s="27">
        <v>663388</v>
      </c>
      <c r="I73" s="36">
        <v>678594</v>
      </c>
    </row>
    <row r="74" spans="3:9">
      <c r="C74" s="20">
        <v>2</v>
      </c>
      <c r="D74" s="20">
        <v>667407</v>
      </c>
      <c r="E74" s="20">
        <v>669419</v>
      </c>
      <c r="F74" s="20">
        <v>673702</v>
      </c>
      <c r="G74" s="20">
        <v>670479</v>
      </c>
      <c r="H74" s="20">
        <v>676893</v>
      </c>
      <c r="I74" s="20">
        <v>672437</v>
      </c>
    </row>
    <row r="75" spans="3:9">
      <c r="C75" s="20">
        <v>3</v>
      </c>
      <c r="D75" s="20">
        <v>675646</v>
      </c>
      <c r="E75" s="20">
        <v>668264</v>
      </c>
      <c r="F75" s="20">
        <v>671472</v>
      </c>
      <c r="G75" s="20">
        <v>677834</v>
      </c>
      <c r="H75" s="20">
        <v>673369</v>
      </c>
      <c r="I75" s="20">
        <v>675623</v>
      </c>
    </row>
    <row r="76" spans="3:9">
      <c r="C76" s="20">
        <v>4</v>
      </c>
      <c r="D76" s="20">
        <v>660814</v>
      </c>
      <c r="E76" s="20">
        <v>677295</v>
      </c>
      <c r="F76" s="20">
        <v>667976</v>
      </c>
      <c r="G76" s="20">
        <v>674108</v>
      </c>
      <c r="H76" s="20">
        <v>666751</v>
      </c>
      <c r="I76" s="20">
        <v>662156</v>
      </c>
    </row>
    <row r="77" spans="3:9">
      <c r="C77" s="20">
        <v>5</v>
      </c>
      <c r="D77" s="20">
        <v>664305</v>
      </c>
      <c r="E77" s="20">
        <v>675550</v>
      </c>
      <c r="F77" s="20">
        <v>678604</v>
      </c>
      <c r="G77" s="20">
        <v>677089</v>
      </c>
      <c r="H77" s="20">
        <v>666920</v>
      </c>
      <c r="I77" s="20">
        <v>672961</v>
      </c>
    </row>
    <row r="78" spans="3:9">
      <c r="C78" s="20">
        <v>6</v>
      </c>
      <c r="D78" s="20">
        <v>660461</v>
      </c>
      <c r="E78" s="20">
        <v>669148</v>
      </c>
      <c r="F78" s="20">
        <v>664510</v>
      </c>
      <c r="G78" s="20">
        <v>660610</v>
      </c>
      <c r="H78" s="20">
        <v>678627</v>
      </c>
      <c r="I78" s="20">
        <v>671356</v>
      </c>
    </row>
    <row r="79" spans="3:9">
      <c r="C79" s="20">
        <v>7</v>
      </c>
      <c r="D79" s="20">
        <v>679265</v>
      </c>
      <c r="E79" s="20">
        <v>669948</v>
      </c>
      <c r="F79" s="20">
        <v>676990</v>
      </c>
      <c r="G79" s="20">
        <v>663300</v>
      </c>
      <c r="H79" s="20">
        <v>673083</v>
      </c>
      <c r="I79" s="20">
        <v>674155</v>
      </c>
    </row>
    <row r="80" spans="3:9">
      <c r="C80" s="20">
        <v>8</v>
      </c>
      <c r="D80" s="20">
        <v>668243</v>
      </c>
      <c r="E80" s="20">
        <v>660453</v>
      </c>
      <c r="F80" s="20">
        <v>671476</v>
      </c>
      <c r="G80" s="20">
        <v>678603</v>
      </c>
      <c r="H80" s="20">
        <v>660852</v>
      </c>
      <c r="I80" s="20">
        <v>661525</v>
      </c>
    </row>
    <row r="81" spans="3:9">
      <c r="C81" s="20">
        <v>9</v>
      </c>
      <c r="D81" s="20">
        <v>669110</v>
      </c>
      <c r="E81" s="20">
        <v>661797</v>
      </c>
      <c r="F81" s="20">
        <v>663122</v>
      </c>
      <c r="G81" s="20">
        <v>667148</v>
      </c>
      <c r="H81" s="20">
        <v>677022</v>
      </c>
      <c r="I81" s="20">
        <v>665283</v>
      </c>
    </row>
    <row r="82" spans="3:9">
      <c r="C82" s="20">
        <v>10</v>
      </c>
      <c r="D82" s="20">
        <v>679340</v>
      </c>
      <c r="E82" s="20">
        <v>671914</v>
      </c>
      <c r="F82" s="20">
        <v>663439</v>
      </c>
      <c r="G82" s="20">
        <v>675104</v>
      </c>
      <c r="H82" s="20">
        <v>671899</v>
      </c>
      <c r="I82" s="20">
        <v>679550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81BB-A163-4948-9569-D49A22B23D71}">
  <dimension ref="A2:BA56"/>
  <sheetViews>
    <sheetView topLeftCell="L1" zoomScale="67" zoomScaleNormal="40" workbookViewId="0">
      <selection activeCell="J48" sqref="J48"/>
    </sheetView>
  </sheetViews>
  <sheetFormatPr baseColWidth="10" defaultColWidth="8.6640625" defaultRowHeight="17"/>
  <cols>
    <col min="1" max="1" width="15" style="1" customWidth="1"/>
    <col min="2" max="2" width="17.1640625" style="5" customWidth="1"/>
    <col min="3" max="5" width="15.5" style="1" customWidth="1"/>
    <col min="6" max="6" width="8.6640625" style="1"/>
    <col min="7" max="9" width="15.5" style="1" customWidth="1"/>
    <col min="10" max="10" width="8.6640625" style="1"/>
    <col min="11" max="13" width="15.5" style="1" customWidth="1"/>
    <col min="14" max="14" width="8.6640625" style="1"/>
    <col min="15" max="17" width="15.5" style="1" customWidth="1"/>
    <col min="18" max="18" width="8.6640625" style="1"/>
    <col min="19" max="21" width="16.6640625" style="1" customWidth="1"/>
    <col min="22" max="22" width="8.6640625" style="1"/>
    <col min="23" max="23" width="14.1640625" style="1" customWidth="1"/>
    <col min="24" max="24" width="23" style="1" bestFit="1" customWidth="1"/>
    <col min="25" max="25" width="26" style="1" bestFit="1" customWidth="1"/>
    <col min="26" max="29" width="15.5" style="1" customWidth="1"/>
    <col min="30" max="34" width="13.6640625" style="1" customWidth="1"/>
    <col min="35" max="40" width="8.6640625" style="1"/>
    <col min="41" max="41" width="8.6640625" style="20"/>
    <col min="42" max="16384" width="8.6640625" style="1"/>
  </cols>
  <sheetData>
    <row r="2" spans="3:53" ht="27">
      <c r="C2" s="4">
        <f>(D2-E2)/D2</f>
        <v>2.0707515104643064E-2</v>
      </c>
      <c r="D2" s="3">
        <f>AVERAGE(D5:D14)/1000000</f>
        <v>5.2666918000000003</v>
      </c>
      <c r="E2" s="3">
        <f>AVERAGE(E5:E14)/1000000</f>
        <v>5.1576317000000005</v>
      </c>
      <c r="F2" s="3"/>
      <c r="G2" s="4">
        <f>(H2-I2)/H2</f>
        <v>3.8737804311190234E-2</v>
      </c>
      <c r="H2" s="3">
        <f>AVERAGE(H5:H14)/1000000</f>
        <v>3.4927199</v>
      </c>
      <c r="I2" s="3">
        <f>AVERAGE(I5:I14)/1000000</f>
        <v>3.3574196000000001</v>
      </c>
      <c r="J2" s="3"/>
      <c r="K2" s="4">
        <f>(L2-M2)/L2</f>
        <v>1.4424184569336911E-2</v>
      </c>
      <c r="L2" s="3">
        <f>AVERAGE(L5:L14)/1000000</f>
        <v>3.8070159000000001</v>
      </c>
      <c r="M2" s="3">
        <f>AVERAGE(M5:M14)/1000000</f>
        <v>3.7521027999999998</v>
      </c>
      <c r="N2" s="3"/>
      <c r="O2" s="4">
        <f>(P2-Q2)/P2</f>
        <v>4.9509137363718744E-2</v>
      </c>
      <c r="P2" s="3">
        <f>AVERAGE(P5:P14)/1000000</f>
        <v>6.3505954000000004</v>
      </c>
      <c r="Q2" s="3">
        <f>AVERAGE(Q5:Q14)/1000000</f>
        <v>6.0361829</v>
      </c>
      <c r="S2" s="4">
        <f>(T2-U2)/T2</f>
        <v>3.8393422183116852E-2</v>
      </c>
      <c r="T2" s="3">
        <f>AVERAGE(T5:T14)/1000000</f>
        <v>4.3901739000000006</v>
      </c>
      <c r="U2" s="3">
        <f>AVERAGE(U5:U14)/1000000</f>
        <v>4.2216201</v>
      </c>
      <c r="AA2" s="5"/>
    </row>
    <row r="4" spans="3:53">
      <c r="C4" s="1" t="s">
        <v>26</v>
      </c>
      <c r="D4" s="1" t="s">
        <v>0</v>
      </c>
      <c r="E4" s="1" t="s">
        <v>1</v>
      </c>
      <c r="G4" s="1" t="s">
        <v>27</v>
      </c>
      <c r="H4" s="1" t="s">
        <v>0</v>
      </c>
      <c r="I4" s="1" t="s">
        <v>1</v>
      </c>
      <c r="K4" s="1" t="s">
        <v>28</v>
      </c>
      <c r="L4" s="1" t="s">
        <v>0</v>
      </c>
      <c r="M4" s="1" t="s">
        <v>1</v>
      </c>
      <c r="O4" s="1" t="s">
        <v>29</v>
      </c>
      <c r="P4" s="1" t="s">
        <v>0</v>
      </c>
      <c r="Q4" s="1" t="s">
        <v>1</v>
      </c>
      <c r="S4" s="1" t="s">
        <v>30</v>
      </c>
      <c r="T4" s="1" t="s">
        <v>0</v>
      </c>
      <c r="U4" s="1" t="s">
        <v>1</v>
      </c>
    </row>
    <row r="5" spans="3:53">
      <c r="C5" s="1">
        <v>1</v>
      </c>
      <c r="D5" s="20">
        <v>5445620</v>
      </c>
      <c r="E5" s="20">
        <v>5130045</v>
      </c>
      <c r="G5" s="1">
        <v>1</v>
      </c>
      <c r="H5" s="20">
        <v>3440817</v>
      </c>
      <c r="I5" s="20">
        <v>3379949</v>
      </c>
      <c r="K5" s="1">
        <v>1</v>
      </c>
      <c r="L5" s="20">
        <v>3727617</v>
      </c>
      <c r="M5" s="20">
        <v>3751341</v>
      </c>
      <c r="O5" s="1">
        <v>1</v>
      </c>
      <c r="P5" s="20">
        <v>6375976</v>
      </c>
      <c r="Q5" s="20">
        <v>6027671</v>
      </c>
      <c r="S5" s="1">
        <v>1</v>
      </c>
      <c r="T5" s="20">
        <v>4330120</v>
      </c>
      <c r="U5" s="20">
        <v>4243939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</row>
    <row r="6" spans="3:53">
      <c r="C6" s="1">
        <v>2</v>
      </c>
      <c r="D6" s="2">
        <v>5053737</v>
      </c>
      <c r="E6" s="2">
        <v>5145898</v>
      </c>
      <c r="G6" s="1">
        <v>2</v>
      </c>
      <c r="H6" s="20">
        <v>3471778</v>
      </c>
      <c r="I6" s="20">
        <v>3326236</v>
      </c>
      <c r="K6" s="1">
        <v>2</v>
      </c>
      <c r="L6" s="20">
        <v>3811260</v>
      </c>
      <c r="M6" s="20">
        <v>3701524</v>
      </c>
      <c r="O6" s="1">
        <v>2</v>
      </c>
      <c r="P6" s="20">
        <v>6497689</v>
      </c>
      <c r="Q6" s="20">
        <v>6023778</v>
      </c>
      <c r="S6" s="1">
        <v>2</v>
      </c>
      <c r="T6" s="20">
        <v>4412016</v>
      </c>
      <c r="U6" s="20">
        <v>4240067</v>
      </c>
      <c r="X6" s="1" t="s">
        <v>23</v>
      </c>
      <c r="Y6" s="3">
        <f>D2</f>
        <v>5.2666918000000003</v>
      </c>
      <c r="Z6" s="3">
        <f>H2</f>
        <v>3.4927199</v>
      </c>
      <c r="AA6" s="3">
        <f>L2</f>
        <v>3.8070159000000001</v>
      </c>
      <c r="AB6" s="3">
        <f>P2</f>
        <v>6.3505954000000004</v>
      </c>
      <c r="AC6" s="3">
        <f>T2</f>
        <v>4.3901739000000006</v>
      </c>
      <c r="AD6" s="3"/>
      <c r="AE6" s="3"/>
      <c r="AF6" s="3"/>
      <c r="AG6" s="3"/>
      <c r="AH6" s="3"/>
    </row>
    <row r="7" spans="3:53">
      <c r="C7" s="1">
        <v>3</v>
      </c>
      <c r="D7" s="2">
        <v>5240799</v>
      </c>
      <c r="E7" s="2">
        <v>5123446</v>
      </c>
      <c r="G7" s="1">
        <v>3</v>
      </c>
      <c r="H7" s="20">
        <v>3517381</v>
      </c>
      <c r="I7" s="20">
        <v>3381506</v>
      </c>
      <c r="K7" s="1">
        <v>3</v>
      </c>
      <c r="L7" s="20">
        <v>3786541</v>
      </c>
      <c r="M7" s="20">
        <v>3777247</v>
      </c>
      <c r="O7" s="1">
        <v>3</v>
      </c>
      <c r="P7" s="20">
        <v>6275443</v>
      </c>
      <c r="Q7" s="20">
        <v>6005377</v>
      </c>
      <c r="S7" s="1">
        <v>3</v>
      </c>
      <c r="T7" s="20">
        <v>4326778</v>
      </c>
      <c r="U7" s="20">
        <v>4223096</v>
      </c>
      <c r="X7" s="1" t="s">
        <v>24</v>
      </c>
      <c r="Y7" s="3">
        <f>E2</f>
        <v>5.1576317000000005</v>
      </c>
      <c r="Z7" s="3">
        <f>I2</f>
        <v>3.3574196000000001</v>
      </c>
      <c r="AA7" s="3">
        <f>M2</f>
        <v>3.7521027999999998</v>
      </c>
      <c r="AB7" s="3">
        <f>Q2</f>
        <v>6.0361829</v>
      </c>
      <c r="AC7" s="3">
        <f>U2</f>
        <v>4.2216201</v>
      </c>
      <c r="AD7" s="3"/>
      <c r="AE7" s="3"/>
      <c r="AF7" s="3"/>
      <c r="AG7" s="3"/>
      <c r="AH7" s="3"/>
    </row>
    <row r="8" spans="3:53">
      <c r="C8" s="1">
        <v>4</v>
      </c>
      <c r="D8" s="2">
        <v>5282527</v>
      </c>
      <c r="E8" s="2">
        <v>5199339</v>
      </c>
      <c r="G8" s="1">
        <v>4</v>
      </c>
      <c r="H8" s="20">
        <v>3444210</v>
      </c>
      <c r="I8" s="20">
        <v>3386181</v>
      </c>
      <c r="K8" s="1">
        <v>4</v>
      </c>
      <c r="L8" s="20">
        <v>3769595</v>
      </c>
      <c r="M8" s="20">
        <v>3708260</v>
      </c>
      <c r="O8" s="1">
        <v>4</v>
      </c>
      <c r="P8" s="20">
        <v>6295489</v>
      </c>
      <c r="Q8" s="20">
        <v>6049980</v>
      </c>
      <c r="S8" s="1">
        <v>4</v>
      </c>
      <c r="T8" s="20">
        <v>4355983</v>
      </c>
      <c r="U8" s="20">
        <v>4217750</v>
      </c>
      <c r="Y8" s="13">
        <f>(Y6-Y7)/Y6</f>
        <v>2.0707515104643064E-2</v>
      </c>
      <c r="Z8" s="13">
        <f t="shared" ref="Z8:AC8" si="0">(Z6-Z7)/Z6</f>
        <v>3.8737804311190234E-2</v>
      </c>
      <c r="AA8" s="13">
        <f t="shared" si="0"/>
        <v>1.4424184569336911E-2</v>
      </c>
      <c r="AB8" s="13">
        <f t="shared" si="0"/>
        <v>4.9509137363718744E-2</v>
      </c>
      <c r="AC8" s="13">
        <f t="shared" si="0"/>
        <v>3.8393422183116852E-2</v>
      </c>
      <c r="AD8" s="13"/>
      <c r="AE8" s="13"/>
      <c r="AF8" s="13"/>
      <c r="AG8" s="13"/>
      <c r="AH8" s="13"/>
    </row>
    <row r="9" spans="3:53">
      <c r="C9" s="1">
        <v>5</v>
      </c>
      <c r="D9" s="2">
        <v>5410225</v>
      </c>
      <c r="E9" s="2">
        <v>5140309</v>
      </c>
      <c r="G9" s="1">
        <v>5</v>
      </c>
      <c r="H9" s="20">
        <v>3552962</v>
      </c>
      <c r="I9" s="20">
        <v>3391935</v>
      </c>
      <c r="K9" s="1">
        <v>5</v>
      </c>
      <c r="L9" s="20">
        <v>3865074</v>
      </c>
      <c r="M9" s="20">
        <v>3754955</v>
      </c>
      <c r="O9" s="1">
        <v>5</v>
      </c>
      <c r="P9" s="20">
        <v>6333881</v>
      </c>
      <c r="Q9" s="20">
        <v>6009605</v>
      </c>
      <c r="S9" s="1">
        <v>5</v>
      </c>
      <c r="T9" s="20">
        <v>4387969</v>
      </c>
      <c r="U9" s="20">
        <v>4186782</v>
      </c>
      <c r="Y9" s="13">
        <v>0.2094</v>
      </c>
      <c r="Z9" s="13">
        <v>0.19500000000000001</v>
      </c>
      <c r="AA9" s="13">
        <v>0.1052</v>
      </c>
      <c r="AB9" s="13">
        <v>8.3400000000000002E-2</v>
      </c>
      <c r="AC9" s="13">
        <v>2.9600000000000001E-2</v>
      </c>
    </row>
    <row r="10" spans="3:53">
      <c r="C10" s="1">
        <v>6</v>
      </c>
      <c r="D10" s="2">
        <v>5479257</v>
      </c>
      <c r="E10" s="2">
        <v>5156903</v>
      </c>
      <c r="G10" s="1">
        <v>6</v>
      </c>
      <c r="H10" s="20">
        <v>3473682</v>
      </c>
      <c r="I10" s="20">
        <v>3352158</v>
      </c>
      <c r="K10" s="1">
        <v>6</v>
      </c>
      <c r="L10" s="20">
        <v>3892794</v>
      </c>
      <c r="M10" s="20">
        <v>3767051</v>
      </c>
      <c r="O10" s="1">
        <v>6</v>
      </c>
      <c r="P10" s="20">
        <v>6337125</v>
      </c>
      <c r="Q10" s="20">
        <v>6003416</v>
      </c>
      <c r="S10" s="1">
        <v>6</v>
      </c>
      <c r="T10" s="20">
        <v>4441620</v>
      </c>
      <c r="U10" s="20">
        <v>4178345</v>
      </c>
      <c r="Y10" s="31"/>
      <c r="Z10" s="31"/>
      <c r="AA10" s="31"/>
      <c r="AB10" s="31"/>
      <c r="AC10" s="31"/>
      <c r="AE10" s="1">
        <v>4.59</v>
      </c>
      <c r="AF10" s="1">
        <v>4.5</v>
      </c>
      <c r="AG10" s="1">
        <v>11.87</v>
      </c>
      <c r="AH10" s="1">
        <v>6.43</v>
      </c>
      <c r="AI10" s="1">
        <v>2.2599999999999998</v>
      </c>
      <c r="AJ10" s="1">
        <v>0.46</v>
      </c>
      <c r="AK10" s="1">
        <v>8.31</v>
      </c>
      <c r="AL10" s="1">
        <v>1.05</v>
      </c>
      <c r="AM10" s="1">
        <v>5.01</v>
      </c>
      <c r="AN10" s="1">
        <v>1.1000000000000001</v>
      </c>
      <c r="AP10" s="1">
        <v>83.26</v>
      </c>
      <c r="AQ10" s="1">
        <v>60.31</v>
      </c>
      <c r="AR10" s="1">
        <v>60.31</v>
      </c>
      <c r="AS10" s="1">
        <v>50.12</v>
      </c>
      <c r="AT10" s="1">
        <v>84.07</v>
      </c>
      <c r="AU10" s="1">
        <v>81.17</v>
      </c>
      <c r="AV10" s="1">
        <v>67.91</v>
      </c>
      <c r="AW10" s="1">
        <v>10.69</v>
      </c>
      <c r="AX10" s="1">
        <v>52.61</v>
      </c>
      <c r="AZ10" s="20"/>
      <c r="BA10" s="20"/>
    </row>
    <row r="11" spans="3:53">
      <c r="C11" s="1">
        <v>7</v>
      </c>
      <c r="D11" s="2">
        <v>5067565</v>
      </c>
      <c r="E11" s="2">
        <v>5111218</v>
      </c>
      <c r="G11" s="1">
        <v>7</v>
      </c>
      <c r="H11" s="20">
        <v>3400960</v>
      </c>
      <c r="I11" s="20">
        <v>3320749</v>
      </c>
      <c r="K11" s="1">
        <v>7</v>
      </c>
      <c r="L11" s="20">
        <v>3819131</v>
      </c>
      <c r="M11" s="20">
        <v>3794934</v>
      </c>
      <c r="O11" s="1">
        <v>7</v>
      </c>
      <c r="P11" s="20">
        <v>6322177</v>
      </c>
      <c r="Q11" s="20">
        <v>6007129</v>
      </c>
      <c r="S11" s="1">
        <v>7</v>
      </c>
      <c r="T11" s="20">
        <v>4477988</v>
      </c>
      <c r="U11" s="20">
        <v>4241554</v>
      </c>
      <c r="AE11" s="1">
        <v>20.94</v>
      </c>
      <c r="AF11" s="1">
        <v>19.5</v>
      </c>
      <c r="AG11" s="1">
        <v>10.52</v>
      </c>
      <c r="AH11" s="1">
        <v>8.34</v>
      </c>
      <c r="AI11" s="1">
        <v>2.96</v>
      </c>
      <c r="AJ11" s="1">
        <v>2.23</v>
      </c>
      <c r="AK11" s="1">
        <v>2.1</v>
      </c>
      <c r="AL11" s="1">
        <v>1.98</v>
      </c>
      <c r="AM11" s="1">
        <v>1.93</v>
      </c>
      <c r="AN11" s="1">
        <v>1.6</v>
      </c>
      <c r="AO11" s="20">
        <f>SUM(AE11:AN11)</f>
        <v>72.099999999999994</v>
      </c>
      <c r="AP11" s="1">
        <v>28</v>
      </c>
      <c r="AQ11" s="1">
        <v>21.93</v>
      </c>
      <c r="AR11" s="1">
        <v>20.100000000000001</v>
      </c>
      <c r="AS11" s="1">
        <v>17.45</v>
      </c>
      <c r="AT11" s="1">
        <v>3.77</v>
      </c>
      <c r="AU11" s="1">
        <v>2.94</v>
      </c>
      <c r="AV11" s="1">
        <v>0.09</v>
      </c>
      <c r="AW11" s="1">
        <v>0.03</v>
      </c>
      <c r="AX11" s="1">
        <v>0.01</v>
      </c>
      <c r="AY11" s="1">
        <f>SUM(AP11:AX11)</f>
        <v>94.320000000000007</v>
      </c>
      <c r="AZ11" s="1">
        <f>SUM(AE11:AN11,AP11:AX11)</f>
        <v>166.42</v>
      </c>
    </row>
    <row r="12" spans="3:53">
      <c r="C12" s="1">
        <v>8</v>
      </c>
      <c r="D12" s="2">
        <v>5030963</v>
      </c>
      <c r="E12" s="2">
        <v>5193852</v>
      </c>
      <c r="G12" s="1">
        <v>8</v>
      </c>
      <c r="H12" s="20">
        <v>3519723</v>
      </c>
      <c r="I12" s="20">
        <v>3312978</v>
      </c>
      <c r="K12" s="1">
        <v>8</v>
      </c>
      <c r="L12" s="20">
        <v>3803452</v>
      </c>
      <c r="M12" s="20">
        <v>3777169</v>
      </c>
      <c r="O12" s="1">
        <v>8</v>
      </c>
      <c r="P12" s="20">
        <v>6282180</v>
      </c>
      <c r="Q12" s="20">
        <v>6069536</v>
      </c>
      <c r="S12" s="1">
        <v>8</v>
      </c>
      <c r="T12" s="20">
        <v>4395639</v>
      </c>
      <c r="U12" s="20">
        <v>4217340</v>
      </c>
      <c r="AE12" s="1">
        <f>AE10*AE11</f>
        <v>96.114599999999996</v>
      </c>
      <c r="AF12" s="20">
        <f t="shared" ref="AF12:AX12" si="1">AF10*AF11</f>
        <v>87.75</v>
      </c>
      <c r="AG12" s="20">
        <f t="shared" si="1"/>
        <v>124.87239999999998</v>
      </c>
      <c r="AH12" s="20">
        <f t="shared" si="1"/>
        <v>53.626199999999997</v>
      </c>
      <c r="AI12" s="20">
        <f t="shared" si="1"/>
        <v>6.6895999999999995</v>
      </c>
      <c r="AJ12" s="20">
        <f t="shared" si="1"/>
        <v>1.0258</v>
      </c>
      <c r="AK12" s="20">
        <f t="shared" si="1"/>
        <v>17.451000000000001</v>
      </c>
      <c r="AL12" s="20">
        <f t="shared" si="1"/>
        <v>2.0790000000000002</v>
      </c>
      <c r="AM12" s="20">
        <f t="shared" si="1"/>
        <v>9.6692999999999998</v>
      </c>
      <c r="AN12" s="20">
        <f t="shared" si="1"/>
        <v>1.7600000000000002</v>
      </c>
      <c r="AO12" s="20">
        <f>SUM(AE12:AN12)</f>
        <v>401.03789999999998</v>
      </c>
      <c r="AP12" s="20">
        <f t="shared" si="1"/>
        <v>2331.2800000000002</v>
      </c>
      <c r="AQ12" s="20">
        <f t="shared" si="1"/>
        <v>1322.5983000000001</v>
      </c>
      <c r="AR12" s="20">
        <f t="shared" si="1"/>
        <v>1212.2310000000002</v>
      </c>
      <c r="AS12" s="20">
        <f t="shared" si="1"/>
        <v>874.59399999999994</v>
      </c>
      <c r="AT12" s="20">
        <f t="shared" si="1"/>
        <v>316.94389999999999</v>
      </c>
      <c r="AU12" s="20">
        <f t="shared" si="1"/>
        <v>238.63980000000001</v>
      </c>
      <c r="AV12" s="20">
        <f t="shared" si="1"/>
        <v>6.1118999999999994</v>
      </c>
      <c r="AW12" s="20">
        <f t="shared" si="1"/>
        <v>0.32069999999999999</v>
      </c>
      <c r="AX12" s="20">
        <f t="shared" si="1"/>
        <v>0.52610000000000001</v>
      </c>
      <c r="AY12" s="20">
        <f>SUM(AP12:AX12)</f>
        <v>6303.2457000000004</v>
      </c>
      <c r="AZ12" s="20">
        <f>SUM(AE12:AN12,AP12:AX12)</f>
        <v>6704.2836000000007</v>
      </c>
      <c r="BA12" s="20"/>
    </row>
    <row r="13" spans="3:53">
      <c r="C13" s="1">
        <v>9</v>
      </c>
      <c r="D13" s="2">
        <v>5425768</v>
      </c>
      <c r="E13" s="2">
        <v>5198986</v>
      </c>
      <c r="G13" s="1">
        <v>9</v>
      </c>
      <c r="H13" s="20">
        <v>3540390</v>
      </c>
      <c r="I13" s="20">
        <v>3357140</v>
      </c>
      <c r="K13" s="1">
        <v>9</v>
      </c>
      <c r="L13" s="20">
        <v>3732159</v>
      </c>
      <c r="M13" s="20">
        <v>3717444</v>
      </c>
      <c r="O13" s="1">
        <v>9</v>
      </c>
      <c r="P13" s="20">
        <v>6458413</v>
      </c>
      <c r="Q13" s="20">
        <v>6082724</v>
      </c>
      <c r="S13" s="1">
        <v>9</v>
      </c>
      <c r="T13" s="20">
        <v>4330568</v>
      </c>
      <c r="U13" s="20">
        <v>4244813</v>
      </c>
      <c r="AO13" s="30"/>
      <c r="AY13" s="13"/>
      <c r="AZ13" s="32">
        <f>AZ12/AZ11</f>
        <v>40.285323879341433</v>
      </c>
    </row>
    <row r="14" spans="3:53">
      <c r="C14" s="1">
        <v>10</v>
      </c>
      <c r="D14" s="2">
        <v>5230457</v>
      </c>
      <c r="E14" s="2">
        <v>5176321</v>
      </c>
      <c r="G14" s="1">
        <v>10</v>
      </c>
      <c r="H14" s="20">
        <v>3565296</v>
      </c>
      <c r="I14" s="20">
        <v>3365364</v>
      </c>
      <c r="K14" s="1">
        <v>10</v>
      </c>
      <c r="L14" s="20">
        <v>3862536</v>
      </c>
      <c r="M14" s="20">
        <v>3771103</v>
      </c>
      <c r="O14" s="1">
        <v>10</v>
      </c>
      <c r="P14" s="20">
        <v>6327581</v>
      </c>
      <c r="Q14" s="20">
        <v>6082613</v>
      </c>
      <c r="S14" s="1">
        <v>10</v>
      </c>
      <c r="T14" s="20">
        <v>4443058</v>
      </c>
      <c r="U14" s="20">
        <v>4222515</v>
      </c>
      <c r="X14" s="20"/>
      <c r="Y14" s="20" t="s">
        <v>31</v>
      </c>
      <c r="Z14" s="20" t="s">
        <v>32</v>
      </c>
      <c r="AA14" s="20" t="s">
        <v>33</v>
      </c>
      <c r="AB14" s="20" t="s">
        <v>34</v>
      </c>
      <c r="AC14" s="20" t="s">
        <v>35</v>
      </c>
    </row>
    <row r="15" spans="3:53">
      <c r="D15" s="2"/>
      <c r="E15" s="2"/>
      <c r="X15" s="20" t="s">
        <v>23</v>
      </c>
      <c r="Y15" s="3">
        <f>D20</f>
        <v>7.2995342000000001</v>
      </c>
      <c r="Z15" s="3">
        <f>H20</f>
        <v>4.9086002000000004</v>
      </c>
      <c r="AA15" s="3">
        <f>L20</f>
        <v>4.7773409999999998</v>
      </c>
      <c r="AB15" s="3">
        <f>P20</f>
        <v>3.6792506</v>
      </c>
      <c r="AC15" s="3">
        <f>T20</f>
        <v>4.1894609000000003</v>
      </c>
    </row>
    <row r="16" spans="3:53">
      <c r="D16" s="2"/>
      <c r="E16" s="2"/>
      <c r="X16" s="20" t="s">
        <v>24</v>
      </c>
      <c r="Y16" s="3">
        <f>E20</f>
        <v>6.9544867000000004</v>
      </c>
      <c r="Z16" s="3">
        <f>I20</f>
        <v>4.6479452000000006</v>
      </c>
      <c r="AA16" s="3">
        <f>M20</f>
        <v>4.6833319000000007</v>
      </c>
      <c r="AB16" s="3">
        <f>Q20</f>
        <v>3.5299372999999998</v>
      </c>
      <c r="AC16" s="3">
        <f>U20</f>
        <v>4.1293163999999996</v>
      </c>
    </row>
    <row r="17" spans="3:29">
      <c r="D17" s="2"/>
      <c r="E17" s="2"/>
      <c r="X17" s="20"/>
      <c r="Y17" s="13">
        <f>(Y15-Y16)/Y15</f>
        <v>4.726979702348675E-2</v>
      </c>
      <c r="Z17" s="13">
        <f t="shared" ref="Z17:AC17" si="2">(Z15-Z16)/Z15</f>
        <v>5.3101696895175909E-2</v>
      </c>
      <c r="AA17" s="13">
        <f t="shared" si="2"/>
        <v>1.9678122202287672E-2</v>
      </c>
      <c r="AB17" s="13">
        <f t="shared" si="2"/>
        <v>4.0582530583809701E-2</v>
      </c>
      <c r="AC17" s="13">
        <f t="shared" si="2"/>
        <v>1.4356143054110067E-2</v>
      </c>
    </row>
    <row r="18" spans="3:29">
      <c r="D18" s="2"/>
      <c r="E18" s="2"/>
      <c r="Y18" s="13">
        <v>2.23E-2</v>
      </c>
      <c r="Z18" s="13">
        <v>2.1000000000000001E-2</v>
      </c>
      <c r="AA18" s="13">
        <v>1.9800000000000002E-2</v>
      </c>
      <c r="AB18" s="13">
        <v>1.9300000000000001E-2</v>
      </c>
      <c r="AC18" s="13">
        <v>1.6E-2</v>
      </c>
    </row>
    <row r="19" spans="3:29">
      <c r="D19" s="2"/>
      <c r="E19" s="2"/>
    </row>
    <row r="20" spans="3:29" ht="27">
      <c r="C20" s="4">
        <f>(D20-E20)/D20</f>
        <v>4.726979702348675E-2</v>
      </c>
      <c r="D20" s="3">
        <f>AVERAGE(D23:D32)/1000000</f>
        <v>7.2995342000000001</v>
      </c>
      <c r="E20" s="3">
        <f>AVERAGE(E23:E32)/1000000</f>
        <v>6.9544867000000004</v>
      </c>
      <c r="F20" s="3"/>
      <c r="G20" s="4">
        <f>(H20-I20)/H20</f>
        <v>5.3101696895175909E-2</v>
      </c>
      <c r="H20" s="3">
        <f>AVERAGE(H23:H32)/1000000</f>
        <v>4.9086002000000004</v>
      </c>
      <c r="I20" s="3">
        <f>AVERAGE(I23:I32)/1000000</f>
        <v>4.6479452000000006</v>
      </c>
      <c r="J20" s="3"/>
      <c r="K20" s="4">
        <f>(L20-M20)/L20</f>
        <v>1.9678122202287672E-2</v>
      </c>
      <c r="L20" s="3">
        <f>AVERAGE(L23:L32)/1000000</f>
        <v>4.7773409999999998</v>
      </c>
      <c r="M20" s="3">
        <f>AVERAGE(M23:M32)/1000000</f>
        <v>4.6833319000000007</v>
      </c>
      <c r="N20" s="3"/>
      <c r="O20" s="4">
        <f>(P20-Q20)/P20</f>
        <v>4.0582530583809701E-2</v>
      </c>
      <c r="P20" s="3">
        <f>AVERAGE(P23:P32)/1000000</f>
        <v>3.6792506</v>
      </c>
      <c r="Q20" s="3">
        <f>AVERAGE(Q23:Q32)/1000000</f>
        <v>3.5299372999999998</v>
      </c>
      <c r="S20" s="4">
        <f>(T20-U20)/T20</f>
        <v>1.4356143054110067E-2</v>
      </c>
      <c r="T20" s="3">
        <f>AVERAGE(T23:T44)/1000000</f>
        <v>4.1894609000000003</v>
      </c>
      <c r="U20" s="3">
        <f>AVERAGE(U23:U32)/1000000</f>
        <v>4.1293163999999996</v>
      </c>
    </row>
    <row r="22" spans="3:29">
      <c r="C22" s="1" t="s">
        <v>31</v>
      </c>
      <c r="D22" s="1" t="s">
        <v>0</v>
      </c>
      <c r="E22" s="1" t="s">
        <v>1</v>
      </c>
      <c r="G22" s="1" t="s">
        <v>32</v>
      </c>
      <c r="H22" s="1" t="s">
        <v>0</v>
      </c>
      <c r="I22" s="1" t="s">
        <v>1</v>
      </c>
      <c r="K22" s="1" t="s">
        <v>33</v>
      </c>
      <c r="L22" s="1" t="s">
        <v>0</v>
      </c>
      <c r="M22" s="1" t="s">
        <v>1</v>
      </c>
      <c r="O22" s="1" t="s">
        <v>34</v>
      </c>
      <c r="P22" s="1" t="s">
        <v>0</v>
      </c>
      <c r="Q22" s="1" t="s">
        <v>1</v>
      </c>
      <c r="S22" s="1" t="s">
        <v>35</v>
      </c>
      <c r="T22" s="1" t="s">
        <v>0</v>
      </c>
      <c r="U22" s="1" t="s">
        <v>1</v>
      </c>
    </row>
    <row r="23" spans="3:29">
      <c r="C23" s="1">
        <v>1</v>
      </c>
      <c r="D23" s="2">
        <v>7300899</v>
      </c>
      <c r="E23" s="2">
        <v>6936923</v>
      </c>
      <c r="G23" s="1">
        <v>1</v>
      </c>
      <c r="H23" s="20">
        <v>4977473</v>
      </c>
      <c r="I23" s="20">
        <v>4655938</v>
      </c>
      <c r="K23" s="1">
        <v>1</v>
      </c>
      <c r="L23" s="20">
        <v>4720555</v>
      </c>
      <c r="M23" s="20">
        <v>4632715</v>
      </c>
      <c r="O23" s="1">
        <v>1</v>
      </c>
      <c r="P23" s="20">
        <v>3607983</v>
      </c>
      <c r="Q23" s="20">
        <v>3580319</v>
      </c>
      <c r="S23" s="1">
        <v>1</v>
      </c>
      <c r="T23" s="20">
        <v>4248273</v>
      </c>
      <c r="U23" s="20">
        <v>4152166</v>
      </c>
      <c r="Y23" s="3"/>
      <c r="Z23" s="3"/>
      <c r="AA23" s="3"/>
    </row>
    <row r="24" spans="3:29">
      <c r="C24" s="1">
        <v>2</v>
      </c>
      <c r="D24" s="2">
        <v>7226999</v>
      </c>
      <c r="E24" s="2">
        <v>6954502</v>
      </c>
      <c r="G24" s="1">
        <v>2</v>
      </c>
      <c r="H24" s="20">
        <v>4994189</v>
      </c>
      <c r="I24" s="27">
        <v>4649101</v>
      </c>
      <c r="K24" s="1">
        <v>2</v>
      </c>
      <c r="L24" s="20">
        <v>4740889</v>
      </c>
      <c r="M24" s="20">
        <v>4719744</v>
      </c>
      <c r="O24" s="1">
        <v>2</v>
      </c>
      <c r="P24" s="20">
        <v>3729851</v>
      </c>
      <c r="Q24" s="20">
        <v>3504913</v>
      </c>
      <c r="S24" s="1">
        <v>2</v>
      </c>
      <c r="T24" s="20">
        <v>4253471</v>
      </c>
      <c r="U24" s="20">
        <v>4160982</v>
      </c>
      <c r="Y24" s="3"/>
      <c r="Z24" s="3"/>
      <c r="AA24" s="3"/>
    </row>
    <row r="25" spans="3:29">
      <c r="C25" s="1">
        <v>3</v>
      </c>
      <c r="D25" s="2">
        <v>7393528</v>
      </c>
      <c r="E25" s="2">
        <v>6912998</v>
      </c>
      <c r="G25" s="1">
        <v>3</v>
      </c>
      <c r="H25" s="20">
        <v>4938023</v>
      </c>
      <c r="I25" s="20">
        <v>4674284</v>
      </c>
      <c r="K25" s="1">
        <v>3</v>
      </c>
      <c r="L25" s="20">
        <v>4723104</v>
      </c>
      <c r="M25" s="20">
        <v>4799136</v>
      </c>
      <c r="O25" s="1">
        <v>3</v>
      </c>
      <c r="P25" s="20">
        <v>3778157</v>
      </c>
      <c r="Q25" s="20">
        <v>3521416</v>
      </c>
      <c r="S25" s="1">
        <v>3</v>
      </c>
      <c r="T25" s="20">
        <v>4121587</v>
      </c>
      <c r="U25" s="20">
        <v>4068020</v>
      </c>
    </row>
    <row r="26" spans="3:29">
      <c r="C26" s="1">
        <v>4</v>
      </c>
      <c r="D26" s="2">
        <v>7304271</v>
      </c>
      <c r="E26" s="2">
        <v>6983736</v>
      </c>
      <c r="G26" s="1">
        <v>4</v>
      </c>
      <c r="H26" s="20">
        <v>4814563</v>
      </c>
      <c r="I26" s="20">
        <v>4688651</v>
      </c>
      <c r="K26" s="1">
        <v>4</v>
      </c>
      <c r="L26" s="20">
        <v>4783465</v>
      </c>
      <c r="M26" s="20">
        <v>4631984</v>
      </c>
      <c r="O26" s="1">
        <v>4</v>
      </c>
      <c r="P26" s="20">
        <v>3791568</v>
      </c>
      <c r="Q26" s="20">
        <v>3514350</v>
      </c>
      <c r="S26" s="1">
        <v>4</v>
      </c>
      <c r="T26" s="20">
        <v>4144431</v>
      </c>
      <c r="U26" s="20">
        <v>4186602</v>
      </c>
    </row>
    <row r="27" spans="3:29">
      <c r="C27" s="1">
        <v>5</v>
      </c>
      <c r="D27" s="2">
        <v>7359245</v>
      </c>
      <c r="E27" s="2">
        <v>6939743</v>
      </c>
      <c r="G27" s="1">
        <v>5</v>
      </c>
      <c r="H27" s="20">
        <v>4937632</v>
      </c>
      <c r="I27" s="20">
        <v>4609968</v>
      </c>
      <c r="K27" s="1">
        <v>5</v>
      </c>
      <c r="L27" s="20">
        <v>4781429</v>
      </c>
      <c r="M27" s="20">
        <v>4678429</v>
      </c>
      <c r="O27" s="1">
        <v>5</v>
      </c>
      <c r="P27" s="20">
        <v>3624656</v>
      </c>
      <c r="Q27" s="20">
        <v>3542797</v>
      </c>
      <c r="S27" s="1">
        <v>5</v>
      </c>
      <c r="T27" s="20">
        <v>4202033</v>
      </c>
      <c r="U27" s="20">
        <v>4109942</v>
      </c>
    </row>
    <row r="28" spans="3:29">
      <c r="C28" s="1">
        <v>6</v>
      </c>
      <c r="D28" s="2">
        <v>7340779</v>
      </c>
      <c r="E28" s="2">
        <v>6998091</v>
      </c>
      <c r="G28" s="1">
        <v>6</v>
      </c>
      <c r="H28" s="20">
        <v>4983892</v>
      </c>
      <c r="I28" s="20">
        <v>4699260</v>
      </c>
      <c r="K28" s="1">
        <v>6</v>
      </c>
      <c r="L28" s="20">
        <v>4755427</v>
      </c>
      <c r="M28" s="20">
        <v>4606504</v>
      </c>
      <c r="O28" s="1">
        <v>6</v>
      </c>
      <c r="P28" s="20">
        <v>3638822</v>
      </c>
      <c r="Q28" s="20">
        <v>3510627</v>
      </c>
      <c r="S28" s="1">
        <v>6</v>
      </c>
      <c r="T28" s="20">
        <v>4221041</v>
      </c>
      <c r="U28" s="20">
        <v>4119698</v>
      </c>
    </row>
    <row r="29" spans="3:29">
      <c r="C29" s="1">
        <v>7</v>
      </c>
      <c r="D29" s="2">
        <v>7251465</v>
      </c>
      <c r="E29" s="2">
        <v>6931729</v>
      </c>
      <c r="G29" s="1">
        <v>7</v>
      </c>
      <c r="H29" s="20">
        <v>4879523</v>
      </c>
      <c r="I29" s="20">
        <v>4600229</v>
      </c>
      <c r="K29" s="1">
        <v>7</v>
      </c>
      <c r="L29" s="20">
        <v>4796736</v>
      </c>
      <c r="M29" s="20">
        <v>4701579</v>
      </c>
      <c r="O29" s="1">
        <v>7</v>
      </c>
      <c r="P29" s="20">
        <v>3653900</v>
      </c>
      <c r="Q29" s="20">
        <v>3540614</v>
      </c>
      <c r="S29" s="1">
        <v>7</v>
      </c>
      <c r="T29" s="20">
        <v>4124808</v>
      </c>
      <c r="U29" s="20">
        <v>4147881</v>
      </c>
    </row>
    <row r="30" spans="3:29">
      <c r="C30" s="1">
        <v>8</v>
      </c>
      <c r="D30" s="2">
        <v>7359607</v>
      </c>
      <c r="E30" s="2">
        <v>6954086</v>
      </c>
      <c r="G30" s="1">
        <v>8</v>
      </c>
      <c r="H30" s="20">
        <v>4874200</v>
      </c>
      <c r="I30" s="20">
        <v>4673909</v>
      </c>
      <c r="K30" s="1">
        <v>8</v>
      </c>
      <c r="L30" s="20">
        <v>4829714</v>
      </c>
      <c r="M30" s="20">
        <v>4659614</v>
      </c>
      <c r="O30" s="1">
        <v>8</v>
      </c>
      <c r="P30" s="20">
        <v>3690712</v>
      </c>
      <c r="Q30" s="20">
        <v>3511364</v>
      </c>
      <c r="S30" s="1">
        <v>8</v>
      </c>
      <c r="T30" s="20">
        <v>4184047</v>
      </c>
      <c r="U30" s="20">
        <v>4124536</v>
      </c>
    </row>
    <row r="31" spans="3:29">
      <c r="C31" s="1">
        <v>9</v>
      </c>
      <c r="D31" s="2">
        <v>7236741</v>
      </c>
      <c r="E31" s="2">
        <v>6942583</v>
      </c>
      <c r="G31" s="1">
        <v>9</v>
      </c>
      <c r="H31" s="20">
        <v>4818861</v>
      </c>
      <c r="I31" s="20">
        <v>4626550</v>
      </c>
      <c r="K31" s="1">
        <v>9</v>
      </c>
      <c r="L31" s="20">
        <v>4841063</v>
      </c>
      <c r="M31" s="20">
        <v>4734113</v>
      </c>
      <c r="O31" s="1">
        <v>9</v>
      </c>
      <c r="P31" s="20">
        <v>3621161</v>
      </c>
      <c r="Q31" s="20">
        <v>3534384</v>
      </c>
      <c r="S31" s="1">
        <v>9</v>
      </c>
      <c r="T31" s="20">
        <v>4268041</v>
      </c>
      <c r="U31" s="20">
        <v>4096665</v>
      </c>
    </row>
    <row r="32" spans="3:29">
      <c r="C32" s="1">
        <v>10</v>
      </c>
      <c r="D32" s="2">
        <v>7221808</v>
      </c>
      <c r="E32" s="2">
        <v>6990476</v>
      </c>
      <c r="G32" s="1">
        <v>10</v>
      </c>
      <c r="H32" s="20">
        <v>4867646</v>
      </c>
      <c r="I32" s="20">
        <v>4601562</v>
      </c>
      <c r="K32" s="1">
        <v>10</v>
      </c>
      <c r="L32" s="20">
        <v>4801028</v>
      </c>
      <c r="M32" s="20">
        <v>4669501</v>
      </c>
      <c r="O32" s="1">
        <v>10</v>
      </c>
      <c r="P32" s="20">
        <v>3655696</v>
      </c>
      <c r="Q32" s="20">
        <v>3538589</v>
      </c>
      <c r="S32" s="1">
        <v>10</v>
      </c>
      <c r="T32" s="20">
        <v>4126877</v>
      </c>
      <c r="U32" s="20">
        <v>4126672</v>
      </c>
    </row>
    <row r="33" spans="1:27">
      <c r="L33" s="15"/>
    </row>
    <row r="34" spans="1:27">
      <c r="A34" s="21"/>
      <c r="B34" s="45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27">
      <c r="A35" s="21"/>
      <c r="B35" s="4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U35" s="20"/>
    </row>
    <row r="36" spans="1:27">
      <c r="A36" s="21"/>
      <c r="B36" s="45"/>
      <c r="C36" s="21"/>
      <c r="D36" s="6"/>
      <c r="E36" s="21"/>
      <c r="F36" s="21"/>
      <c r="G36" s="21"/>
      <c r="H36" s="21"/>
      <c r="I36" s="21"/>
      <c r="J36" s="21"/>
      <c r="K36" s="39"/>
      <c r="L36" s="21"/>
      <c r="M36" s="21"/>
    </row>
    <row r="37" spans="1:27">
      <c r="A37" s="21"/>
      <c r="B37" s="45"/>
      <c r="C37" s="21"/>
      <c r="D37" s="6"/>
      <c r="E37" s="21"/>
      <c r="F37" s="21"/>
      <c r="G37" s="21"/>
      <c r="H37" s="21"/>
      <c r="I37" s="21"/>
      <c r="J37" s="21"/>
      <c r="K37" s="39"/>
      <c r="L37" s="21"/>
      <c r="M37" s="21"/>
    </row>
    <row r="38" spans="1:27">
      <c r="A38" s="21"/>
      <c r="B38" s="45"/>
      <c r="C38" s="21"/>
      <c r="D38" s="6"/>
      <c r="E38" s="21"/>
      <c r="F38" s="21"/>
      <c r="G38" s="21"/>
      <c r="H38" s="21"/>
      <c r="I38" s="21"/>
      <c r="J38" s="21"/>
      <c r="K38" s="39"/>
      <c r="L38" s="21"/>
      <c r="M38" s="21"/>
    </row>
    <row r="39" spans="1:27">
      <c r="A39" s="21"/>
      <c r="B39" s="45"/>
      <c r="C39" s="21"/>
      <c r="D39" s="6"/>
      <c r="E39" s="21"/>
      <c r="F39" s="21"/>
      <c r="G39" s="21"/>
      <c r="H39" s="21"/>
      <c r="I39" s="21"/>
      <c r="J39" s="21"/>
      <c r="K39" s="39"/>
      <c r="L39" s="21"/>
      <c r="M39" s="21"/>
      <c r="Y39" s="3"/>
      <c r="Z39" s="3"/>
      <c r="AA39" s="3"/>
    </row>
    <row r="40" spans="1:27">
      <c r="A40" s="21"/>
      <c r="B40" s="45"/>
      <c r="C40" s="21"/>
      <c r="D40" s="6"/>
      <c r="E40" s="21"/>
      <c r="F40" s="21"/>
      <c r="G40" s="21"/>
      <c r="H40" s="21"/>
      <c r="I40" s="21"/>
      <c r="J40" s="21"/>
      <c r="K40" s="39"/>
      <c r="L40" s="21"/>
      <c r="M40" s="46"/>
    </row>
    <row r="41" spans="1:27">
      <c r="A41" s="21"/>
      <c r="B41" s="45"/>
      <c r="C41" s="21"/>
      <c r="D41" s="6"/>
      <c r="E41" s="21"/>
      <c r="F41" s="21"/>
      <c r="G41" s="21"/>
      <c r="H41" s="21"/>
      <c r="I41" s="21"/>
      <c r="J41" s="21"/>
      <c r="K41" s="39"/>
      <c r="L41" s="21"/>
      <c r="M41" s="21"/>
    </row>
    <row r="42" spans="1:27">
      <c r="A42" s="21"/>
      <c r="B42" s="45"/>
      <c r="C42" s="21"/>
      <c r="D42" s="6"/>
      <c r="E42" s="21"/>
      <c r="F42" s="21"/>
      <c r="G42" s="21"/>
      <c r="H42" s="21"/>
      <c r="I42" s="21"/>
      <c r="J42" s="21"/>
      <c r="K42" s="39"/>
      <c r="L42" s="21"/>
      <c r="M42" s="21"/>
    </row>
    <row r="43" spans="1:27">
      <c r="A43" s="21"/>
      <c r="B43" s="45"/>
      <c r="C43" s="21"/>
      <c r="D43" s="6"/>
      <c r="E43" s="21"/>
      <c r="F43" s="21"/>
      <c r="G43" s="21"/>
      <c r="H43" s="21"/>
      <c r="I43" s="21"/>
      <c r="J43" s="21"/>
      <c r="K43" s="39"/>
      <c r="L43" s="21"/>
      <c r="M43" s="21"/>
    </row>
    <row r="44" spans="1:27">
      <c r="A44" s="21"/>
      <c r="B44" s="45"/>
      <c r="C44" s="21"/>
      <c r="D44" s="6"/>
      <c r="E44" s="21"/>
      <c r="F44" s="21"/>
      <c r="G44" s="21"/>
      <c r="H44" s="21"/>
      <c r="I44" s="21"/>
      <c r="J44" s="21"/>
      <c r="K44" s="39"/>
      <c r="L44" s="21"/>
      <c r="M44" s="21"/>
    </row>
    <row r="45" spans="1:27">
      <c r="A45" s="21"/>
      <c r="B45" s="45"/>
      <c r="C45" s="21"/>
      <c r="D45" s="6"/>
      <c r="E45" s="21"/>
      <c r="F45" s="21"/>
      <c r="G45" s="21"/>
      <c r="H45" s="21"/>
      <c r="I45" s="21"/>
      <c r="J45" s="21"/>
      <c r="K45" s="39"/>
      <c r="L45" s="21"/>
      <c r="M45" s="21"/>
    </row>
    <row r="46" spans="1:27">
      <c r="A46" s="21"/>
      <c r="B46" s="45"/>
      <c r="C46" s="21"/>
      <c r="D46" s="47"/>
      <c r="E46" s="21"/>
      <c r="F46" s="21"/>
      <c r="G46" s="21"/>
      <c r="H46" s="21"/>
      <c r="I46" s="21"/>
      <c r="J46" s="21"/>
      <c r="K46" s="21"/>
      <c r="L46" s="21"/>
      <c r="M46" s="21"/>
    </row>
    <row r="47" spans="1:27">
      <c r="A47" s="21"/>
      <c r="B47" s="45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27">
      <c r="A48" s="21"/>
      <c r="B48" s="4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>
      <c r="A49" s="21"/>
      <c r="B49" s="4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spans="1:13">
      <c r="A50" s="21"/>
      <c r="B50" s="4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spans="1:13">
      <c r="A51" s="21"/>
      <c r="B51" s="4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>
      <c r="A52" s="21"/>
      <c r="B52" s="45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13">
      <c r="A53" s="21"/>
      <c r="B53" s="45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>
      <c r="A54" s="21"/>
      <c r="B54" s="45"/>
      <c r="C54" s="47"/>
      <c r="D54" s="47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21"/>
      <c r="B55" s="45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3">
      <c r="A56" s="21"/>
      <c r="B56" s="45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0C69-9487-4DFC-A9C4-D0A75801B352}">
  <dimension ref="B2:AO75"/>
  <sheetViews>
    <sheetView tabSelected="1" topLeftCell="AC1" zoomScale="136" zoomScaleNormal="55" workbookViewId="0">
      <selection activeCell="AF12" sqref="AF12"/>
    </sheetView>
  </sheetViews>
  <sheetFormatPr baseColWidth="10" defaultColWidth="8.6640625" defaultRowHeight="17"/>
  <cols>
    <col min="1" max="1" width="15" style="1" customWidth="1"/>
    <col min="2" max="2" width="17.1640625" style="5" customWidth="1"/>
    <col min="3" max="4" width="15.5" style="1" customWidth="1"/>
    <col min="5" max="5" width="19.1640625" style="1" bestFit="1" customWidth="1"/>
    <col min="6" max="6" width="22.83203125" style="1" bestFit="1" customWidth="1"/>
    <col min="7" max="7" width="8.6640625" style="22"/>
    <col min="8" max="9" width="15.5" style="1" customWidth="1"/>
    <col min="10" max="10" width="19.83203125" style="1" bestFit="1" customWidth="1"/>
    <col min="11" max="11" width="22.83203125" style="1" bestFit="1" customWidth="1"/>
    <col min="12" max="12" width="13.33203125" style="22" bestFit="1" customWidth="1"/>
    <col min="13" max="14" width="15.5" style="1" customWidth="1"/>
    <col min="15" max="15" width="19.83203125" style="1" bestFit="1" customWidth="1"/>
    <col min="16" max="16" width="22.83203125" style="1" bestFit="1" customWidth="1"/>
    <col min="17" max="17" width="9" style="22" bestFit="1" customWidth="1"/>
    <col min="18" max="19" width="15.5" style="1" customWidth="1"/>
    <col min="20" max="20" width="19.83203125" style="1" bestFit="1" customWidth="1"/>
    <col min="21" max="21" width="22.83203125" style="1" bestFit="1" customWidth="1"/>
    <col min="22" max="22" width="9" style="1" bestFit="1" customWidth="1"/>
    <col min="23" max="24" width="16.6640625" style="1" customWidth="1"/>
    <col min="25" max="25" width="19.83203125" style="1" bestFit="1" customWidth="1"/>
    <col min="26" max="26" width="22.83203125" style="1" bestFit="1" customWidth="1"/>
    <col min="27" max="27" width="8.6640625" style="1"/>
    <col min="28" max="28" width="14.1640625" style="1" customWidth="1"/>
    <col min="29" max="29" width="23" style="1" bestFit="1" customWidth="1"/>
    <col min="30" max="34" width="15.5" style="1" customWidth="1"/>
    <col min="35" max="39" width="14.5" style="1" customWidth="1"/>
    <col min="40" max="16384" width="8.6640625" style="1"/>
  </cols>
  <sheetData>
    <row r="2" spans="3:41" ht="27">
      <c r="C2" s="4">
        <f>(D2-F2)/D2</f>
        <v>2.0707515104643064E-2</v>
      </c>
      <c r="D2" s="3">
        <f>AVERAGE(D5:D14)/1000000</f>
        <v>5.2666918000000003</v>
      </c>
      <c r="E2" s="3">
        <f t="shared" ref="E2:F2" si="0">AVERAGE(E5:E14)/1000000</f>
        <v>5.1946817999999997</v>
      </c>
      <c r="F2" s="3">
        <f t="shared" si="0"/>
        <v>5.1576317000000005</v>
      </c>
      <c r="H2" s="4">
        <f>(I2-K2)/I2</f>
        <v>3.8737804311190234E-2</v>
      </c>
      <c r="I2" s="3">
        <f>AVERAGE(I5:I14)/1000000</f>
        <v>3.4927199</v>
      </c>
      <c r="J2" s="3">
        <f t="shared" ref="J2" si="1">AVERAGE(J5:J14)/1000000</f>
        <v>3.4039392999999998</v>
      </c>
      <c r="K2" s="3">
        <f>AVERAGE(K5:K14)/1000000</f>
        <v>3.3574196000000001</v>
      </c>
      <c r="M2" s="4">
        <f>(N2-P2)/N2</f>
        <v>1.4424184569336911E-2</v>
      </c>
      <c r="N2" s="3">
        <f>AVERAGE(N5:N14)/1000000</f>
        <v>3.8070159000000001</v>
      </c>
      <c r="O2" s="3">
        <f t="shared" ref="O2:P2" si="2">AVERAGE(O5:O14)/1000000</f>
        <v>3.7752607</v>
      </c>
      <c r="P2" s="3">
        <f t="shared" si="2"/>
        <v>3.7521027999999998</v>
      </c>
      <c r="R2" s="4">
        <f>(S2-U2)/S2</f>
        <v>4.9509137363718744E-2</v>
      </c>
      <c r="S2" s="3">
        <f>AVERAGE(S5:S14)/1000000</f>
        <v>6.3505954000000004</v>
      </c>
      <c r="T2" s="3">
        <f>AVERAGE(T5:T14)/1000000</f>
        <v>6.1650282000000001</v>
      </c>
      <c r="U2" s="3">
        <f>AVERAGE(U5:U14)/1000000</f>
        <v>6.0361829</v>
      </c>
      <c r="W2" s="4">
        <f>(X2-Z2)/X2</f>
        <v>3.8393422183116852E-2</v>
      </c>
      <c r="X2" s="3">
        <f>AVERAGE(X5:X14)/1000000</f>
        <v>4.3901739000000006</v>
      </c>
      <c r="Y2" s="3">
        <f>AVERAGE(Y5:Y14)/1000000</f>
        <v>4.2845540999999994</v>
      </c>
      <c r="Z2" s="3">
        <f>AVERAGE(Z5:Z14)/1000000</f>
        <v>4.2216201</v>
      </c>
      <c r="AF2" s="5"/>
    </row>
    <row r="4" spans="3:41">
      <c r="C4" s="1" t="s">
        <v>26</v>
      </c>
      <c r="D4" s="1" t="s">
        <v>0</v>
      </c>
      <c r="E4" s="20" t="s">
        <v>36</v>
      </c>
      <c r="F4" s="20" t="s">
        <v>37</v>
      </c>
      <c r="H4" s="1" t="s">
        <v>27</v>
      </c>
      <c r="I4" s="1" t="s">
        <v>0</v>
      </c>
      <c r="J4" s="20" t="s">
        <v>36</v>
      </c>
      <c r="K4" s="20" t="s">
        <v>37</v>
      </c>
      <c r="M4" s="1" t="s">
        <v>28</v>
      </c>
      <c r="N4" s="1" t="s">
        <v>0</v>
      </c>
      <c r="O4" s="20" t="s">
        <v>36</v>
      </c>
      <c r="P4" s="20" t="s">
        <v>37</v>
      </c>
      <c r="R4" s="1" t="s">
        <v>29</v>
      </c>
      <c r="S4" s="1" t="s">
        <v>0</v>
      </c>
      <c r="T4" s="20" t="s">
        <v>36</v>
      </c>
      <c r="U4" s="20" t="s">
        <v>37</v>
      </c>
      <c r="W4" s="1" t="s">
        <v>30</v>
      </c>
      <c r="X4" s="1" t="s">
        <v>0</v>
      </c>
      <c r="Y4" s="20" t="s">
        <v>36</v>
      </c>
      <c r="Z4" s="20" t="s">
        <v>37</v>
      </c>
    </row>
    <row r="5" spans="3:41">
      <c r="C5" s="1">
        <v>1</v>
      </c>
      <c r="D5" s="20">
        <v>5445620</v>
      </c>
      <c r="E5" s="20">
        <v>5164923</v>
      </c>
      <c r="F5" s="20">
        <v>5130045</v>
      </c>
      <c r="H5" s="1">
        <v>1</v>
      </c>
      <c r="I5" s="20">
        <v>3440817</v>
      </c>
      <c r="J5" s="1">
        <v>3429603</v>
      </c>
      <c r="K5" s="20">
        <v>3379949</v>
      </c>
      <c r="M5" s="1">
        <v>1</v>
      </c>
      <c r="N5" s="20">
        <v>3727617</v>
      </c>
      <c r="O5" s="1">
        <v>3773289</v>
      </c>
      <c r="P5" s="20">
        <v>3751341</v>
      </c>
      <c r="R5" s="1">
        <v>1</v>
      </c>
      <c r="S5" s="20">
        <v>6375976</v>
      </c>
      <c r="T5" s="1">
        <v>6188584</v>
      </c>
      <c r="U5" s="20">
        <v>6027671</v>
      </c>
      <c r="W5" s="1">
        <v>1</v>
      </c>
      <c r="X5" s="20">
        <v>4330120</v>
      </c>
      <c r="Y5" s="20">
        <v>4298871</v>
      </c>
      <c r="Z5" s="20">
        <v>4243939</v>
      </c>
      <c r="AD5" s="1" t="s">
        <v>26</v>
      </c>
      <c r="AE5" s="1" t="s">
        <v>27</v>
      </c>
      <c r="AF5" s="1" t="s">
        <v>28</v>
      </c>
      <c r="AG5" s="1" t="s">
        <v>29</v>
      </c>
      <c r="AH5" s="1" t="s">
        <v>30</v>
      </c>
    </row>
    <row r="6" spans="3:41">
      <c r="C6" s="1">
        <v>2</v>
      </c>
      <c r="D6" s="2">
        <v>5053737</v>
      </c>
      <c r="E6" s="2">
        <v>5163381</v>
      </c>
      <c r="F6" s="2">
        <v>5145898</v>
      </c>
      <c r="H6" s="1">
        <v>2</v>
      </c>
      <c r="I6" s="20">
        <v>3471778</v>
      </c>
      <c r="J6" s="1">
        <v>3387686</v>
      </c>
      <c r="K6" s="20">
        <v>3326236</v>
      </c>
      <c r="M6" s="1">
        <v>2</v>
      </c>
      <c r="N6" s="20">
        <v>3811260</v>
      </c>
      <c r="O6" s="1">
        <v>3775379</v>
      </c>
      <c r="P6" s="20">
        <v>3701524</v>
      </c>
      <c r="R6" s="1">
        <v>2</v>
      </c>
      <c r="S6" s="20">
        <v>6497689</v>
      </c>
      <c r="T6" s="1">
        <v>6103889</v>
      </c>
      <c r="U6" s="20">
        <v>6023778</v>
      </c>
      <c r="W6" s="1">
        <v>2</v>
      </c>
      <c r="X6" s="20">
        <v>4412016</v>
      </c>
      <c r="Y6" s="1">
        <v>4308269</v>
      </c>
      <c r="Z6" s="20">
        <v>4240067</v>
      </c>
      <c r="AC6" s="1" t="s">
        <v>23</v>
      </c>
      <c r="AD6" s="3">
        <f>D2</f>
        <v>5.2666918000000003</v>
      </c>
      <c r="AE6" s="3">
        <f>I2</f>
        <v>3.4927199</v>
      </c>
      <c r="AF6" s="3">
        <f>N2</f>
        <v>3.8070159000000001</v>
      </c>
      <c r="AG6" s="3">
        <f>S2</f>
        <v>6.3505954000000004</v>
      </c>
      <c r="AH6" s="3">
        <f>X2</f>
        <v>4.3901739000000006</v>
      </c>
    </row>
    <row r="7" spans="3:41">
      <c r="C7" s="1">
        <v>3</v>
      </c>
      <c r="D7" s="2">
        <v>5240799</v>
      </c>
      <c r="E7" s="2">
        <v>5209426</v>
      </c>
      <c r="F7" s="2">
        <v>5123446</v>
      </c>
      <c r="H7" s="1">
        <v>3</v>
      </c>
      <c r="I7" s="20">
        <v>3517381</v>
      </c>
      <c r="J7" s="1">
        <v>3422689</v>
      </c>
      <c r="K7" s="20">
        <v>3381506</v>
      </c>
      <c r="M7" s="1">
        <v>3</v>
      </c>
      <c r="N7" s="20">
        <v>3786541</v>
      </c>
      <c r="O7" s="1">
        <v>3775568</v>
      </c>
      <c r="P7" s="20">
        <v>3777247</v>
      </c>
      <c r="R7" s="1">
        <v>3</v>
      </c>
      <c r="S7" s="20">
        <v>6275443</v>
      </c>
      <c r="T7" s="1">
        <v>6203522</v>
      </c>
      <c r="U7" s="20">
        <v>6005377</v>
      </c>
      <c r="W7" s="1">
        <v>3</v>
      </c>
      <c r="X7" s="20">
        <v>4326778</v>
      </c>
      <c r="Y7" s="1">
        <v>4282672</v>
      </c>
      <c r="Z7" s="20">
        <v>4223096</v>
      </c>
      <c r="AC7" s="1" t="s">
        <v>55</v>
      </c>
      <c r="AD7" s="3">
        <f>E2</f>
        <v>5.1946817999999997</v>
      </c>
      <c r="AE7" s="3">
        <f>J2</f>
        <v>3.4039392999999998</v>
      </c>
      <c r="AF7" s="3">
        <f>O2</f>
        <v>3.7752607</v>
      </c>
      <c r="AG7" s="3">
        <f>T2</f>
        <v>6.1650282000000001</v>
      </c>
      <c r="AH7" s="3">
        <f>Y2</f>
        <v>4.2845540999999994</v>
      </c>
      <c r="AK7" s="13"/>
      <c r="AL7" s="13"/>
      <c r="AM7" s="13"/>
      <c r="AN7" s="13"/>
      <c r="AO7" s="13"/>
    </row>
    <row r="8" spans="3:41">
      <c r="C8" s="1">
        <v>4</v>
      </c>
      <c r="D8" s="2">
        <v>5282527</v>
      </c>
      <c r="E8" s="2">
        <v>5217251</v>
      </c>
      <c r="F8" s="2">
        <v>5199339</v>
      </c>
      <c r="H8" s="1">
        <v>4</v>
      </c>
      <c r="I8" s="20">
        <v>3444210</v>
      </c>
      <c r="J8" s="1">
        <v>3389395</v>
      </c>
      <c r="K8" s="20">
        <v>3386181</v>
      </c>
      <c r="M8" s="1">
        <v>4</v>
      </c>
      <c r="N8" s="20">
        <v>3769595</v>
      </c>
      <c r="O8" s="1">
        <v>3779446</v>
      </c>
      <c r="P8" s="20">
        <v>3708260</v>
      </c>
      <c r="R8" s="1">
        <v>4</v>
      </c>
      <c r="S8" s="20">
        <v>6295489</v>
      </c>
      <c r="T8" s="1">
        <v>6205592</v>
      </c>
      <c r="U8" s="20">
        <v>6049980</v>
      </c>
      <c r="W8" s="1">
        <v>4</v>
      </c>
      <c r="X8" s="20">
        <v>4355983</v>
      </c>
      <c r="Y8" s="1">
        <v>4288360</v>
      </c>
      <c r="Z8" s="20">
        <v>4217750</v>
      </c>
      <c r="AC8" s="1" t="s">
        <v>56</v>
      </c>
      <c r="AD8" s="3">
        <f>F2</f>
        <v>5.1576317000000005</v>
      </c>
      <c r="AE8" s="3">
        <f>K2</f>
        <v>3.3574196000000001</v>
      </c>
      <c r="AF8" s="3">
        <f>P2</f>
        <v>3.7521027999999998</v>
      </c>
      <c r="AG8" s="3">
        <f>U2</f>
        <v>6.0361829</v>
      </c>
      <c r="AH8" s="3">
        <f>Z2</f>
        <v>4.2216201</v>
      </c>
      <c r="AK8" s="13">
        <f>(AD7-AD8)/AD7</f>
        <v>7.1323136674125449E-3</v>
      </c>
      <c r="AL8" s="13">
        <f t="shared" ref="AL8:AO8" si="3">(AE7-AE8)/AE7</f>
        <v>1.3666430538288307E-2</v>
      </c>
      <c r="AM8" s="13">
        <f t="shared" si="3"/>
        <v>6.134119426507466E-3</v>
      </c>
      <c r="AN8" s="13">
        <f t="shared" si="3"/>
        <v>2.0899385342633154E-2</v>
      </c>
      <c r="AO8" s="13">
        <f t="shared" si="3"/>
        <v>1.4688576344502078E-2</v>
      </c>
    </row>
    <row r="9" spans="3:41">
      <c r="C9" s="1">
        <v>5</v>
      </c>
      <c r="D9" s="2">
        <v>5410225</v>
      </c>
      <c r="E9" s="2">
        <v>5179360</v>
      </c>
      <c r="F9" s="2">
        <v>5140309</v>
      </c>
      <c r="H9" s="1">
        <v>5</v>
      </c>
      <c r="I9" s="20">
        <v>3552962</v>
      </c>
      <c r="J9" s="1">
        <v>3382629</v>
      </c>
      <c r="K9" s="20">
        <v>3391935</v>
      </c>
      <c r="M9" s="1">
        <v>5</v>
      </c>
      <c r="N9" s="20">
        <v>3865074</v>
      </c>
      <c r="O9" s="1">
        <v>3777015</v>
      </c>
      <c r="P9" s="20">
        <v>3754955</v>
      </c>
      <c r="R9" s="1">
        <v>5</v>
      </c>
      <c r="S9" s="20">
        <v>6333881</v>
      </c>
      <c r="T9" s="1">
        <v>6152586</v>
      </c>
      <c r="U9" s="20">
        <v>6009605</v>
      </c>
      <c r="W9" s="1">
        <v>5</v>
      </c>
      <c r="X9" s="20">
        <v>4387969</v>
      </c>
      <c r="Y9" s="1">
        <v>4255872</v>
      </c>
      <c r="Z9" s="20">
        <v>4186782</v>
      </c>
      <c r="AD9" s="13">
        <f>(AD7-AD8)/AD7</f>
        <v>7.1323136674125449E-3</v>
      </c>
      <c r="AE9" s="13">
        <f t="shared" ref="AE9:AH9" si="4">(AE7-AE8)/AE7</f>
        <v>1.3666430538288307E-2</v>
      </c>
      <c r="AF9" s="13">
        <f t="shared" si="4"/>
        <v>6.134119426507466E-3</v>
      </c>
      <c r="AG9" s="13">
        <f t="shared" si="4"/>
        <v>2.0899385342633154E-2</v>
      </c>
      <c r="AH9" s="13">
        <f t="shared" si="4"/>
        <v>1.4688576344502078E-2</v>
      </c>
    </row>
    <row r="10" spans="3:41">
      <c r="C10" s="1">
        <v>6</v>
      </c>
      <c r="D10" s="2">
        <v>5479257</v>
      </c>
      <c r="E10" s="2">
        <v>5202215</v>
      </c>
      <c r="F10" s="2">
        <v>5156903</v>
      </c>
      <c r="H10" s="1">
        <v>6</v>
      </c>
      <c r="I10" s="20">
        <v>3473682</v>
      </c>
      <c r="J10" s="1">
        <v>3380183</v>
      </c>
      <c r="K10" s="20">
        <v>3352158</v>
      </c>
      <c r="M10" s="1">
        <v>6</v>
      </c>
      <c r="N10" s="20">
        <v>3892794</v>
      </c>
      <c r="O10" s="1">
        <v>3770497</v>
      </c>
      <c r="P10" s="20">
        <v>3767051</v>
      </c>
      <c r="R10" s="1">
        <v>6</v>
      </c>
      <c r="S10" s="20">
        <v>6337125</v>
      </c>
      <c r="T10" s="1">
        <v>6107108</v>
      </c>
      <c r="U10" s="20">
        <v>6003416</v>
      </c>
      <c r="W10" s="1">
        <v>6</v>
      </c>
      <c r="X10" s="20">
        <v>4441620</v>
      </c>
      <c r="Y10" s="1">
        <v>4284089</v>
      </c>
      <c r="Z10" s="20">
        <v>4178345</v>
      </c>
      <c r="AD10" s="13"/>
      <c r="AE10" s="13"/>
      <c r="AF10" s="3"/>
      <c r="AG10" s="13"/>
      <c r="AH10" s="13"/>
    </row>
    <row r="11" spans="3:41">
      <c r="C11" s="1">
        <v>7</v>
      </c>
      <c r="D11" s="2">
        <v>5067565</v>
      </c>
      <c r="E11" s="2">
        <v>5208151</v>
      </c>
      <c r="F11" s="2">
        <v>5111218</v>
      </c>
      <c r="H11" s="1">
        <v>7</v>
      </c>
      <c r="I11" s="20">
        <v>3400960</v>
      </c>
      <c r="J11" s="1">
        <v>3390087</v>
      </c>
      <c r="K11" s="20">
        <v>3320749</v>
      </c>
      <c r="M11" s="1">
        <v>7</v>
      </c>
      <c r="N11" s="20">
        <v>3819131</v>
      </c>
      <c r="O11" s="1">
        <v>3774124</v>
      </c>
      <c r="P11" s="20">
        <v>3794934</v>
      </c>
      <c r="R11" s="1">
        <v>7</v>
      </c>
      <c r="S11" s="20">
        <v>6322177</v>
      </c>
      <c r="T11" s="1">
        <v>6206392</v>
      </c>
      <c r="U11" s="20">
        <v>6007129</v>
      </c>
      <c r="W11" s="1">
        <v>7</v>
      </c>
      <c r="X11" s="20">
        <v>4477988</v>
      </c>
      <c r="Y11" s="1">
        <v>4290631</v>
      </c>
      <c r="Z11" s="20">
        <v>4241554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3:41">
      <c r="C12" s="1">
        <v>8</v>
      </c>
      <c r="D12" s="2">
        <v>5030963</v>
      </c>
      <c r="E12" s="2">
        <v>5218333</v>
      </c>
      <c r="F12" s="2">
        <v>5193852</v>
      </c>
      <c r="H12" s="1">
        <v>8</v>
      </c>
      <c r="I12" s="20">
        <v>3519723</v>
      </c>
      <c r="J12" s="1">
        <v>3429800</v>
      </c>
      <c r="K12" s="20">
        <v>3312978</v>
      </c>
      <c r="M12" s="1">
        <v>8</v>
      </c>
      <c r="N12" s="20">
        <v>3803452</v>
      </c>
      <c r="O12" s="1">
        <v>3774793</v>
      </c>
      <c r="P12" s="20">
        <v>3777169</v>
      </c>
      <c r="R12" s="1">
        <v>8</v>
      </c>
      <c r="S12" s="20">
        <v>6282180</v>
      </c>
      <c r="T12" s="1">
        <v>6200350</v>
      </c>
      <c r="U12" s="20">
        <v>6069536</v>
      </c>
      <c r="W12" s="1">
        <v>8</v>
      </c>
      <c r="X12" s="20">
        <v>4395639</v>
      </c>
      <c r="Y12" s="1">
        <v>4289267</v>
      </c>
      <c r="Z12" s="20">
        <v>4217340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3:41">
      <c r="C13" s="1">
        <v>9</v>
      </c>
      <c r="D13" s="2">
        <v>5425768</v>
      </c>
      <c r="E13" s="2">
        <v>5177871</v>
      </c>
      <c r="F13" s="2">
        <v>5198986</v>
      </c>
      <c r="H13" s="1">
        <v>9</v>
      </c>
      <c r="I13" s="20">
        <v>3540390</v>
      </c>
      <c r="J13" s="1">
        <v>3404860</v>
      </c>
      <c r="K13" s="20">
        <v>3357140</v>
      </c>
      <c r="M13" s="1">
        <v>9</v>
      </c>
      <c r="N13" s="20">
        <v>3732159</v>
      </c>
      <c r="O13" s="1">
        <v>3777901</v>
      </c>
      <c r="P13" s="20">
        <v>3717444</v>
      </c>
      <c r="R13" s="1">
        <v>9</v>
      </c>
      <c r="S13" s="20">
        <v>6458413</v>
      </c>
      <c r="T13" s="1">
        <v>6135668</v>
      </c>
      <c r="U13" s="20">
        <v>6082724</v>
      </c>
      <c r="W13" s="1">
        <v>9</v>
      </c>
      <c r="X13" s="20">
        <v>4330568</v>
      </c>
      <c r="Y13" s="1">
        <v>4284086</v>
      </c>
      <c r="Z13" s="20">
        <v>4244813</v>
      </c>
    </row>
    <row r="14" spans="3:41">
      <c r="C14" s="1">
        <v>10</v>
      </c>
      <c r="D14" s="2">
        <v>5230457</v>
      </c>
      <c r="E14" s="2">
        <v>5205907</v>
      </c>
      <c r="F14" s="2">
        <v>5176321</v>
      </c>
      <c r="H14" s="1">
        <v>10</v>
      </c>
      <c r="I14" s="20">
        <v>3565296</v>
      </c>
      <c r="J14" s="1">
        <v>3422461</v>
      </c>
      <c r="K14" s="20">
        <v>3365364</v>
      </c>
      <c r="M14" s="1">
        <v>10</v>
      </c>
      <c r="N14" s="20">
        <v>3862536</v>
      </c>
      <c r="O14" s="1">
        <v>3774595</v>
      </c>
      <c r="P14" s="20">
        <v>3771103</v>
      </c>
      <c r="R14" s="1">
        <v>10</v>
      </c>
      <c r="S14" s="20">
        <v>6327581</v>
      </c>
      <c r="T14" s="1">
        <v>6146591</v>
      </c>
      <c r="U14" s="20">
        <v>6082613</v>
      </c>
      <c r="W14" s="1">
        <v>10</v>
      </c>
      <c r="X14" s="20">
        <v>4443058</v>
      </c>
      <c r="Y14" s="1">
        <v>4263424</v>
      </c>
      <c r="Z14" s="20">
        <v>4222515</v>
      </c>
      <c r="AD14" s="1" t="s">
        <v>31</v>
      </c>
      <c r="AE14" s="1" t="s">
        <v>32</v>
      </c>
      <c r="AF14" s="1" t="s">
        <v>33</v>
      </c>
      <c r="AG14" s="1" t="s">
        <v>34</v>
      </c>
      <c r="AH14" s="1" t="s">
        <v>35</v>
      </c>
    </row>
    <row r="15" spans="3:41">
      <c r="D15" s="2"/>
      <c r="E15" s="2"/>
      <c r="F15" s="2"/>
      <c r="AC15" s="20" t="s">
        <v>23</v>
      </c>
      <c r="AD15" s="3">
        <f>D20</f>
        <v>7.2995342000000001</v>
      </c>
      <c r="AE15" s="3">
        <f>I20</f>
        <v>4.9086002000000004</v>
      </c>
      <c r="AF15" s="3">
        <f>N20</f>
        <v>4.7773409999999998</v>
      </c>
      <c r="AG15" s="3">
        <f>S20</f>
        <v>3.6792506</v>
      </c>
      <c r="AH15" s="3">
        <f>X20</f>
        <v>4.1894609000000003</v>
      </c>
    </row>
    <row r="16" spans="3:41">
      <c r="D16" s="2"/>
      <c r="E16" s="2"/>
      <c r="F16" s="2"/>
      <c r="AC16" s="20" t="s">
        <v>55</v>
      </c>
      <c r="AD16" s="3">
        <f>E20</f>
        <v>7.0905937999999997</v>
      </c>
      <c r="AE16" s="3">
        <f>J20</f>
        <v>4.7626165</v>
      </c>
      <c r="AF16" s="3">
        <f>O20</f>
        <v>4.7248759000000007</v>
      </c>
      <c r="AG16" s="3">
        <f>T20</f>
        <v>3.5939633999999998</v>
      </c>
      <c r="AH16" s="3">
        <f>Y20</f>
        <v>4.1522506000000003</v>
      </c>
    </row>
    <row r="17" spans="3:41">
      <c r="D17" s="2"/>
      <c r="E17" s="2"/>
      <c r="F17" s="2"/>
      <c r="AC17" s="20" t="s">
        <v>56</v>
      </c>
      <c r="AD17" s="3">
        <f>F20</f>
        <v>6.9544867000000004</v>
      </c>
      <c r="AE17" s="3">
        <f>K20</f>
        <v>4.6479452000000006</v>
      </c>
      <c r="AF17" s="3">
        <f>P20</f>
        <v>4.6833319000000007</v>
      </c>
      <c r="AG17" s="3">
        <f>U20</f>
        <v>3.5299372999999998</v>
      </c>
      <c r="AH17" s="3">
        <f>Z20</f>
        <v>4.1293163999999996</v>
      </c>
    </row>
    <row r="18" spans="3:41">
      <c r="D18" s="2"/>
      <c r="E18" s="2"/>
      <c r="F18" s="2"/>
      <c r="AC18" s="20"/>
      <c r="AD18" s="13">
        <f>(AD16-AD17)/AD16</f>
        <v>1.9195444533855455E-2</v>
      </c>
      <c r="AE18" s="13">
        <f t="shared" ref="AE18:AH18" si="5">(AE16-AE17)/AE16</f>
        <v>2.4077374275253839E-2</v>
      </c>
      <c r="AF18" s="13">
        <f t="shared" si="5"/>
        <v>8.7926118863778033E-3</v>
      </c>
      <c r="AG18" s="13">
        <f t="shared" si="5"/>
        <v>1.7814900396592791E-2</v>
      </c>
      <c r="AH18" s="13">
        <f t="shared" si="5"/>
        <v>5.5233178845228636E-3</v>
      </c>
      <c r="AK18" s="13"/>
      <c r="AL18" s="13"/>
      <c r="AM18" s="13"/>
      <c r="AN18" s="13"/>
      <c r="AO18" s="13"/>
    </row>
    <row r="19" spans="3:41">
      <c r="D19" s="2"/>
      <c r="E19" s="3"/>
      <c r="F19" s="2"/>
      <c r="AC19" s="20"/>
      <c r="AD19" s="13"/>
      <c r="AE19" s="13"/>
      <c r="AF19" s="13"/>
      <c r="AG19" s="13"/>
      <c r="AH19" s="13"/>
      <c r="AK19" s="13">
        <f>(AD16-AD17)/AD16</f>
        <v>1.9195444533855455E-2</v>
      </c>
      <c r="AL19" s="13">
        <f t="shared" ref="AL19:AO19" si="6">(AE16-AE17)/AE16</f>
        <v>2.4077374275253839E-2</v>
      </c>
      <c r="AM19" s="13">
        <f t="shared" si="6"/>
        <v>8.7926118863778033E-3</v>
      </c>
      <c r="AN19" s="13">
        <f t="shared" si="6"/>
        <v>1.7814900396592791E-2</v>
      </c>
      <c r="AO19" s="13">
        <f t="shared" si="6"/>
        <v>5.5233178845228636E-3</v>
      </c>
    </row>
    <row r="20" spans="3:41" ht="27">
      <c r="C20" s="4">
        <f>(D20-F20)/D20</f>
        <v>4.726979702348675E-2</v>
      </c>
      <c r="D20" s="3">
        <f>AVERAGE(D23:D32)/1000000</f>
        <v>7.2995342000000001</v>
      </c>
      <c r="E20" s="3">
        <f t="shared" ref="E20:F20" si="7">AVERAGE(E23:E32)/1000000</f>
        <v>7.0905937999999997</v>
      </c>
      <c r="F20" s="3">
        <f t="shared" si="7"/>
        <v>6.9544867000000004</v>
      </c>
      <c r="H20" s="4">
        <f>(I20-K20)/I20</f>
        <v>5.3101696895175909E-2</v>
      </c>
      <c r="I20" s="3">
        <f>AVERAGE(I23:I32)/1000000</f>
        <v>4.9086002000000004</v>
      </c>
      <c r="J20" s="3">
        <f>AVERAGE(J23:J32)/1000000</f>
        <v>4.7626165</v>
      </c>
      <c r="K20" s="3">
        <f>AVERAGE(K23:K32)/1000000</f>
        <v>4.6479452000000006</v>
      </c>
      <c r="M20" s="4">
        <f>(N20-P20)/N20</f>
        <v>1.9678122202287672E-2</v>
      </c>
      <c r="N20" s="3">
        <f>AVERAGE(N23:N32)/1000000</f>
        <v>4.7773409999999998</v>
      </c>
      <c r="O20" s="3">
        <f>AVERAGE(O23:O32)/1000000</f>
        <v>4.7248759000000007</v>
      </c>
      <c r="P20" s="3">
        <f>AVERAGE(P23:P32)/1000000</f>
        <v>4.6833319000000007</v>
      </c>
      <c r="R20" s="4">
        <f>(S20-U20)/S20</f>
        <v>4.0582530583809701E-2</v>
      </c>
      <c r="S20" s="3">
        <f>AVERAGE(S23:S32)/1000000</f>
        <v>3.6792506</v>
      </c>
      <c r="T20" s="3">
        <f t="shared" ref="T20:U20" si="8">AVERAGE(T23:T32)/1000000</f>
        <v>3.5939633999999998</v>
      </c>
      <c r="U20" s="3">
        <f t="shared" si="8"/>
        <v>3.5299372999999998</v>
      </c>
      <c r="W20" s="4">
        <f>(X20-Z20)/X20</f>
        <v>1.4356143054110067E-2</v>
      </c>
      <c r="X20" s="3">
        <f>AVERAGE(X23:X32)/1000000</f>
        <v>4.1894609000000003</v>
      </c>
      <c r="Y20" s="3">
        <f>AVERAGE(Y23:Y32)/1000000</f>
        <v>4.1522506000000003</v>
      </c>
      <c r="Z20" s="3">
        <f>AVERAGE(Z23:Z32)/1000000</f>
        <v>4.1293163999999996</v>
      </c>
    </row>
    <row r="22" spans="3:41">
      <c r="C22" s="1" t="s">
        <v>31</v>
      </c>
      <c r="D22" s="1" t="s">
        <v>0</v>
      </c>
      <c r="E22" s="1" t="s">
        <v>36</v>
      </c>
      <c r="F22" s="1" t="s">
        <v>37</v>
      </c>
      <c r="H22" s="1" t="s">
        <v>32</v>
      </c>
      <c r="I22" s="1" t="s">
        <v>0</v>
      </c>
      <c r="J22" s="20" t="s">
        <v>36</v>
      </c>
      <c r="K22" s="20" t="s">
        <v>37</v>
      </c>
      <c r="M22" s="1" t="s">
        <v>33</v>
      </c>
      <c r="N22" s="1" t="s">
        <v>0</v>
      </c>
      <c r="O22" s="20" t="s">
        <v>36</v>
      </c>
      <c r="P22" s="20" t="s">
        <v>37</v>
      </c>
      <c r="R22" s="1" t="s">
        <v>34</v>
      </c>
      <c r="S22" s="1" t="s">
        <v>0</v>
      </c>
      <c r="T22" s="20" t="s">
        <v>36</v>
      </c>
      <c r="U22" s="20" t="s">
        <v>37</v>
      </c>
      <c r="W22" s="1" t="s">
        <v>35</v>
      </c>
      <c r="X22" s="1" t="s">
        <v>0</v>
      </c>
      <c r="Y22" s="20" t="s">
        <v>36</v>
      </c>
      <c r="Z22" s="20" t="s">
        <v>37</v>
      </c>
    </row>
    <row r="23" spans="3:41">
      <c r="C23" s="1">
        <v>1</v>
      </c>
      <c r="D23" s="2">
        <v>7300899</v>
      </c>
      <c r="E23" s="2">
        <v>7054628</v>
      </c>
      <c r="F23" s="2">
        <v>6936923</v>
      </c>
      <c r="H23" s="1">
        <v>1</v>
      </c>
      <c r="I23" s="20">
        <v>4977473</v>
      </c>
      <c r="J23" s="20">
        <v>4746463</v>
      </c>
      <c r="K23" s="20">
        <v>4655938</v>
      </c>
      <c r="M23" s="1">
        <v>1</v>
      </c>
      <c r="N23" s="20">
        <v>4720555</v>
      </c>
      <c r="O23" s="20">
        <v>4739927</v>
      </c>
      <c r="P23" s="20">
        <v>4632715</v>
      </c>
      <c r="R23" s="1">
        <v>1</v>
      </c>
      <c r="S23" s="20">
        <v>3607983</v>
      </c>
      <c r="T23" s="20">
        <v>3592236</v>
      </c>
      <c r="U23" s="20">
        <v>3580319</v>
      </c>
      <c r="W23" s="1">
        <v>1</v>
      </c>
      <c r="X23" s="20">
        <v>4248273</v>
      </c>
      <c r="Y23" s="1">
        <v>4147989</v>
      </c>
      <c r="Z23" s="20">
        <v>4152166</v>
      </c>
      <c r="AD23" s="37"/>
      <c r="AE23" s="3"/>
      <c r="AF23" s="3"/>
    </row>
    <row r="24" spans="3:41">
      <c r="C24" s="1">
        <v>2</v>
      </c>
      <c r="D24" s="2">
        <v>7226999</v>
      </c>
      <c r="E24" s="2">
        <v>7114055</v>
      </c>
      <c r="F24" s="2">
        <v>6954502</v>
      </c>
      <c r="H24" s="1">
        <v>2</v>
      </c>
      <c r="I24" s="20">
        <v>4994189</v>
      </c>
      <c r="J24" s="1">
        <v>4783264</v>
      </c>
      <c r="K24" s="27">
        <v>4649101</v>
      </c>
      <c r="M24" s="1">
        <v>2</v>
      </c>
      <c r="N24" s="20">
        <v>4740889</v>
      </c>
      <c r="O24" s="1">
        <v>4711077</v>
      </c>
      <c r="P24" s="20">
        <v>4719744</v>
      </c>
      <c r="R24" s="1">
        <v>2</v>
      </c>
      <c r="S24" s="20">
        <v>3729851</v>
      </c>
      <c r="T24" s="1">
        <v>3590148</v>
      </c>
      <c r="U24" s="20">
        <v>3504913</v>
      </c>
      <c r="W24" s="1">
        <v>2</v>
      </c>
      <c r="X24" s="20">
        <v>4253471</v>
      </c>
      <c r="Y24" s="1">
        <v>4143513</v>
      </c>
      <c r="Z24" s="20">
        <v>4160982</v>
      </c>
      <c r="AD24" s="3"/>
      <c r="AE24" s="3"/>
      <c r="AF24" s="3"/>
    </row>
    <row r="25" spans="3:41">
      <c r="C25" s="1">
        <v>3</v>
      </c>
      <c r="D25" s="2">
        <v>7393528</v>
      </c>
      <c r="E25" s="2">
        <v>7143629</v>
      </c>
      <c r="F25" s="2">
        <v>6912998</v>
      </c>
      <c r="H25" s="1">
        <v>3</v>
      </c>
      <c r="I25" s="20">
        <v>4938023</v>
      </c>
      <c r="J25" s="1">
        <v>4779899</v>
      </c>
      <c r="K25" s="20">
        <v>4674284</v>
      </c>
      <c r="M25" s="1">
        <v>3</v>
      </c>
      <c r="N25" s="20">
        <v>4723104</v>
      </c>
      <c r="O25" s="1">
        <v>4711880</v>
      </c>
      <c r="P25" s="20">
        <v>4799136</v>
      </c>
      <c r="R25" s="1">
        <v>3</v>
      </c>
      <c r="S25" s="20">
        <v>3778157</v>
      </c>
      <c r="T25" s="1">
        <v>3598367</v>
      </c>
      <c r="U25" s="20">
        <v>3521416</v>
      </c>
      <c r="W25" s="1">
        <v>3</v>
      </c>
      <c r="X25" s="20">
        <v>4121587</v>
      </c>
      <c r="Y25" s="1">
        <v>4162136</v>
      </c>
      <c r="Z25" s="20">
        <v>4068020</v>
      </c>
    </row>
    <row r="26" spans="3:41">
      <c r="C26" s="1">
        <v>4</v>
      </c>
      <c r="D26" s="2">
        <v>7304271</v>
      </c>
      <c r="E26" s="2">
        <v>7108892</v>
      </c>
      <c r="F26" s="2">
        <v>6983736</v>
      </c>
      <c r="H26" s="1">
        <v>4</v>
      </c>
      <c r="I26" s="20">
        <v>4814563</v>
      </c>
      <c r="J26" s="1">
        <v>4779476</v>
      </c>
      <c r="K26" s="20">
        <v>4688651</v>
      </c>
      <c r="M26" s="1">
        <v>4</v>
      </c>
      <c r="N26" s="20">
        <v>4783465</v>
      </c>
      <c r="O26" s="1">
        <v>4728329</v>
      </c>
      <c r="P26" s="20">
        <v>4631984</v>
      </c>
      <c r="R26" s="1">
        <v>4</v>
      </c>
      <c r="S26" s="20">
        <v>3791568</v>
      </c>
      <c r="T26" s="1">
        <v>3577184</v>
      </c>
      <c r="U26" s="20">
        <v>3514350</v>
      </c>
      <c r="W26" s="1">
        <v>4</v>
      </c>
      <c r="X26" s="20">
        <v>4144431</v>
      </c>
      <c r="Y26" s="1">
        <v>4152616</v>
      </c>
      <c r="Z26" s="20">
        <v>4186602</v>
      </c>
    </row>
    <row r="27" spans="3:41">
      <c r="C27" s="1">
        <v>5</v>
      </c>
      <c r="D27" s="2">
        <v>7359245</v>
      </c>
      <c r="E27" s="1">
        <v>7049873</v>
      </c>
      <c r="F27" s="2">
        <v>6939743</v>
      </c>
      <c r="H27" s="1">
        <v>5</v>
      </c>
      <c r="I27" s="20">
        <v>4937632</v>
      </c>
      <c r="J27" s="1">
        <v>4731140</v>
      </c>
      <c r="K27" s="20">
        <v>4609968</v>
      </c>
      <c r="M27" s="1">
        <v>5</v>
      </c>
      <c r="N27" s="20">
        <v>4781429</v>
      </c>
      <c r="O27" s="1">
        <v>4732935</v>
      </c>
      <c r="P27" s="20">
        <v>4678429</v>
      </c>
      <c r="R27" s="1">
        <v>5</v>
      </c>
      <c r="S27" s="20">
        <v>3624656</v>
      </c>
      <c r="T27" s="1">
        <v>3598535</v>
      </c>
      <c r="U27" s="20">
        <v>3542797</v>
      </c>
      <c r="W27" s="1">
        <v>5</v>
      </c>
      <c r="X27" s="20">
        <v>4202033</v>
      </c>
      <c r="Y27" s="1">
        <v>4136450</v>
      </c>
      <c r="Z27" s="20">
        <v>4109942</v>
      </c>
    </row>
    <row r="28" spans="3:41">
      <c r="C28" s="1">
        <v>6</v>
      </c>
      <c r="D28" s="2">
        <v>7340779</v>
      </c>
      <c r="E28" s="2">
        <v>7085939</v>
      </c>
      <c r="F28" s="2">
        <v>6998091</v>
      </c>
      <c r="H28" s="1">
        <v>6</v>
      </c>
      <c r="I28" s="20">
        <v>4983892</v>
      </c>
      <c r="J28" s="1">
        <v>4772926</v>
      </c>
      <c r="K28" s="20">
        <v>4699260</v>
      </c>
      <c r="M28" s="1">
        <v>6</v>
      </c>
      <c r="N28" s="20">
        <v>4755427</v>
      </c>
      <c r="O28" s="1">
        <v>4733896</v>
      </c>
      <c r="P28" s="20">
        <v>4606504</v>
      </c>
      <c r="R28" s="1">
        <v>6</v>
      </c>
      <c r="S28" s="20">
        <v>3638822</v>
      </c>
      <c r="T28" s="1">
        <v>3607025</v>
      </c>
      <c r="U28" s="20">
        <v>3510627</v>
      </c>
      <c r="W28" s="1">
        <v>6</v>
      </c>
      <c r="X28" s="20">
        <v>4221041</v>
      </c>
      <c r="Y28" s="1">
        <v>4155250</v>
      </c>
      <c r="Z28" s="20">
        <v>4119698</v>
      </c>
    </row>
    <row r="29" spans="3:41">
      <c r="C29" s="1">
        <v>7</v>
      </c>
      <c r="D29" s="2">
        <v>7251465</v>
      </c>
      <c r="E29" s="2">
        <v>7047472</v>
      </c>
      <c r="F29" s="2">
        <v>6931729</v>
      </c>
      <c r="H29" s="1">
        <v>7</v>
      </c>
      <c r="I29" s="20">
        <v>4879523</v>
      </c>
      <c r="J29" s="1">
        <v>4770618</v>
      </c>
      <c r="K29" s="20">
        <v>4600229</v>
      </c>
      <c r="M29" s="1">
        <v>7</v>
      </c>
      <c r="N29" s="20">
        <v>4796736</v>
      </c>
      <c r="O29" s="1">
        <v>4724686</v>
      </c>
      <c r="P29" s="20">
        <v>4701579</v>
      </c>
      <c r="R29" s="1">
        <v>7</v>
      </c>
      <c r="S29" s="20">
        <v>3653900</v>
      </c>
      <c r="T29" s="1">
        <v>3587543</v>
      </c>
      <c r="U29" s="20">
        <v>3540614</v>
      </c>
      <c r="W29" s="1">
        <v>7</v>
      </c>
      <c r="X29" s="20">
        <v>4124808</v>
      </c>
      <c r="Y29" s="1">
        <v>4145140</v>
      </c>
      <c r="Z29" s="20">
        <v>4147881</v>
      </c>
    </row>
    <row r="30" spans="3:41">
      <c r="C30" s="1">
        <v>8</v>
      </c>
      <c r="D30" s="2">
        <v>7359607</v>
      </c>
      <c r="E30" s="2">
        <v>7093437</v>
      </c>
      <c r="F30" s="2">
        <v>6954086</v>
      </c>
      <c r="H30" s="1">
        <v>8</v>
      </c>
      <c r="I30" s="20">
        <v>4874200</v>
      </c>
      <c r="J30" s="1">
        <v>4719369</v>
      </c>
      <c r="K30" s="20">
        <v>4673909</v>
      </c>
      <c r="M30" s="1">
        <v>8</v>
      </c>
      <c r="N30" s="20">
        <v>4829714</v>
      </c>
      <c r="O30" s="1">
        <v>4733941</v>
      </c>
      <c r="P30" s="20">
        <v>4659614</v>
      </c>
      <c r="R30" s="1">
        <v>8</v>
      </c>
      <c r="S30" s="20">
        <v>3690712</v>
      </c>
      <c r="T30" s="1">
        <v>3593153</v>
      </c>
      <c r="U30" s="20">
        <v>3511364</v>
      </c>
      <c r="W30" s="1">
        <v>8</v>
      </c>
      <c r="X30" s="20">
        <v>4184047</v>
      </c>
      <c r="Y30" s="1">
        <v>4165240</v>
      </c>
      <c r="Z30" s="20">
        <v>4124536</v>
      </c>
    </row>
    <row r="31" spans="3:41">
      <c r="C31" s="1">
        <v>9</v>
      </c>
      <c r="D31" s="2">
        <v>7236741</v>
      </c>
      <c r="E31" s="2">
        <v>7078015</v>
      </c>
      <c r="F31" s="2">
        <v>6942583</v>
      </c>
      <c r="H31" s="1">
        <v>9</v>
      </c>
      <c r="I31" s="20">
        <v>4818861</v>
      </c>
      <c r="J31" s="1">
        <v>4758860</v>
      </c>
      <c r="K31" s="20">
        <v>4626550</v>
      </c>
      <c r="M31" s="1">
        <v>9</v>
      </c>
      <c r="N31" s="20">
        <v>4841063</v>
      </c>
      <c r="O31" s="1">
        <v>4715044</v>
      </c>
      <c r="P31" s="20">
        <v>4734113</v>
      </c>
      <c r="R31" s="1">
        <v>9</v>
      </c>
      <c r="S31" s="20">
        <v>3621161</v>
      </c>
      <c r="T31" s="1">
        <v>3594484</v>
      </c>
      <c r="U31" s="20">
        <v>3534384</v>
      </c>
      <c r="W31" s="1">
        <v>9</v>
      </c>
      <c r="X31" s="20">
        <v>4268041</v>
      </c>
      <c r="Y31" s="1">
        <v>4161393</v>
      </c>
      <c r="Z31" s="20">
        <v>4096665</v>
      </c>
    </row>
    <row r="32" spans="3:41">
      <c r="C32" s="1">
        <v>10</v>
      </c>
      <c r="D32" s="2">
        <v>7221808</v>
      </c>
      <c r="E32" s="2">
        <v>7129998</v>
      </c>
      <c r="F32" s="2">
        <v>6990476</v>
      </c>
      <c r="H32" s="1">
        <v>10</v>
      </c>
      <c r="I32" s="20">
        <v>4867646</v>
      </c>
      <c r="J32" s="1">
        <v>4784150</v>
      </c>
      <c r="K32" s="20">
        <v>4601562</v>
      </c>
      <c r="M32" s="1">
        <v>10</v>
      </c>
      <c r="N32" s="20">
        <v>4801028</v>
      </c>
      <c r="O32" s="1">
        <v>4717044</v>
      </c>
      <c r="P32" s="20">
        <v>4669501</v>
      </c>
      <c r="R32" s="1">
        <v>10</v>
      </c>
      <c r="S32" s="20">
        <v>3655696</v>
      </c>
      <c r="T32" s="1">
        <v>3600959</v>
      </c>
      <c r="U32" s="20">
        <v>3538589</v>
      </c>
      <c r="W32" s="1">
        <v>10</v>
      </c>
      <c r="X32" s="20">
        <v>4126877</v>
      </c>
      <c r="Y32" s="1">
        <v>4152779</v>
      </c>
      <c r="Z32" s="20">
        <v>4126672</v>
      </c>
    </row>
    <row r="33" spans="2:32">
      <c r="D33" s="2"/>
      <c r="E33" s="2"/>
      <c r="F33" s="2"/>
    </row>
    <row r="36" spans="2:32" ht="27">
      <c r="C36" s="4"/>
      <c r="E36" s="14"/>
      <c r="F36" s="14"/>
      <c r="H36" s="4"/>
      <c r="I36" s="3"/>
      <c r="J36" s="3"/>
      <c r="K36" s="3"/>
    </row>
    <row r="38" spans="2:32">
      <c r="E38" s="2"/>
    </row>
    <row r="39" spans="2:32" ht="27">
      <c r="C39" s="5"/>
      <c r="D39" s="4"/>
      <c r="E39" s="3"/>
      <c r="F39" s="3"/>
      <c r="G39" s="3"/>
      <c r="H39" s="4"/>
      <c r="I39" s="3"/>
      <c r="J39" s="3"/>
      <c r="K39" s="3"/>
      <c r="L39" s="4"/>
      <c r="M39" s="3"/>
      <c r="N39" s="3"/>
      <c r="O39" s="3"/>
      <c r="P39" s="4"/>
      <c r="Q39" s="3"/>
      <c r="R39" s="3"/>
      <c r="S39" s="20"/>
      <c r="T39" s="4"/>
      <c r="U39" s="3"/>
      <c r="V39" s="3"/>
      <c r="AD39" s="3"/>
      <c r="AE39" s="3"/>
      <c r="AF39" s="3"/>
    </row>
    <row r="40" spans="2:32">
      <c r="C40" s="5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AD40" s="3"/>
      <c r="AE40" s="3"/>
      <c r="AF40" s="3"/>
    </row>
    <row r="41" spans="2:32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</row>
    <row r="42" spans="2:3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</row>
    <row r="43" spans="2:32">
      <c r="B43" s="20"/>
      <c r="C43" s="2"/>
      <c r="D43" s="2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1"/>
    </row>
    <row r="44" spans="2:32">
      <c r="B44" s="20"/>
      <c r="C44" s="2"/>
      <c r="D44" s="2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</row>
    <row r="45" spans="2:32">
      <c r="B45" s="20"/>
      <c r="C45" s="2"/>
      <c r="D45" s="2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1"/>
    </row>
    <row r="46" spans="2:32">
      <c r="B46" s="20"/>
      <c r="C46" s="2"/>
      <c r="D46" s="2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</row>
    <row r="47" spans="2:32">
      <c r="B47" s="20"/>
      <c r="C47" s="2"/>
      <c r="D47" s="2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1"/>
    </row>
    <row r="48" spans="2:32">
      <c r="B48" s="20"/>
      <c r="C48" s="2"/>
      <c r="D48" s="2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</row>
    <row r="49" spans="2:23">
      <c r="B49" s="20"/>
      <c r="C49" s="2"/>
      <c r="D49" s="2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1"/>
    </row>
    <row r="50" spans="2:23">
      <c r="B50" s="20"/>
      <c r="C50" s="2"/>
      <c r="D50" s="2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1"/>
    </row>
    <row r="51" spans="2:23">
      <c r="B51" s="20"/>
      <c r="C51" s="2"/>
      <c r="D51" s="2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1"/>
    </row>
    <row r="52" spans="2:23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1"/>
    </row>
    <row r="53" spans="2:23">
      <c r="B53" s="20"/>
      <c r="C53" s="2"/>
      <c r="D53" s="2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1"/>
    </row>
    <row r="54" spans="2:23">
      <c r="B54" s="20"/>
      <c r="C54" s="2"/>
      <c r="D54" s="2"/>
      <c r="E54" s="20"/>
      <c r="F54" s="20"/>
      <c r="G54" s="20"/>
      <c r="H54" s="27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1"/>
    </row>
    <row r="55" spans="2:23">
      <c r="B55" s="20"/>
      <c r="C55" s="2"/>
      <c r="D55" s="2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1"/>
    </row>
    <row r="56" spans="2:23">
      <c r="B56" s="20"/>
      <c r="C56" s="2"/>
      <c r="D56" s="2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2:23">
      <c r="B57" s="20"/>
      <c r="C57" s="2"/>
      <c r="D57" s="2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3"/>
      <c r="V57" s="3"/>
    </row>
    <row r="58" spans="2:23">
      <c r="B58" s="20"/>
      <c r="C58" s="2"/>
      <c r="D58" s="2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2:23">
      <c r="B59" s="20"/>
      <c r="C59" s="2"/>
      <c r="D59" s="2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2:23">
      <c r="B60" s="20"/>
      <c r="C60" s="2"/>
      <c r="D60" s="2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2:23">
      <c r="B61" s="20"/>
      <c r="C61" s="2"/>
      <c r="D61" s="2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2:23">
      <c r="B62" s="20"/>
      <c r="C62" s="2"/>
      <c r="D62" s="2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2:23">
      <c r="B63" s="20"/>
      <c r="C63" s="20"/>
      <c r="D63" s="20"/>
      <c r="E63" s="20"/>
      <c r="F63" s="20"/>
      <c r="G63" s="20"/>
      <c r="H63" s="20"/>
      <c r="I63" s="20"/>
      <c r="J63" s="20"/>
      <c r="K63" s="15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2:23">
      <c r="C64" s="5"/>
      <c r="D64" s="20"/>
      <c r="E64" s="2"/>
      <c r="F64" s="2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3:22">
      <c r="C65" s="5"/>
      <c r="D65" s="20"/>
      <c r="E65" s="2"/>
      <c r="F65" s="2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3:22">
      <c r="C66" s="5"/>
      <c r="D66" s="20"/>
      <c r="E66" s="2"/>
      <c r="F66" s="2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3:22">
      <c r="C67" s="5"/>
      <c r="D67" s="20"/>
      <c r="E67" s="2"/>
      <c r="F67" s="2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3:22">
      <c r="C68" s="5"/>
      <c r="D68" s="20"/>
      <c r="E68" s="2"/>
      <c r="F68" s="2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3:22">
      <c r="C69" s="5"/>
      <c r="D69" s="20"/>
      <c r="E69" s="2"/>
      <c r="F69" s="2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3:22">
      <c r="C70" s="5"/>
      <c r="D70" s="20"/>
      <c r="E70" s="20"/>
      <c r="F70" s="20"/>
      <c r="G70" s="20"/>
      <c r="H70" s="20"/>
      <c r="I70" s="20"/>
      <c r="J70" s="20"/>
      <c r="K70" s="20"/>
      <c r="L70" s="20"/>
      <c r="M70" s="15"/>
      <c r="N70" s="20"/>
      <c r="O70" s="20"/>
      <c r="P70" s="20"/>
      <c r="Q70" s="20"/>
      <c r="R70" s="20"/>
      <c r="S70" s="20"/>
      <c r="T70" s="20"/>
      <c r="U70" s="20"/>
      <c r="V70" s="20"/>
    </row>
    <row r="71" spans="3:22">
      <c r="C71" s="5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3:22">
      <c r="C72" s="20"/>
      <c r="D72" s="2"/>
      <c r="E72" s="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3:22">
      <c r="C73" s="20"/>
      <c r="D73" s="2"/>
      <c r="E73" s="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3:22">
      <c r="C74" s="20"/>
      <c r="D74" s="2"/>
      <c r="E74" s="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3:22">
      <c r="C75" s="20"/>
      <c r="D75" s="2"/>
      <c r="E75" s="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04BC-8911-4976-A39F-62157C6B9F55}">
  <dimension ref="C3:AJ36"/>
  <sheetViews>
    <sheetView zoomScale="83" zoomScaleNormal="70" workbookViewId="0">
      <selection activeCell="A4" sqref="A4:XFD4"/>
    </sheetView>
  </sheetViews>
  <sheetFormatPr baseColWidth="10" defaultColWidth="8.83203125" defaultRowHeight="17"/>
  <cols>
    <col min="1" max="2" width="12.6640625" style="20" customWidth="1"/>
    <col min="3" max="3" width="19.6640625" style="20" bestFit="1" customWidth="1"/>
    <col min="4" max="4" width="12.6640625" style="20" customWidth="1"/>
    <col min="5" max="5" width="19.1640625" style="20" bestFit="1" customWidth="1"/>
    <col min="6" max="6" width="23" style="20" bestFit="1" customWidth="1"/>
    <col min="7" max="7" width="12.6640625" style="20" customWidth="1"/>
    <col min="8" max="8" width="19.6640625" style="20" bestFit="1" customWidth="1"/>
    <col min="9" max="9" width="15.5" style="20" customWidth="1"/>
    <col min="10" max="10" width="19.1640625" style="20" bestFit="1" customWidth="1"/>
    <col min="11" max="11" width="23" style="20" bestFit="1" customWidth="1"/>
    <col min="12" max="12" width="12.6640625" style="20" customWidth="1"/>
    <col min="13" max="14" width="15.5" style="20" customWidth="1"/>
    <col min="15" max="15" width="19.1640625" style="20" bestFit="1" customWidth="1"/>
    <col min="16" max="16" width="23" style="20" bestFit="1" customWidth="1"/>
    <col min="17" max="17" width="12.6640625" style="20" customWidth="1"/>
    <col min="18" max="18" width="15.5" style="20" bestFit="1" customWidth="1"/>
    <col min="19" max="19" width="15.5" style="20" customWidth="1"/>
    <col min="20" max="20" width="19.1640625" style="20" bestFit="1" customWidth="1"/>
    <col min="21" max="21" width="23" style="20" bestFit="1" customWidth="1"/>
    <col min="22" max="22" width="12.6640625" style="20" customWidth="1"/>
    <col min="23" max="23" width="19.1640625" style="20" bestFit="1" customWidth="1"/>
    <col min="24" max="24" width="12.6640625" style="20" customWidth="1"/>
    <col min="25" max="25" width="19.1640625" style="20" bestFit="1" customWidth="1"/>
    <col min="26" max="26" width="23" style="20" bestFit="1" customWidth="1"/>
    <col min="27" max="30" width="12.6640625" style="20" customWidth="1"/>
    <col min="31" max="31" width="23" style="20" bestFit="1" customWidth="1"/>
    <col min="32" max="16384" width="8.83203125" style="20"/>
  </cols>
  <sheetData>
    <row r="3" spans="3:36" ht="30">
      <c r="C3" s="9">
        <f>(D3-F3)/D3</f>
        <v>8.9254550994310344E-2</v>
      </c>
      <c r="D3" s="20">
        <f>AVERAGE(D6:D15)/1000000</f>
        <v>8.4444019000000008</v>
      </c>
      <c r="E3" s="20">
        <f t="shared" ref="E3:F3" si="0">AVERAGE(E6:E15)/1000000</f>
        <v>8.1161896000000002</v>
      </c>
      <c r="F3" s="20">
        <f t="shared" si="0"/>
        <v>7.6907005999999996</v>
      </c>
      <c r="H3" s="9">
        <f>(I3-K3)/I3</f>
        <v>0.12394123292454393</v>
      </c>
      <c r="I3" s="20">
        <f>AVERAGE(I6:I15)/1000000</f>
        <v>43.808632299999999</v>
      </c>
      <c r="J3" s="20">
        <f t="shared" ref="J3:K3" si="1">AVERAGE(J6:J15)/1000000</f>
        <v>40.8913473</v>
      </c>
      <c r="K3" s="20">
        <f t="shared" si="1"/>
        <v>38.378936400000001</v>
      </c>
      <c r="M3" s="9">
        <f>(N3-P3)/N3</f>
        <v>0.19179891672162547</v>
      </c>
      <c r="N3" s="20">
        <f>AVERAGE(N6:N15)/1000000</f>
        <v>85.919466499999999</v>
      </c>
      <c r="O3" s="20">
        <f t="shared" ref="O3:P3" si="2">AVERAGE(O6:O15)/1000000</f>
        <v>73.366786300000001</v>
      </c>
      <c r="P3" s="20">
        <f t="shared" si="2"/>
        <v>69.440205900000009</v>
      </c>
      <c r="R3" s="9">
        <f>(S3-U3)/S3</f>
        <v>0.21934412986197718</v>
      </c>
      <c r="S3" s="20">
        <f>AVERAGE(S6:S15)/1000000</f>
        <v>133.89302380000001</v>
      </c>
      <c r="T3" s="20">
        <f t="shared" ref="T3:U3" si="3">AVERAGE(T6:T15)/1000000</f>
        <v>109.509197</v>
      </c>
      <c r="U3" s="20">
        <f t="shared" si="3"/>
        <v>104.52437500000001</v>
      </c>
      <c r="W3" s="9">
        <f>(X3-Z3)/X3</f>
        <v>0.262120859645397</v>
      </c>
      <c r="X3" s="20">
        <f>AVERAGE(X6:X15)/1000000</f>
        <v>181.07410400000001</v>
      </c>
      <c r="Y3" s="20">
        <f t="shared" ref="Y3:Z3" si="4">AVERAGE(Y6:Y15)/1000000</f>
        <v>142.64746540000002</v>
      </c>
      <c r="Z3" s="20">
        <f t="shared" si="4"/>
        <v>133.61080419999999</v>
      </c>
    </row>
    <row r="5" spans="3:36">
      <c r="C5" s="20" t="s">
        <v>6</v>
      </c>
      <c r="D5" s="20" t="s">
        <v>0</v>
      </c>
      <c r="E5" s="20" t="s">
        <v>24</v>
      </c>
      <c r="F5" s="20" t="s">
        <v>25</v>
      </c>
      <c r="H5" s="20" t="s">
        <v>2</v>
      </c>
      <c r="I5" s="20" t="s">
        <v>0</v>
      </c>
      <c r="J5" s="20" t="s">
        <v>24</v>
      </c>
      <c r="K5" s="20" t="s">
        <v>25</v>
      </c>
      <c r="M5" s="20" t="s">
        <v>3</v>
      </c>
      <c r="N5" s="20" t="s">
        <v>0</v>
      </c>
      <c r="O5" s="20" t="s">
        <v>24</v>
      </c>
      <c r="P5" s="20" t="s">
        <v>25</v>
      </c>
      <c r="R5" s="20" t="s">
        <v>4</v>
      </c>
      <c r="S5" s="20" t="s">
        <v>0</v>
      </c>
      <c r="T5" s="20" t="s">
        <v>24</v>
      </c>
      <c r="U5" s="20" t="s">
        <v>25</v>
      </c>
      <c r="W5" s="20" t="s">
        <v>5</v>
      </c>
      <c r="X5" s="20" t="s">
        <v>0</v>
      </c>
      <c r="Y5" s="20" t="s">
        <v>24</v>
      </c>
      <c r="Z5" s="20" t="s">
        <v>25</v>
      </c>
      <c r="AE5" s="20" t="s">
        <v>0</v>
      </c>
      <c r="AF5" s="20">
        <f>D3</f>
        <v>8.4444019000000008</v>
      </c>
      <c r="AG5" s="20">
        <f>I3</f>
        <v>43.808632299999999</v>
      </c>
      <c r="AH5" s="20">
        <f>N3</f>
        <v>85.919466499999999</v>
      </c>
      <c r="AI5" s="20">
        <f>S3</f>
        <v>133.89302380000001</v>
      </c>
      <c r="AJ5" s="20">
        <f>X3</f>
        <v>181.07410400000001</v>
      </c>
    </row>
    <row r="6" spans="3:36">
      <c r="C6" s="20">
        <v>1</v>
      </c>
      <c r="D6" s="20">
        <v>8832267</v>
      </c>
      <c r="E6" s="20">
        <v>8099567</v>
      </c>
      <c r="F6" s="20">
        <v>7797132</v>
      </c>
      <c r="H6" s="20">
        <v>1</v>
      </c>
      <c r="I6" s="20">
        <v>44061304</v>
      </c>
      <c r="J6" s="20">
        <v>41612359</v>
      </c>
      <c r="K6" s="20">
        <v>37613221</v>
      </c>
      <c r="M6" s="20">
        <v>1</v>
      </c>
      <c r="N6" s="20">
        <v>84264253</v>
      </c>
      <c r="O6" s="20">
        <v>72726584</v>
      </c>
      <c r="P6" s="20">
        <v>69302307</v>
      </c>
      <c r="R6" s="20">
        <v>1</v>
      </c>
      <c r="S6" s="20">
        <v>135399754</v>
      </c>
      <c r="T6" s="20">
        <v>110189884</v>
      </c>
      <c r="U6" s="20">
        <v>105814282</v>
      </c>
      <c r="W6" s="20">
        <v>1</v>
      </c>
      <c r="X6" s="20">
        <v>179738441</v>
      </c>
      <c r="Y6" s="20">
        <v>142660951</v>
      </c>
      <c r="Z6" s="20">
        <v>134855462</v>
      </c>
      <c r="AE6" s="20" t="s">
        <v>24</v>
      </c>
      <c r="AF6" s="20">
        <f>E3</f>
        <v>8.1161896000000002</v>
      </c>
      <c r="AG6" s="20">
        <f>J3</f>
        <v>40.8913473</v>
      </c>
      <c r="AH6" s="20">
        <f>O3</f>
        <v>73.366786300000001</v>
      </c>
      <c r="AI6" s="20">
        <f>T3</f>
        <v>109.509197</v>
      </c>
      <c r="AJ6" s="20">
        <f>Y3</f>
        <v>142.64746540000002</v>
      </c>
    </row>
    <row r="7" spans="3:36">
      <c r="C7" s="20">
        <v>2</v>
      </c>
      <c r="D7" s="20">
        <v>8375723</v>
      </c>
      <c r="E7" s="20">
        <v>8117498</v>
      </c>
      <c r="F7" s="20">
        <v>7760177</v>
      </c>
      <c r="H7" s="20">
        <v>2</v>
      </c>
      <c r="I7" s="20">
        <v>42995230</v>
      </c>
      <c r="J7" s="20">
        <v>41258883</v>
      </c>
      <c r="K7" s="20">
        <v>39654893</v>
      </c>
      <c r="M7" s="20">
        <v>2</v>
      </c>
      <c r="N7" s="20">
        <v>87124123</v>
      </c>
      <c r="O7" s="20">
        <v>73906312</v>
      </c>
      <c r="P7" s="20">
        <v>68255430</v>
      </c>
      <c r="R7" s="20">
        <v>2</v>
      </c>
      <c r="S7" s="20">
        <v>132475308</v>
      </c>
      <c r="T7" s="20">
        <v>110118694</v>
      </c>
      <c r="U7" s="20">
        <v>104128306</v>
      </c>
      <c r="W7" s="20">
        <v>2</v>
      </c>
      <c r="X7" s="36">
        <v>179224641</v>
      </c>
      <c r="Y7" s="20">
        <v>140545802</v>
      </c>
      <c r="Z7" s="20">
        <v>133016451</v>
      </c>
      <c r="AE7" s="20" t="s">
        <v>25</v>
      </c>
      <c r="AF7" s="20">
        <f>F3</f>
        <v>7.6907005999999996</v>
      </c>
      <c r="AG7" s="20">
        <f>K3</f>
        <v>38.378936400000001</v>
      </c>
      <c r="AH7" s="20">
        <f>P3</f>
        <v>69.440205900000009</v>
      </c>
      <c r="AI7" s="20">
        <f>U3</f>
        <v>104.52437500000001</v>
      </c>
      <c r="AJ7" s="20">
        <f>Z3</f>
        <v>133.61080419999999</v>
      </c>
    </row>
    <row r="8" spans="3:36">
      <c r="C8" s="20">
        <v>3</v>
      </c>
      <c r="D8" s="20">
        <v>8307751</v>
      </c>
      <c r="E8" s="20">
        <v>8002508</v>
      </c>
      <c r="F8" s="20">
        <v>7881193</v>
      </c>
      <c r="H8" s="20">
        <v>3</v>
      </c>
      <c r="I8" s="20">
        <v>43347883</v>
      </c>
      <c r="J8" s="20">
        <v>40984824</v>
      </c>
      <c r="K8" s="20">
        <v>37769894</v>
      </c>
      <c r="M8" s="20">
        <v>3</v>
      </c>
      <c r="N8" s="20">
        <v>84222944</v>
      </c>
      <c r="O8" s="20">
        <v>72268065</v>
      </c>
      <c r="P8" s="20">
        <v>69308243</v>
      </c>
      <c r="R8" s="20">
        <v>3</v>
      </c>
      <c r="S8" s="20">
        <v>133371645</v>
      </c>
      <c r="T8" s="20">
        <v>108331139</v>
      </c>
      <c r="U8" s="20">
        <v>103089961</v>
      </c>
      <c r="W8" s="20">
        <v>3</v>
      </c>
      <c r="X8" s="20">
        <v>181277367</v>
      </c>
      <c r="Y8" s="20">
        <v>144532505</v>
      </c>
      <c r="Z8" s="20">
        <v>133701566</v>
      </c>
    </row>
    <row r="9" spans="3:36">
      <c r="C9" s="20">
        <v>4</v>
      </c>
      <c r="D9" s="20">
        <v>8015496</v>
      </c>
      <c r="E9" s="20">
        <v>7928924</v>
      </c>
      <c r="F9" s="20">
        <v>7503501</v>
      </c>
      <c r="H9" s="20">
        <v>4</v>
      </c>
      <c r="I9" s="20">
        <v>43504227</v>
      </c>
      <c r="J9" s="20">
        <v>40110432</v>
      </c>
      <c r="K9" s="20">
        <v>37284778</v>
      </c>
      <c r="M9" s="20">
        <v>4</v>
      </c>
      <c r="N9" s="20">
        <v>84597470</v>
      </c>
      <c r="O9" s="20">
        <v>74322932</v>
      </c>
      <c r="P9" s="20">
        <v>69447913</v>
      </c>
      <c r="R9" s="20">
        <v>4</v>
      </c>
      <c r="S9" s="20">
        <v>135054179</v>
      </c>
      <c r="T9" s="20">
        <v>109659699</v>
      </c>
      <c r="U9" s="20">
        <v>104733549</v>
      </c>
      <c r="W9" s="20">
        <v>4</v>
      </c>
      <c r="X9" s="20">
        <v>181859013</v>
      </c>
      <c r="Y9" s="20">
        <v>140995039</v>
      </c>
      <c r="Z9" s="20">
        <v>133739462</v>
      </c>
    </row>
    <row r="10" spans="3:36">
      <c r="C10" s="20">
        <v>5</v>
      </c>
      <c r="D10" s="20">
        <v>8398748</v>
      </c>
      <c r="E10" s="20">
        <v>8172348</v>
      </c>
      <c r="F10" s="20">
        <v>7788727</v>
      </c>
      <c r="H10" s="20">
        <v>5</v>
      </c>
      <c r="I10" s="20">
        <v>43639711</v>
      </c>
      <c r="J10" s="20">
        <v>41097678</v>
      </c>
      <c r="K10" s="20">
        <v>38549066</v>
      </c>
      <c r="M10" s="20">
        <v>5</v>
      </c>
      <c r="N10" s="20">
        <v>84847301</v>
      </c>
      <c r="O10" s="20">
        <v>74795715</v>
      </c>
      <c r="P10" s="20">
        <v>70421384</v>
      </c>
      <c r="R10" s="20">
        <v>5</v>
      </c>
      <c r="S10" s="20">
        <v>133536989</v>
      </c>
      <c r="T10" s="20">
        <v>107065323</v>
      </c>
      <c r="U10" s="20">
        <v>105720323</v>
      </c>
      <c r="W10" s="20">
        <v>5</v>
      </c>
      <c r="X10" s="20">
        <v>184654214</v>
      </c>
      <c r="Y10" s="20">
        <v>142839999</v>
      </c>
      <c r="Z10" s="20">
        <v>132522356</v>
      </c>
    </row>
    <row r="11" spans="3:36">
      <c r="C11" s="20">
        <v>6</v>
      </c>
      <c r="D11" s="20">
        <v>8516721</v>
      </c>
      <c r="E11" s="20">
        <v>8291563</v>
      </c>
      <c r="F11" s="20">
        <v>7862395</v>
      </c>
      <c r="H11" s="20">
        <v>6</v>
      </c>
      <c r="I11" s="20">
        <v>43286706</v>
      </c>
      <c r="J11" s="20">
        <v>41023723</v>
      </c>
      <c r="K11" s="20">
        <v>39010302</v>
      </c>
      <c r="M11" s="20">
        <v>6</v>
      </c>
      <c r="N11" s="20">
        <v>85931913</v>
      </c>
      <c r="O11" s="20">
        <v>73290669</v>
      </c>
      <c r="P11" s="20">
        <v>69723938</v>
      </c>
      <c r="R11" s="20">
        <v>6</v>
      </c>
      <c r="S11" s="20">
        <v>133160620</v>
      </c>
      <c r="T11" s="20">
        <v>110500871</v>
      </c>
      <c r="U11" s="20">
        <v>105380960</v>
      </c>
      <c r="W11" s="20">
        <v>6</v>
      </c>
      <c r="X11" s="20">
        <v>180834747</v>
      </c>
      <c r="Y11" s="20">
        <v>141164605</v>
      </c>
      <c r="Z11" s="20">
        <v>134543424</v>
      </c>
    </row>
    <row r="12" spans="3:36">
      <c r="C12" s="20">
        <v>7</v>
      </c>
      <c r="D12" s="20">
        <v>8234057</v>
      </c>
      <c r="E12" s="20">
        <v>8091774</v>
      </c>
      <c r="F12" s="20">
        <v>7667470</v>
      </c>
      <c r="H12" s="20">
        <v>7</v>
      </c>
      <c r="I12" s="20">
        <v>43572476</v>
      </c>
      <c r="J12" s="20">
        <v>41509636</v>
      </c>
      <c r="K12" s="20">
        <v>38682154</v>
      </c>
      <c r="M12" s="20">
        <v>7</v>
      </c>
      <c r="N12" s="20">
        <v>86722151</v>
      </c>
      <c r="O12" s="20">
        <v>73208688</v>
      </c>
      <c r="P12" s="20">
        <v>68490479</v>
      </c>
      <c r="R12" s="20">
        <v>7</v>
      </c>
      <c r="S12" s="20">
        <v>134589056</v>
      </c>
      <c r="T12" s="20">
        <v>109489756</v>
      </c>
      <c r="U12" s="20">
        <v>103076268</v>
      </c>
      <c r="W12" s="20">
        <v>7</v>
      </c>
      <c r="X12" s="20">
        <v>181665732</v>
      </c>
      <c r="Y12" s="20">
        <v>143805414</v>
      </c>
      <c r="Z12" s="20">
        <v>133505465</v>
      </c>
    </row>
    <row r="13" spans="3:36">
      <c r="C13" s="20">
        <v>8</v>
      </c>
      <c r="D13" s="20">
        <v>8742323</v>
      </c>
      <c r="E13" s="20">
        <v>7966028</v>
      </c>
      <c r="F13" s="20">
        <v>7507611</v>
      </c>
      <c r="H13" s="20">
        <v>8</v>
      </c>
      <c r="I13" s="20">
        <v>45122622</v>
      </c>
      <c r="J13" s="20">
        <v>40143597</v>
      </c>
      <c r="K13" s="20">
        <v>39343258</v>
      </c>
      <c r="M13" s="20">
        <v>8</v>
      </c>
      <c r="N13" s="20">
        <v>87413225</v>
      </c>
      <c r="O13" s="20">
        <v>72992061</v>
      </c>
      <c r="P13" s="20">
        <v>68283541</v>
      </c>
      <c r="R13" s="20">
        <v>8</v>
      </c>
      <c r="S13" s="20">
        <v>133068267</v>
      </c>
      <c r="T13" s="20">
        <v>109882533</v>
      </c>
      <c r="U13" s="20">
        <v>103086004</v>
      </c>
      <c r="W13" s="20">
        <v>8</v>
      </c>
      <c r="X13" s="20">
        <v>180242002</v>
      </c>
      <c r="Y13" s="20">
        <v>144716816</v>
      </c>
      <c r="Z13" s="20">
        <v>134084929</v>
      </c>
    </row>
    <row r="14" spans="3:36">
      <c r="C14" s="20">
        <v>9</v>
      </c>
      <c r="D14" s="20">
        <v>8714454</v>
      </c>
      <c r="E14" s="20">
        <v>8196703</v>
      </c>
      <c r="F14" s="20">
        <v>7536521</v>
      </c>
      <c r="H14" s="20">
        <v>9</v>
      </c>
      <c r="I14" s="20">
        <v>43837067</v>
      </c>
      <c r="J14" s="20">
        <v>40120842</v>
      </c>
      <c r="K14" s="20">
        <v>37486163</v>
      </c>
      <c r="M14" s="20">
        <v>9</v>
      </c>
      <c r="N14" s="20">
        <v>87454953</v>
      </c>
      <c r="O14" s="20">
        <v>73421922</v>
      </c>
      <c r="P14" s="20">
        <v>69820006</v>
      </c>
      <c r="R14" s="20">
        <v>9</v>
      </c>
      <c r="S14" s="20">
        <v>134234092</v>
      </c>
      <c r="T14" s="20">
        <v>110747009</v>
      </c>
      <c r="U14" s="20">
        <v>104268313</v>
      </c>
      <c r="W14" s="20">
        <v>9</v>
      </c>
      <c r="X14" s="20">
        <v>179556804</v>
      </c>
      <c r="Y14" s="20">
        <v>144079419</v>
      </c>
      <c r="Z14" s="20">
        <v>132910635</v>
      </c>
    </row>
    <row r="15" spans="3:36">
      <c r="C15" s="20">
        <v>10</v>
      </c>
      <c r="D15" s="20">
        <v>8306479</v>
      </c>
      <c r="E15" s="20">
        <v>8294983</v>
      </c>
      <c r="F15" s="20">
        <v>7602279</v>
      </c>
      <c r="H15" s="20">
        <v>10</v>
      </c>
      <c r="I15" s="20">
        <v>44719097</v>
      </c>
      <c r="J15" s="20">
        <v>41051499</v>
      </c>
      <c r="K15" s="20">
        <v>38395635</v>
      </c>
      <c r="M15" s="20">
        <v>10</v>
      </c>
      <c r="N15" s="20">
        <v>86616332</v>
      </c>
      <c r="O15" s="20">
        <v>72734915</v>
      </c>
      <c r="P15" s="20">
        <v>71348818</v>
      </c>
      <c r="R15" s="20">
        <v>10</v>
      </c>
      <c r="S15" s="20">
        <v>134040328</v>
      </c>
      <c r="T15" s="20">
        <v>109107062</v>
      </c>
      <c r="U15" s="20">
        <v>105945784</v>
      </c>
      <c r="W15" s="20">
        <v>10</v>
      </c>
      <c r="X15" s="20">
        <v>181688079</v>
      </c>
      <c r="Y15" s="20">
        <v>141134104</v>
      </c>
      <c r="Z15" s="20">
        <v>133228292</v>
      </c>
    </row>
    <row r="19" spans="6:26">
      <c r="U19" s="41"/>
      <c r="X19" s="10"/>
      <c r="Y19" s="10"/>
      <c r="Z19" s="5"/>
    </row>
    <row r="21" spans="6:26">
      <c r="F21" s="21"/>
      <c r="G21" s="21"/>
      <c r="H21" s="21"/>
      <c r="I21" s="21"/>
      <c r="J21" s="21"/>
      <c r="K21" s="21"/>
    </row>
    <row r="22" spans="6:26">
      <c r="F22" s="21"/>
      <c r="G22" s="21"/>
      <c r="H22" s="21"/>
      <c r="I22" s="21" t="s">
        <v>38</v>
      </c>
      <c r="J22" s="21"/>
      <c r="K22" s="21"/>
    </row>
    <row r="23" spans="6:26">
      <c r="F23" s="21"/>
      <c r="G23" s="7"/>
      <c r="H23" s="7"/>
      <c r="I23" s="21">
        <v>1</v>
      </c>
      <c r="J23" s="21">
        <v>5</v>
      </c>
      <c r="K23" s="20">
        <v>10</v>
      </c>
      <c r="L23" s="20">
        <v>15</v>
      </c>
      <c r="M23" s="20">
        <v>20</v>
      </c>
    </row>
    <row r="24" spans="6:26" s="13" customFormat="1">
      <c r="F24" s="42"/>
      <c r="G24" s="11"/>
      <c r="H24" s="11"/>
      <c r="I24" s="42">
        <f>C3</f>
        <v>8.9254550994310344E-2</v>
      </c>
      <c r="J24" s="42">
        <f>H3</f>
        <v>0.12394123292454393</v>
      </c>
      <c r="K24" s="13">
        <f>M3</f>
        <v>0.19179891672162547</v>
      </c>
      <c r="L24" s="13">
        <f>R3</f>
        <v>0.21934412986197718</v>
      </c>
      <c r="M24" s="13">
        <f>W3</f>
        <v>0.262120859645397</v>
      </c>
    </row>
    <row r="25" spans="6:26">
      <c r="F25" s="21"/>
      <c r="G25" s="7"/>
      <c r="H25" s="7"/>
      <c r="I25" s="21"/>
      <c r="J25" s="21"/>
      <c r="K25" s="21"/>
      <c r="L25" s="43"/>
      <c r="M25" s="43"/>
    </row>
    <row r="26" spans="6:26">
      <c r="F26" s="21"/>
      <c r="G26" s="7"/>
      <c r="H26" s="7"/>
      <c r="I26" s="21"/>
      <c r="J26" s="21"/>
      <c r="K26" s="21"/>
      <c r="L26" s="43"/>
      <c r="M26" s="43"/>
    </row>
    <row r="27" spans="6:26">
      <c r="F27" s="21"/>
      <c r="G27" s="7"/>
      <c r="H27" s="8"/>
      <c r="I27" s="21"/>
      <c r="J27" s="21"/>
      <c r="K27" s="21"/>
    </row>
    <row r="28" spans="6:26">
      <c r="F28" s="21"/>
      <c r="G28" s="7"/>
      <c r="H28" s="8"/>
      <c r="I28" s="21"/>
      <c r="J28" s="21"/>
      <c r="K28" s="21"/>
    </row>
    <row r="29" spans="6:26">
      <c r="F29" s="21"/>
      <c r="G29" s="7"/>
      <c r="H29" s="7"/>
      <c r="I29" s="21"/>
      <c r="J29" s="21"/>
      <c r="K29" s="21"/>
    </row>
    <row r="30" spans="6:26">
      <c r="F30" s="21"/>
      <c r="G30" s="7"/>
      <c r="H30" s="7"/>
      <c r="I30" s="21"/>
      <c r="J30" s="21"/>
      <c r="K30" s="21"/>
    </row>
    <row r="31" spans="6:26">
      <c r="F31" s="21"/>
      <c r="G31" s="8"/>
      <c r="H31" s="8"/>
      <c r="I31" s="21"/>
      <c r="J31" s="21"/>
      <c r="K31" s="21"/>
    </row>
    <row r="32" spans="6:26">
      <c r="F32" s="21"/>
      <c r="G32" s="7"/>
      <c r="H32" s="8"/>
      <c r="I32" s="21"/>
      <c r="J32" s="21"/>
      <c r="K32" s="21"/>
    </row>
    <row r="33" spans="6:11">
      <c r="F33" s="21"/>
      <c r="G33" s="8"/>
      <c r="H33" s="8"/>
      <c r="I33" s="21"/>
      <c r="J33" s="21"/>
      <c r="K33" s="21"/>
    </row>
    <row r="34" spans="6:11">
      <c r="F34" s="21"/>
      <c r="G34" s="44"/>
      <c r="H34" s="44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6" spans="6:11">
      <c r="F36" s="21"/>
      <c r="G36" s="21"/>
      <c r="H36" s="21"/>
      <c r="I36" s="21"/>
      <c r="J36" s="21"/>
      <c r="K36" s="2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internal</vt:lpstr>
      <vt:lpstr>event-driven</vt:lpstr>
      <vt:lpstr>outer</vt:lpstr>
      <vt:lpstr>two-level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</dc:creator>
  <cp:lastModifiedBy>Microsoft Office User</cp:lastModifiedBy>
  <dcterms:created xsi:type="dcterms:W3CDTF">2018-08-21T08:02:19Z</dcterms:created>
  <dcterms:modified xsi:type="dcterms:W3CDTF">2020-01-29T09:16:36Z</dcterms:modified>
</cp:coreProperties>
</file>