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제1작업" sheetId="1" r:id="rId1"/>
    <sheet name="제2작업" sheetId="2" r:id="rId2"/>
    <sheet name="제3작업" sheetId="3" r:id="rId3"/>
    <sheet name="제4작업" sheetId="7" r:id="rId4"/>
  </sheets>
  <definedNames>
    <definedName name="_xlnm._FilterDatabase" localSheetId="1" hidden="1">제2작업!$B$2:$H$10</definedName>
    <definedName name="_xlnm.Criteria" localSheetId="1">제2작업!$B$14:$C$16</definedName>
    <definedName name="_xlnm.Extract" localSheetId="1">제2작업!$B$18:$E$18</definedName>
    <definedName name="항목">제1작업!$E$5:$E$12</definedName>
  </definedNames>
  <calcPr calcId="162913"/>
  <pivotCaches>
    <pivotCache cacheId="9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4" i="1"/>
  <c r="J5" i="1" l="1"/>
  <c r="J6" i="1"/>
  <c r="J7" i="1"/>
  <c r="J8" i="1"/>
  <c r="J9" i="1"/>
  <c r="J10" i="1"/>
  <c r="J11" i="1"/>
  <c r="J12" i="1"/>
  <c r="J14" i="1"/>
  <c r="J13" i="1" l="1"/>
  <c r="I5" i="1"/>
  <c r="I6" i="1"/>
  <c r="I7" i="1"/>
  <c r="I8" i="1"/>
  <c r="I9" i="1"/>
  <c r="I10" i="1"/>
  <c r="I11" i="1"/>
  <c r="I12" i="1"/>
</calcChain>
</file>

<file path=xl/sharedStrings.xml><?xml version="1.0" encoding="utf-8"?>
<sst xmlns="http://schemas.openxmlformats.org/spreadsheetml/2006/main" count="111" uniqueCount="51">
  <si>
    <t>코드</t>
    <phoneticPr fontId="2" type="noConversion"/>
  </si>
  <si>
    <t>창업주</t>
    <phoneticPr fontId="2" type="noConversion"/>
  </si>
  <si>
    <t>창업일</t>
    <phoneticPr fontId="2" type="noConversion"/>
  </si>
  <si>
    <t>항목</t>
    <phoneticPr fontId="2" type="noConversion"/>
  </si>
  <si>
    <t>창업비용(원)</t>
    <phoneticPr fontId="2" type="noConversion"/>
  </si>
  <si>
    <t>국산재료
사용비용</t>
    <phoneticPr fontId="2" type="noConversion"/>
  </si>
  <si>
    <t>인테리어 
경비</t>
    <phoneticPr fontId="2" type="noConversion"/>
  </si>
  <si>
    <t>지역</t>
    <phoneticPr fontId="2" type="noConversion"/>
  </si>
  <si>
    <t>비고</t>
    <phoneticPr fontId="2" type="noConversion"/>
  </si>
  <si>
    <t>K2661</t>
  </si>
  <si>
    <t>K2661</t>
    <phoneticPr fontId="2" type="noConversion"/>
  </si>
  <si>
    <t>K3968</t>
    <phoneticPr fontId="2" type="noConversion"/>
  </si>
  <si>
    <t>T1092</t>
    <phoneticPr fontId="2" type="noConversion"/>
  </si>
  <si>
    <t>K2154</t>
    <phoneticPr fontId="2" type="noConversion"/>
  </si>
  <si>
    <t>P1514</t>
    <phoneticPr fontId="2" type="noConversion"/>
  </si>
  <si>
    <t>P2603</t>
    <phoneticPr fontId="2" type="noConversion"/>
  </si>
  <si>
    <t>T1536</t>
    <phoneticPr fontId="2" type="noConversion"/>
  </si>
  <si>
    <t>K3843</t>
    <phoneticPr fontId="2" type="noConversion"/>
  </si>
  <si>
    <t>한사람</t>
    <phoneticPr fontId="2" type="noConversion"/>
  </si>
  <si>
    <t>홍준표</t>
    <phoneticPr fontId="2" type="noConversion"/>
  </si>
  <si>
    <t>한예지</t>
    <phoneticPr fontId="2" type="noConversion"/>
  </si>
  <si>
    <t>이소영</t>
    <phoneticPr fontId="2" type="noConversion"/>
  </si>
  <si>
    <t>임용균</t>
    <phoneticPr fontId="2" type="noConversion"/>
  </si>
  <si>
    <t>임유나</t>
    <phoneticPr fontId="2" type="noConversion"/>
  </si>
  <si>
    <t>조형준</t>
    <phoneticPr fontId="2" type="noConversion"/>
  </si>
  <si>
    <t>김유진</t>
    <phoneticPr fontId="2" type="noConversion"/>
  </si>
  <si>
    <t>핫도그</t>
    <phoneticPr fontId="2" type="noConversion"/>
  </si>
  <si>
    <t>떡갈비</t>
    <phoneticPr fontId="2" type="noConversion"/>
  </si>
  <si>
    <t>떡갈비</t>
    <phoneticPr fontId="2" type="noConversion"/>
  </si>
  <si>
    <t>떡볶이</t>
    <phoneticPr fontId="2" type="noConversion"/>
  </si>
  <si>
    <t>떡볶이</t>
    <phoneticPr fontId="2" type="noConversion"/>
  </si>
  <si>
    <t>떡갈비</t>
    <phoneticPr fontId="2" type="noConversion"/>
  </si>
  <si>
    <t>핫도그 창업 개수</t>
    <phoneticPr fontId="2" type="noConversion"/>
  </si>
  <si>
    <t>떡볶이 창업비용(원)평균</t>
    <phoneticPr fontId="2" type="noConversion"/>
  </si>
  <si>
    <t>최대 인테리어 경비</t>
    <phoneticPr fontId="2" type="noConversion"/>
  </si>
  <si>
    <t>코드</t>
    <phoneticPr fontId="2" type="noConversion"/>
  </si>
  <si>
    <t>인테리어
경비</t>
    <phoneticPr fontId="2" type="noConversion"/>
  </si>
  <si>
    <t>T*</t>
    <phoneticPr fontId="2" type="noConversion"/>
  </si>
  <si>
    <t>&gt;=10000</t>
    <phoneticPr fontId="2" type="noConversion"/>
  </si>
  <si>
    <t>총합계</t>
  </si>
  <si>
    <t>개수 : 코드</t>
  </si>
  <si>
    <t>떡갈비</t>
  </si>
  <si>
    <t>떡볶이</t>
  </si>
  <si>
    <t>핫도그</t>
  </si>
  <si>
    <t>창업비용(원)</t>
  </si>
  <si>
    <t>항목</t>
  </si>
  <si>
    <t xml:space="preserve">평균 : 인테리어 </t>
  </si>
  <si>
    <t>30000001-45000000</t>
  </si>
  <si>
    <t>45000001-60000000</t>
  </si>
  <si>
    <t>60000001-75000000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</si>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</sst>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0.0%"/>
    <numFmt numFmtId="177" formatCode="#,##0_ "/>
    <numFmt numFmtId="178" formatCode="#,###&quot;천원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77" fontId="1" fillId="0" borderId="11" xfId="0" applyNumberFormat="1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4" fontId="1" fillId="0" borderId="17" xfId="0" applyNumberFormat="1" applyFont="1" applyBorder="1" applyAlignment="1">
      <alignment horizontal="center" vertical="center"/>
    </xf>
    <xf numFmtId="177" fontId="1" fillId="0" borderId="17" xfId="0" applyNumberFormat="1" applyFont="1" applyBorder="1" applyAlignment="1">
      <alignment horizontal="center" vertical="center"/>
    </xf>
    <xf numFmtId="176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178" fontId="1" fillId="0" borderId="1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7" xfId="0" applyNumberFormat="1" applyFont="1" applyBorder="1" applyAlignment="1">
      <alignment horizontal="center" vertical="center"/>
    </xf>
    <xf numFmtId="178" fontId="1" fillId="0" borderId="4" xfId="0" applyNumberFormat="1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 wrapText="1"/>
    </xf>
    <xf numFmtId="178" fontId="1" fillId="0" borderId="24" xfId="0" applyNumberFormat="1" applyFont="1" applyBorder="1" applyAlignment="1">
      <alignment horizontal="center" vertical="center"/>
    </xf>
    <xf numFmtId="178" fontId="1" fillId="0" borderId="25" xfId="0" applyNumberFormat="1" applyFont="1" applyBorder="1" applyAlignment="1">
      <alignment horizontal="center" vertical="center"/>
    </xf>
    <xf numFmtId="178" fontId="1" fillId="0" borderId="29" xfId="0" applyNumberFormat="1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176" fontId="1" fillId="0" borderId="12" xfId="0" applyNumberFormat="1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8" fontId="1" fillId="0" borderId="8" xfId="0" applyNumberFormat="1" applyFont="1" applyBorder="1" applyAlignment="1">
      <alignment horizontal="center" vertical="center"/>
    </xf>
    <xf numFmtId="176" fontId="1" fillId="0" borderId="9" xfId="0" applyNumberFormat="1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41" fontId="0" fillId="0" borderId="0" xfId="0" applyNumberFormat="1">
      <alignment vertical="center"/>
    </xf>
    <xf numFmtId="41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255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7">
    <dxf>
      <numFmt numFmtId="33" formatCode="_-* #,##0_-;\-* #,##0_-;_-* &quot;-&quot;_-;_-@_-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178" formatCode="#,###&quot;천원&quot;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chartsheet" Target="chart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altLang="en-US" sz="2000" b="1" i="0" baseline="0"/>
              <a:t>핫도그 및 떡갈비의 창업비용 현황</a:t>
            </a:r>
            <a:endParaRPr lang="ko-KR" sz="2000" b="1" i="0" baseline="0"/>
          </a:p>
        </c:rich>
      </c:tx>
      <c:layout/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9.743162576521322E-2"/>
          <c:y val="0.10054428294097269"/>
          <c:w val="0.79655931143247438"/>
          <c:h val="0.79717153076144864"/>
        </c:manualLayout>
      </c:layout>
      <c:barChart>
        <c:barDir val="col"/>
        <c:grouping val="clustered"/>
        <c:varyColors val="0"/>
        <c:ser>
          <c:idx val="1"/>
          <c:order val="1"/>
          <c:tx>
            <c:v>인테리어 경비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(제1작업!$C$5:$C$8,제1작업!$C$11:$C$12)</c:f>
              <c:strCache>
                <c:ptCount val="6"/>
                <c:pt idx="0">
                  <c:v>한사람</c:v>
                </c:pt>
                <c:pt idx="1">
                  <c:v>홍준표</c:v>
                </c:pt>
                <c:pt idx="2">
                  <c:v>한예지</c:v>
                </c:pt>
                <c:pt idx="3">
                  <c:v>이소영</c:v>
                </c:pt>
                <c:pt idx="4">
                  <c:v>조형준</c:v>
                </c:pt>
                <c:pt idx="5">
                  <c:v>김유진</c:v>
                </c:pt>
              </c:strCache>
            </c:strRef>
          </c:cat>
          <c:val>
            <c:numRef>
              <c:f>(제1작업!$G$5:$G$8,제1작업!$G$11:$G$12)</c:f>
              <c:numCache>
                <c:formatCode>#,###"천원"</c:formatCode>
                <c:ptCount val="6"/>
                <c:pt idx="0">
                  <c:v>10000</c:v>
                </c:pt>
                <c:pt idx="1">
                  <c:v>15000</c:v>
                </c:pt>
                <c:pt idx="2">
                  <c:v>18000</c:v>
                </c:pt>
                <c:pt idx="3">
                  <c:v>20000</c:v>
                </c:pt>
                <c:pt idx="4">
                  <c:v>19500</c:v>
                </c:pt>
                <c:pt idx="5">
                  <c:v>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B9-44EF-BC4F-E3B2003E6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311725184"/>
        <c:axId val="296960208"/>
      </c:barChart>
      <c:lineChart>
        <c:grouping val="standard"/>
        <c:varyColors val="0"/>
        <c:ser>
          <c:idx val="0"/>
          <c:order val="0"/>
          <c:tx>
            <c:strRef>
              <c:f>제1작업!$F$4</c:f>
              <c:strCache>
                <c:ptCount val="1"/>
                <c:pt idx="0">
                  <c:v>창업비용(원)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3CB9-44EF-BC4F-E3B2003E6B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(제1작업!$C$5:$C$8,제1작업!$C$11:$C$12)</c:f>
              <c:strCache>
                <c:ptCount val="6"/>
                <c:pt idx="0">
                  <c:v>한사람</c:v>
                </c:pt>
                <c:pt idx="1">
                  <c:v>홍준표</c:v>
                </c:pt>
                <c:pt idx="2">
                  <c:v>한예지</c:v>
                </c:pt>
                <c:pt idx="3">
                  <c:v>이소영</c:v>
                </c:pt>
                <c:pt idx="4">
                  <c:v>조형준</c:v>
                </c:pt>
                <c:pt idx="5">
                  <c:v>김유진</c:v>
                </c:pt>
              </c:strCache>
            </c:strRef>
          </c:cat>
          <c:val>
            <c:numRef>
              <c:f>(제1작업!$F$5:$F$8,제1작업!$F$11:$F$12)</c:f>
              <c:numCache>
                <c:formatCode>#,##0_ </c:formatCode>
                <c:ptCount val="6"/>
                <c:pt idx="0">
                  <c:v>45000000</c:v>
                </c:pt>
                <c:pt idx="1">
                  <c:v>50000000</c:v>
                </c:pt>
                <c:pt idx="2">
                  <c:v>60000000</c:v>
                </c:pt>
                <c:pt idx="3">
                  <c:v>55455500</c:v>
                </c:pt>
                <c:pt idx="4">
                  <c:v>62550000</c:v>
                </c:pt>
                <c:pt idx="5">
                  <c:v>40000000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B9-44EF-BC4F-E3B2003E6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382896"/>
        <c:axId val="401388304"/>
      </c:lineChart>
      <c:catAx>
        <c:axId val="31172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296960208"/>
        <c:crosses val="autoZero"/>
        <c:auto val="1"/>
        <c:lblAlgn val="ctr"/>
        <c:lblOffset val="100"/>
        <c:noMultiLvlLbl val="0"/>
      </c:catAx>
      <c:valAx>
        <c:axId val="296960208"/>
        <c:scaling>
          <c:orientation val="minMax"/>
          <c:max val="25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numFmt formatCode="#,###&quot;천원&quot;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311725184"/>
        <c:crosses val="autoZero"/>
        <c:crossBetween val="between"/>
        <c:majorUnit val="5000"/>
        <c:minorUnit val="1000"/>
      </c:valAx>
      <c:valAx>
        <c:axId val="401388304"/>
        <c:scaling>
          <c:orientation val="minMax"/>
        </c:scaling>
        <c:delete val="0"/>
        <c:axPos val="r"/>
        <c:numFmt formatCode="#,##0_ 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401382896"/>
        <c:crosses val="max"/>
        <c:crossBetween val="between"/>
      </c:valAx>
      <c:catAx>
        <c:axId val="401382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1388304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27028</xdr:colOff>
      <xdr:row>0</xdr:row>
      <xdr:rowOff>133395</xdr:rowOff>
    </xdr:from>
    <xdr:to>
      <xdr:col>6</xdr:col>
      <xdr:colOff>720587</xdr:colOff>
      <xdr:row>2</xdr:row>
      <xdr:rowOff>298827</xdr:rowOff>
    </xdr:to>
    <xdr:sp macro="" textlink="">
      <xdr:nvSpPr>
        <xdr:cNvPr id="7" name="순서도: 화면 표시 6"/>
        <xdr:cNvSpPr/>
      </xdr:nvSpPr>
      <xdr:spPr>
        <a:xfrm>
          <a:off x="27028" y="133395"/>
          <a:ext cx="4752037" cy="629258"/>
        </a:xfrm>
        <a:prstGeom prst="flowChartDisplay">
          <a:avLst/>
        </a:prstGeom>
        <a:solidFill>
          <a:srgbClr val="FFFF00"/>
        </a:solidFill>
        <a:ln>
          <a:solidFill>
            <a:schemeClr val="tx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24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프랜차이즈 창업</a:t>
          </a:r>
          <a:r>
            <a:rPr lang="ko-KR" altLang="en-US" sz="2400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현황</a:t>
          </a:r>
          <a:endParaRPr lang="en-US" altLang="ko-KR" sz="240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 editAs="oneCell">
    <xdr:from>
      <xdr:col>6</xdr:col>
      <xdr:colOff>819979</xdr:colOff>
      <xdr:row>0</xdr:row>
      <xdr:rowOff>157369</xdr:rowOff>
    </xdr:from>
    <xdr:to>
      <xdr:col>9</xdr:col>
      <xdr:colOff>704023</xdr:colOff>
      <xdr:row>2</xdr:row>
      <xdr:rowOff>257589</xdr:rowOff>
    </xdr:to>
    <xdr:pic>
      <xdr:nvPicPr>
        <xdr:cNvPr id="8" name="그림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8457" y="157369"/>
          <a:ext cx="2095501" cy="5640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69135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0.48154</cdr:x>
      <cdr:y>0.12067</cdr:y>
    </cdr:from>
    <cdr:to>
      <cdr:x>0.61661</cdr:x>
      <cdr:y>0.181</cdr:y>
    </cdr:to>
    <cdr:sp macro="" textlink="">
      <cdr:nvSpPr>
        <cdr:cNvPr id="2" name="모서리가 둥근 사각형 설명선 1"/>
        <cdr:cNvSpPr/>
      </cdr:nvSpPr>
      <cdr:spPr>
        <a:xfrm xmlns:a="http://schemas.openxmlformats.org/drawingml/2006/main">
          <a:off x="4481435" y="733892"/>
          <a:ext cx="1256988" cy="366948"/>
        </a:xfrm>
        <a:prstGeom xmlns:a="http://schemas.openxmlformats.org/drawingml/2006/main" prst="wedgeRoundRectCallout">
          <a:avLst>
            <a:gd name="adj1" fmla="val 72335"/>
            <a:gd name="adj2" fmla="val -2579"/>
            <a:gd name="adj3" fmla="val 16667"/>
          </a:avLst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r>
            <a:rPr lang="ko-KR" altLang="en-US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최대 창업비용</a:t>
          </a:r>
          <a:endParaRPr lang="ko-KR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042.349677199076" createdVersion="6" refreshedVersion="6" minRefreshableVersion="3" recordCount="8">
  <cacheSource type="worksheet">
    <worksheetSource ref="B4:H12" sheet="제1작업"/>
  </cacheSource>
  <cacheFields count="7">
    <cacheField name="코드" numFmtId="0">
      <sharedItems/>
    </cacheField>
    <cacheField name="창업주" numFmtId="0">
      <sharedItems/>
    </cacheField>
    <cacheField name="창업일" numFmtId="14">
      <sharedItems containsSemiMixedTypes="0" containsNonDate="0" containsDate="1" containsString="0" minDate="2019-01-10T00:00:00" maxDate="2019-02-06T00:00:00"/>
    </cacheField>
    <cacheField name="항목" numFmtId="0">
      <sharedItems count="3">
        <s v="핫도그"/>
        <s v="떡갈비"/>
        <s v="떡볶이"/>
      </sharedItems>
    </cacheField>
    <cacheField name="창업비용(원)" numFmtId="177">
      <sharedItems containsSemiMixedTypes="0" containsString="0" containsNumber="1" containsInteger="1" minValue="38500000" maxValue="62550000" count="8">
        <n v="45000000"/>
        <n v="50000000"/>
        <n v="60000000"/>
        <n v="55455500"/>
        <n v="38500000"/>
        <n v="45500000"/>
        <n v="62550000"/>
        <n v="40000000"/>
      </sharedItems>
      <fieldGroup base="4">
        <rangePr autoStart="0" autoEnd="0" startNum="30000001" endNum="75000000" groupInterval="15000000"/>
        <groupItems count="5">
          <s v="&lt;30000001"/>
          <s v="30000001-45000000"/>
          <s v="45000001-60000000"/>
          <s v="60000001-75000000"/>
          <s v="&gt;75000001"/>
        </groupItems>
      </fieldGroup>
    </cacheField>
    <cacheField name="인테리어 _x000a_경비" numFmtId="178">
      <sharedItems containsSemiMixedTypes="0" containsString="0" containsNumber="1" containsInteger="1" minValue="8000" maxValue="20000"/>
    </cacheField>
    <cacheField name="국산재료_x000a_사용비용" numFmtId="176">
      <sharedItems containsSemiMixedTypes="0" containsString="0" containsNumber="1" minValue="0.7" maxValue="0.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s v="K2661"/>
    <s v="한사람"/>
    <d v="2019-01-15T00:00:00"/>
    <x v="0"/>
    <x v="0"/>
    <n v="10000"/>
    <n v="0.95"/>
  </r>
  <r>
    <s v="K3968"/>
    <s v="홍준표"/>
    <d v="2019-02-01T00:00:00"/>
    <x v="1"/>
    <x v="1"/>
    <n v="15000"/>
    <n v="0.8"/>
  </r>
  <r>
    <s v="T1092"/>
    <s v="한예지"/>
    <d v="2019-01-10T00:00:00"/>
    <x v="0"/>
    <x v="2"/>
    <n v="18000"/>
    <n v="0.88500000000000001"/>
  </r>
  <r>
    <s v="K2154"/>
    <s v="이소영"/>
    <d v="2019-01-15T00:00:00"/>
    <x v="1"/>
    <x v="3"/>
    <n v="20000"/>
    <n v="0.755"/>
  </r>
  <r>
    <s v="P1514"/>
    <s v="임용균"/>
    <d v="2019-02-01T00:00:00"/>
    <x v="2"/>
    <x v="4"/>
    <n v="8000"/>
    <n v="0.7"/>
  </r>
  <r>
    <s v="P2603"/>
    <s v="임유나"/>
    <d v="2019-02-05T00:00:00"/>
    <x v="2"/>
    <x v="5"/>
    <n v="12000"/>
    <n v="0.85"/>
  </r>
  <r>
    <s v="T1536"/>
    <s v="조형준"/>
    <d v="2019-01-17T00:00:00"/>
    <x v="1"/>
    <x v="6"/>
    <n v="19500"/>
    <n v="0.82499999999999996"/>
  </r>
  <r>
    <s v="K3843"/>
    <s v="김유진"/>
    <d v="2019-02-01T00:00:00"/>
    <x v="0"/>
    <x v="7"/>
    <n v="9500"/>
    <n v="0.92500000000000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9" applyNumberFormats="0" applyBorderFormats="0" applyFontFormats="0" applyPatternFormats="0" applyAlignmentFormats="0" applyWidthHeightFormats="1" dataCaption="값" missingCaption="**" updatedVersion="6" minRefreshableVersion="3" useAutoFormatting="1" colGrandTotals="0" itemPrintTitles="1" mergeItem="1" createdVersion="6" indent="0" outline="1" outlineData="1" multipleFieldFilters="0" rowHeaderCaption="창업비용(원)" colHeaderCaption="항목">
  <location ref="B2:H8" firstHeaderRow="1" firstDataRow="3" firstDataCol="1"/>
  <pivotFields count="7">
    <pivotField dataField="1" showAll="0"/>
    <pivotField showAll="0"/>
    <pivotField numFmtId="14" showAll="0"/>
    <pivotField axis="axisCol" showAll="0" sortType="descending">
      <items count="4">
        <item x="0"/>
        <item x="2"/>
        <item x="1"/>
        <item t="default"/>
      </items>
    </pivotField>
    <pivotField axis="axisRow" numFmtId="177" showAll="0">
      <items count="6">
        <item x="0"/>
        <item x="1"/>
        <item x="2"/>
        <item x="3"/>
        <item x="4"/>
        <item t="default"/>
      </items>
    </pivotField>
    <pivotField dataField="1" numFmtId="178" showAll="0"/>
    <pivotField numFmtId="176" showAll="0"/>
  </pivotFields>
  <rowFields count="1">
    <field x="4"/>
  </rowFields>
  <rowItems count="4">
    <i>
      <x v="1"/>
    </i>
    <i>
      <x v="2"/>
    </i>
    <i>
      <x v="3"/>
    </i>
    <i t="grand">
      <x/>
    </i>
  </rowItems>
  <colFields count="2">
    <field x="3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dataFields count="2">
    <dataField name="개수 : 코드" fld="0" subtotal="count" baseField="0" baseItem="0"/>
    <dataField name="평균 : 인테리어 " fld="5" subtotal="average" baseField="4" baseItem="0" numFmtId="41"/>
  </dataFields>
  <formats count="8">
    <format dxfId="7">
      <pivotArea dataOnly="0" labelOnly="1" outline="0" fieldPosition="0">
        <references count="2">
          <reference field="4294967294" count="1">
            <x v="1"/>
          </reference>
          <reference field="3" count="1" selected="0">
            <x v="2"/>
          </reference>
        </references>
      </pivotArea>
    </format>
    <format dxfId="6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5">
      <pivotArea collapsedLevelsAreSubtotals="1" fieldPosition="0">
        <references count="3">
          <reference field="4294967294" count="1" selected="0">
            <x v="1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4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>
            <x v="3"/>
          </reference>
        </references>
      </pivotArea>
    </format>
    <format dxfId="3">
      <pivotArea collapsedLevelsAreSubtotals="1" fieldPosition="0">
        <references count="3">
          <reference field="4294967294" count="1" selected="0">
            <x v="1"/>
          </reference>
          <reference field="3" count="1" selected="0">
            <x v="1"/>
          </reference>
          <reference field="4" count="1">
            <x v="3"/>
          </reference>
        </references>
      </pivotArea>
    </format>
    <format dxfId="2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>
            <x v="1"/>
          </reference>
        </references>
      </pivotArea>
    </format>
    <format dxfId="1">
      <pivotArea collapsedLevelsAreSubtotals="1" fieldPosition="0">
        <references count="3">
          <reference field="4294967294" count="1" selected="0">
            <x v="1"/>
          </reference>
          <reference field="3" count="1" selected="0">
            <x v="2"/>
          </reference>
          <reference field="4" count="1">
            <x v="1"/>
          </reference>
        </references>
      </pivotArea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표1" displayName="표1" ref="B18:E24" totalsRowShown="0" headerRowDxfId="14" headerRowBorderDxfId="13" tableBorderDxfId="12">
  <autoFilter ref="B18:E24"/>
  <tableColumns count="4">
    <tableColumn id="1" name="코드" dataDxfId="11"/>
    <tableColumn id="2" name="항목" dataDxfId="10"/>
    <tableColumn id="3" name="창업비용(원)" dataDxfId="9"/>
    <tableColumn id="4" name="인테리어 _x000a_경비" dataDxfId="8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"/>
  <sheetViews>
    <sheetView tabSelected="1" zoomScale="115" zoomScaleNormal="115" workbookViewId="0">
      <selection activeCell="F16" sqref="F16"/>
    </sheetView>
  </sheetViews>
  <sheetFormatPr defaultRowHeight="13.5" x14ac:dyDescent="0.3"/>
  <cols>
    <col min="1" max="1" width="1.625" style="1" customWidth="1"/>
    <col min="2" max="3" width="9" style="1"/>
    <col min="4" max="4" width="12" style="1" bestFit="1" customWidth="1"/>
    <col min="5" max="5" width="11.5" style="1" bestFit="1" customWidth="1"/>
    <col min="6" max="6" width="12.625" style="1" bestFit="1" customWidth="1"/>
    <col min="7" max="7" width="11" style="1" bestFit="1" customWidth="1"/>
    <col min="8" max="9" width="9" style="1"/>
    <col min="10" max="10" width="11" style="1" bestFit="1" customWidth="1"/>
    <col min="11" max="11" width="9" style="1"/>
    <col min="12" max="12" width="4.875" style="1" customWidth="1"/>
    <col min="13" max="16384" width="9" style="1"/>
  </cols>
  <sheetData>
    <row r="2" spans="2:10" ht="22.5" customHeight="1" x14ac:dyDescent="0.3"/>
    <row r="3" spans="2:10" ht="33.75" customHeight="1" thickBot="1" x14ac:dyDescent="0.35"/>
    <row r="4" spans="2:10" ht="27.75" thickBot="1" x14ac:dyDescent="0.35">
      <c r="B4" s="5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7" t="s">
        <v>6</v>
      </c>
      <c r="H4" s="7" t="s">
        <v>5</v>
      </c>
      <c r="I4" s="6" t="s">
        <v>7</v>
      </c>
      <c r="J4" s="8" t="s">
        <v>8</v>
      </c>
    </row>
    <row r="5" spans="2:10" x14ac:dyDescent="0.3">
      <c r="B5" s="9" t="s">
        <v>10</v>
      </c>
      <c r="C5" s="10" t="s">
        <v>18</v>
      </c>
      <c r="D5" s="11">
        <v>43480</v>
      </c>
      <c r="E5" s="10" t="s">
        <v>26</v>
      </c>
      <c r="F5" s="12">
        <v>45000000</v>
      </c>
      <c r="G5" s="30">
        <v>10000</v>
      </c>
      <c r="H5" s="13">
        <v>0.95</v>
      </c>
      <c r="I5" s="10" t="str">
        <f t="shared" ref="I5:I12" si="0">CHOOSE(MID(B5,2,1),"안산","부천","안양")</f>
        <v>부천</v>
      </c>
      <c r="J5" s="14">
        <f t="shared" ref="J5:J12" si="1">_xlfn.RANK.EQ(H5,$H$5:$H$12,0)</f>
        <v>1</v>
      </c>
    </row>
    <row r="6" spans="2:10" x14ac:dyDescent="0.3">
      <c r="B6" s="15" t="s">
        <v>11</v>
      </c>
      <c r="C6" s="16" t="s">
        <v>19</v>
      </c>
      <c r="D6" s="17">
        <v>43497</v>
      </c>
      <c r="E6" s="16" t="s">
        <v>27</v>
      </c>
      <c r="F6" s="18">
        <v>50000000</v>
      </c>
      <c r="G6" s="31">
        <v>15000</v>
      </c>
      <c r="H6" s="19">
        <v>0.8</v>
      </c>
      <c r="I6" s="16" t="str">
        <f t="shared" si="0"/>
        <v>안양</v>
      </c>
      <c r="J6" s="20">
        <f t="shared" si="1"/>
        <v>6</v>
      </c>
    </row>
    <row r="7" spans="2:10" x14ac:dyDescent="0.3">
      <c r="B7" s="15" t="s">
        <v>12</v>
      </c>
      <c r="C7" s="16" t="s">
        <v>20</v>
      </c>
      <c r="D7" s="17">
        <v>43475</v>
      </c>
      <c r="E7" s="16" t="s">
        <v>26</v>
      </c>
      <c r="F7" s="18">
        <v>60000000</v>
      </c>
      <c r="G7" s="31">
        <v>18000</v>
      </c>
      <c r="H7" s="19">
        <v>0.88500000000000001</v>
      </c>
      <c r="I7" s="16" t="str">
        <f t="shared" si="0"/>
        <v>안산</v>
      </c>
      <c r="J7" s="20">
        <f t="shared" si="1"/>
        <v>3</v>
      </c>
    </row>
    <row r="8" spans="2:10" x14ac:dyDescent="0.3">
      <c r="B8" s="15" t="s">
        <v>13</v>
      </c>
      <c r="C8" s="16" t="s">
        <v>21</v>
      </c>
      <c r="D8" s="17">
        <v>43480</v>
      </c>
      <c r="E8" s="16" t="s">
        <v>28</v>
      </c>
      <c r="F8" s="18">
        <v>55455500</v>
      </c>
      <c r="G8" s="31">
        <v>20000</v>
      </c>
      <c r="H8" s="19">
        <v>0.755</v>
      </c>
      <c r="I8" s="16" t="str">
        <f t="shared" si="0"/>
        <v>부천</v>
      </c>
      <c r="J8" s="20">
        <f t="shared" si="1"/>
        <v>7</v>
      </c>
    </row>
    <row r="9" spans="2:10" x14ac:dyDescent="0.3">
      <c r="B9" s="15" t="s">
        <v>14</v>
      </c>
      <c r="C9" s="16" t="s">
        <v>22</v>
      </c>
      <c r="D9" s="17">
        <v>43497</v>
      </c>
      <c r="E9" s="16" t="s">
        <v>29</v>
      </c>
      <c r="F9" s="18">
        <v>38500000</v>
      </c>
      <c r="G9" s="31">
        <v>8000</v>
      </c>
      <c r="H9" s="19">
        <v>0.7</v>
      </c>
      <c r="I9" s="16" t="str">
        <f t="shared" si="0"/>
        <v>안산</v>
      </c>
      <c r="J9" s="20">
        <f t="shared" si="1"/>
        <v>8</v>
      </c>
    </row>
    <row r="10" spans="2:10" x14ac:dyDescent="0.3">
      <c r="B10" s="15" t="s">
        <v>15</v>
      </c>
      <c r="C10" s="16" t="s">
        <v>23</v>
      </c>
      <c r="D10" s="17">
        <v>43501</v>
      </c>
      <c r="E10" s="16" t="s">
        <v>30</v>
      </c>
      <c r="F10" s="18">
        <v>45500000</v>
      </c>
      <c r="G10" s="31">
        <v>12000</v>
      </c>
      <c r="H10" s="19">
        <v>0.85</v>
      </c>
      <c r="I10" s="16" t="str">
        <f t="shared" si="0"/>
        <v>부천</v>
      </c>
      <c r="J10" s="20">
        <f t="shared" si="1"/>
        <v>4</v>
      </c>
    </row>
    <row r="11" spans="2:10" x14ac:dyDescent="0.3">
      <c r="B11" s="15" t="s">
        <v>16</v>
      </c>
      <c r="C11" s="16" t="s">
        <v>24</v>
      </c>
      <c r="D11" s="17">
        <v>43482</v>
      </c>
      <c r="E11" s="16" t="s">
        <v>31</v>
      </c>
      <c r="F11" s="18">
        <v>62550000</v>
      </c>
      <c r="G11" s="31">
        <v>19500</v>
      </c>
      <c r="H11" s="19">
        <v>0.82499999999999996</v>
      </c>
      <c r="I11" s="16" t="str">
        <f t="shared" si="0"/>
        <v>안산</v>
      </c>
      <c r="J11" s="20">
        <f t="shared" si="1"/>
        <v>5</v>
      </c>
    </row>
    <row r="12" spans="2:10" ht="14.25" thickBot="1" x14ac:dyDescent="0.35">
      <c r="B12" s="21" t="s">
        <v>17</v>
      </c>
      <c r="C12" s="22" t="s">
        <v>25</v>
      </c>
      <c r="D12" s="23">
        <v>43497</v>
      </c>
      <c r="E12" s="22" t="s">
        <v>26</v>
      </c>
      <c r="F12" s="24">
        <v>40000000</v>
      </c>
      <c r="G12" s="32">
        <v>9500</v>
      </c>
      <c r="H12" s="25">
        <v>0.92500000000000004</v>
      </c>
      <c r="I12" s="22" t="str">
        <f t="shared" si="0"/>
        <v>안양</v>
      </c>
      <c r="J12" s="26">
        <f t="shared" si="1"/>
        <v>2</v>
      </c>
    </row>
    <row r="13" spans="2:10" x14ac:dyDescent="0.3">
      <c r="B13" s="61" t="s">
        <v>32</v>
      </c>
      <c r="C13" s="62"/>
      <c r="D13" s="62"/>
      <c r="E13" s="3" t="str">
        <f>DCOUNTA(B4:H12,4,E4:E5)&amp;"개"</f>
        <v>3개</v>
      </c>
      <c r="F13" s="65"/>
      <c r="G13" s="62" t="s">
        <v>34</v>
      </c>
      <c r="H13" s="62"/>
      <c r="I13" s="62"/>
      <c r="J13" s="33">
        <f>MAX(G5:G12)</f>
        <v>20000</v>
      </c>
    </row>
    <row r="14" spans="2:10" ht="27.75" thickBot="1" x14ac:dyDescent="0.35">
      <c r="B14" s="63" t="s">
        <v>33</v>
      </c>
      <c r="C14" s="64"/>
      <c r="D14" s="64"/>
      <c r="E14" s="48">
        <f>SUMIF(항목,"떡볶이",F5:F12)/COUNTIF(항목,"떡볶이")</f>
        <v>42000000</v>
      </c>
      <c r="F14" s="66"/>
      <c r="G14" s="27" t="s">
        <v>35</v>
      </c>
      <c r="H14" s="4" t="s">
        <v>9</v>
      </c>
      <c r="I14" s="28" t="s">
        <v>36</v>
      </c>
      <c r="J14" s="29">
        <f>VLOOKUP(H14,B4:H12,6,0)</f>
        <v>10000</v>
      </c>
    </row>
    <row r="17" spans="12:15" x14ac:dyDescent="0.3">
      <c r="L17" s="51"/>
      <c r="M17" s="51"/>
      <c r="N17" s="51"/>
      <c r="O17" s="51"/>
    </row>
    <row r="18" spans="12:15" ht="13.5" customHeight="1" x14ac:dyDescent="0.3">
      <c r="L18" s="67"/>
      <c r="M18" s="52"/>
      <c r="N18" s="52"/>
      <c r="O18" s="52"/>
    </row>
    <row r="19" spans="12:15" ht="30" customHeight="1" x14ac:dyDescent="0.3">
      <c r="L19" s="67"/>
      <c r="M19" s="51"/>
      <c r="N19" s="51"/>
      <c r="O19" s="51"/>
    </row>
    <row r="20" spans="12:15" x14ac:dyDescent="0.3">
      <c r="L20" s="51"/>
      <c r="M20" s="51"/>
      <c r="N20" s="51"/>
      <c r="O20" s="51"/>
    </row>
    <row r="21" spans="12:15" x14ac:dyDescent="0.3">
      <c r="L21" s="51"/>
      <c r="M21" s="51"/>
      <c r="N21" s="51"/>
      <c r="O21" s="51"/>
    </row>
  </sheetData>
  <mergeCells count="5">
    <mergeCell ref="B13:D13"/>
    <mergeCell ref="B14:D14"/>
    <mergeCell ref="G13:I13"/>
    <mergeCell ref="F13:F14"/>
    <mergeCell ref="L18:L19"/>
  </mergeCells>
  <phoneticPr fontId="2" type="noConversion"/>
  <conditionalFormatting sqref="B5:J12">
    <cfRule type="expression" dxfId="16" priority="1">
      <formula>$F5&gt;=60000000</formula>
    </cfRule>
  </conditionalFormatting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workbookViewId="0">
      <selection activeCell="P21" sqref="P21"/>
    </sheetView>
  </sheetViews>
  <sheetFormatPr defaultRowHeight="16.5" x14ac:dyDescent="0.3"/>
  <cols>
    <col min="1" max="1" width="1.625" customWidth="1"/>
    <col min="4" max="4" width="13.625" customWidth="1"/>
    <col min="5" max="5" width="11" bestFit="1" customWidth="1"/>
    <col min="6" max="6" width="13.625" customWidth="1"/>
    <col min="7" max="7" width="12.375" bestFit="1" customWidth="1"/>
  </cols>
  <sheetData>
    <row r="1" spans="2:8" ht="17.25" thickBot="1" x14ac:dyDescent="0.35"/>
    <row r="2" spans="2:8" ht="27.7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 t="s">
        <v>6</v>
      </c>
      <c r="H2" s="44" t="s">
        <v>5</v>
      </c>
    </row>
    <row r="3" spans="2:8" x14ac:dyDescent="0.3">
      <c r="B3" s="9" t="s">
        <v>10</v>
      </c>
      <c r="C3" s="10" t="s">
        <v>18</v>
      </c>
      <c r="D3" s="11">
        <v>43480</v>
      </c>
      <c r="E3" s="10" t="s">
        <v>26</v>
      </c>
      <c r="F3" s="12">
        <v>45000000</v>
      </c>
      <c r="G3" s="30">
        <v>10000</v>
      </c>
      <c r="H3" s="45">
        <v>0.95</v>
      </c>
    </row>
    <row r="4" spans="2:8" x14ac:dyDescent="0.3">
      <c r="B4" s="15" t="s">
        <v>11</v>
      </c>
      <c r="C4" s="16" t="s">
        <v>19</v>
      </c>
      <c r="D4" s="17">
        <v>43497</v>
      </c>
      <c r="E4" s="16" t="s">
        <v>27</v>
      </c>
      <c r="F4" s="18">
        <v>50000000</v>
      </c>
      <c r="G4" s="31">
        <v>15000</v>
      </c>
      <c r="H4" s="46">
        <v>0.8</v>
      </c>
    </row>
    <row r="5" spans="2:8" x14ac:dyDescent="0.3">
      <c r="B5" s="15" t="s">
        <v>12</v>
      </c>
      <c r="C5" s="16" t="s">
        <v>20</v>
      </c>
      <c r="D5" s="17">
        <v>43475</v>
      </c>
      <c r="E5" s="16" t="s">
        <v>26</v>
      </c>
      <c r="F5" s="18">
        <v>60000000</v>
      </c>
      <c r="G5" s="31">
        <v>18000</v>
      </c>
      <c r="H5" s="46">
        <v>0.88500000000000001</v>
      </c>
    </row>
    <row r="6" spans="2:8" x14ac:dyDescent="0.3">
      <c r="B6" s="15" t="s">
        <v>13</v>
      </c>
      <c r="C6" s="16" t="s">
        <v>21</v>
      </c>
      <c r="D6" s="17">
        <v>43480</v>
      </c>
      <c r="E6" s="16" t="s">
        <v>28</v>
      </c>
      <c r="F6" s="18">
        <v>55455500</v>
      </c>
      <c r="G6" s="31">
        <v>20000</v>
      </c>
      <c r="H6" s="46">
        <v>0.755</v>
      </c>
    </row>
    <row r="7" spans="2:8" x14ac:dyDescent="0.3">
      <c r="B7" s="15" t="s">
        <v>14</v>
      </c>
      <c r="C7" s="16" t="s">
        <v>22</v>
      </c>
      <c r="D7" s="17">
        <v>43497</v>
      </c>
      <c r="E7" s="16" t="s">
        <v>29</v>
      </c>
      <c r="F7" s="18">
        <v>38500000</v>
      </c>
      <c r="G7" s="31">
        <v>8000</v>
      </c>
      <c r="H7" s="46">
        <v>0.7</v>
      </c>
    </row>
    <row r="8" spans="2:8" x14ac:dyDescent="0.3">
      <c r="B8" s="15" t="s">
        <v>15</v>
      </c>
      <c r="C8" s="16" t="s">
        <v>23</v>
      </c>
      <c r="D8" s="17">
        <v>43501</v>
      </c>
      <c r="E8" s="16" t="s">
        <v>30</v>
      </c>
      <c r="F8" s="18">
        <v>45500000</v>
      </c>
      <c r="G8" s="31">
        <v>12000</v>
      </c>
      <c r="H8" s="46">
        <v>0.85</v>
      </c>
    </row>
    <row r="9" spans="2:8" x14ac:dyDescent="0.3">
      <c r="B9" s="15" t="s">
        <v>16</v>
      </c>
      <c r="C9" s="16" t="s">
        <v>24</v>
      </c>
      <c r="D9" s="17">
        <v>43482</v>
      </c>
      <c r="E9" s="16" t="s">
        <v>31</v>
      </c>
      <c r="F9" s="18">
        <v>62550000</v>
      </c>
      <c r="G9" s="31">
        <v>19500</v>
      </c>
      <c r="H9" s="46">
        <v>0.82499999999999996</v>
      </c>
    </row>
    <row r="10" spans="2:8" ht="17.25" thickBot="1" x14ac:dyDescent="0.35">
      <c r="B10" s="2" t="s">
        <v>17</v>
      </c>
      <c r="C10" s="4" t="s">
        <v>25</v>
      </c>
      <c r="D10" s="47">
        <v>43497</v>
      </c>
      <c r="E10" s="4" t="s">
        <v>26</v>
      </c>
      <c r="F10" s="48">
        <v>40000000</v>
      </c>
      <c r="G10" s="49">
        <v>9500</v>
      </c>
      <c r="H10" s="50">
        <v>0.92500000000000004</v>
      </c>
    </row>
    <row r="13" spans="2:8" ht="17.25" thickBot="1" x14ac:dyDescent="0.35"/>
    <row r="14" spans="2:8" ht="27.75" thickBot="1" x14ac:dyDescent="0.35">
      <c r="B14" s="5" t="s">
        <v>0</v>
      </c>
      <c r="C14" s="7" t="s">
        <v>6</v>
      </c>
    </row>
    <row r="15" spans="2:8" x14ac:dyDescent="0.3">
      <c r="B15" t="s">
        <v>37</v>
      </c>
    </row>
    <row r="16" spans="2:8" x14ac:dyDescent="0.3">
      <c r="C16" t="s">
        <v>38</v>
      </c>
    </row>
    <row r="18" spans="2:8" ht="27.75" thickBot="1" x14ac:dyDescent="0.35">
      <c r="B18" s="38" t="s">
        <v>0</v>
      </c>
      <c r="C18" s="39" t="s">
        <v>3</v>
      </c>
      <c r="D18" s="39" t="s">
        <v>4</v>
      </c>
      <c r="E18" s="40" t="s">
        <v>6</v>
      </c>
    </row>
    <row r="19" spans="2:8" x14ac:dyDescent="0.3">
      <c r="B19" s="35" t="s">
        <v>10</v>
      </c>
      <c r="C19" s="10" t="s">
        <v>26</v>
      </c>
      <c r="D19" s="12">
        <v>45000000</v>
      </c>
      <c r="E19" s="41">
        <v>10000</v>
      </c>
    </row>
    <row r="20" spans="2:8" x14ac:dyDescent="0.3">
      <c r="B20" s="36" t="s">
        <v>11</v>
      </c>
      <c r="C20" s="16" t="s">
        <v>27</v>
      </c>
      <c r="D20" s="18">
        <v>50000000</v>
      </c>
      <c r="E20" s="42">
        <v>15000</v>
      </c>
    </row>
    <row r="21" spans="2:8" x14ac:dyDescent="0.3">
      <c r="B21" s="36" t="s">
        <v>12</v>
      </c>
      <c r="C21" s="16" t="s">
        <v>26</v>
      </c>
      <c r="D21" s="18">
        <v>60000000</v>
      </c>
      <c r="E21" s="42">
        <v>18000</v>
      </c>
    </row>
    <row r="22" spans="2:8" x14ac:dyDescent="0.3">
      <c r="B22" s="36" t="s">
        <v>13</v>
      </c>
      <c r="C22" s="16" t="s">
        <v>28</v>
      </c>
      <c r="D22" s="18">
        <v>55455500</v>
      </c>
      <c r="E22" s="42">
        <v>20000</v>
      </c>
    </row>
    <row r="23" spans="2:8" x14ac:dyDescent="0.3">
      <c r="B23" s="36" t="s">
        <v>15</v>
      </c>
      <c r="C23" s="16" t="s">
        <v>29</v>
      </c>
      <c r="D23" s="18">
        <v>45500000</v>
      </c>
      <c r="E23" s="42">
        <v>12000</v>
      </c>
    </row>
    <row r="24" spans="2:8" x14ac:dyDescent="0.3">
      <c r="B24" s="37" t="s">
        <v>16</v>
      </c>
      <c r="C24" s="22" t="s">
        <v>27</v>
      </c>
      <c r="D24" s="24">
        <v>62550000</v>
      </c>
      <c r="E24" s="43">
        <v>19500</v>
      </c>
    </row>
    <row r="25" spans="2:8" x14ac:dyDescent="0.3">
      <c r="B25" s="34"/>
      <c r="C25" s="34"/>
      <c r="D25" s="34"/>
      <c r="E25" s="34"/>
      <c r="F25" s="34"/>
      <c r="G25" s="34"/>
      <c r="H25" s="34"/>
    </row>
  </sheetData>
  <phoneticPr fontId="2" type="noConversion"/>
  <conditionalFormatting sqref="B3:H10">
    <cfRule type="expression" dxfId="15" priority="1">
      <formula>$F3&gt;=60000000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zoomScale="145" zoomScaleNormal="145" workbookViewId="0">
      <selection activeCell="H13" sqref="H13"/>
    </sheetView>
  </sheetViews>
  <sheetFormatPr defaultRowHeight="16.5" x14ac:dyDescent="0.3"/>
  <cols>
    <col min="1" max="1" width="1.625" customWidth="1"/>
    <col min="2" max="2" width="19.125" bestFit="1" customWidth="1"/>
    <col min="3" max="3" width="11.125" customWidth="1"/>
    <col min="4" max="4" width="15.875" customWidth="1"/>
    <col min="5" max="5" width="11.125" bestFit="1" customWidth="1"/>
    <col min="6" max="6" width="15.875" customWidth="1"/>
    <col min="7" max="7" width="11.125" bestFit="1" customWidth="1"/>
    <col min="8" max="8" width="15.875" customWidth="1"/>
    <col min="9" max="9" width="15.875" bestFit="1" customWidth="1"/>
    <col min="10" max="10" width="20.75" customWidth="1"/>
  </cols>
  <sheetData>
    <row r="2" spans="2:8" x14ac:dyDescent="0.3">
      <c r="B2" s="55"/>
      <c r="C2" s="56" t="s">
        <v>45</v>
      </c>
      <c r="D2" s="55"/>
      <c r="E2" s="55"/>
      <c r="F2" s="55"/>
      <c r="G2" s="55"/>
      <c r="H2" s="55"/>
    </row>
    <row r="3" spans="2:8" x14ac:dyDescent="0.3">
      <c r="B3" s="55"/>
      <c r="C3" s="68" t="s">
        <v>43</v>
      </c>
      <c r="D3" s="69"/>
      <c r="E3" s="68" t="s">
        <v>42</v>
      </c>
      <c r="F3" s="69"/>
      <c r="G3" s="68" t="s">
        <v>41</v>
      </c>
      <c r="H3" s="69"/>
    </row>
    <row r="4" spans="2:8" x14ac:dyDescent="0.3">
      <c r="B4" s="56" t="s">
        <v>44</v>
      </c>
      <c r="C4" s="57" t="s">
        <v>40</v>
      </c>
      <c r="D4" s="57" t="s">
        <v>46</v>
      </c>
      <c r="E4" s="57" t="s">
        <v>40</v>
      </c>
      <c r="F4" s="57" t="s">
        <v>46</v>
      </c>
      <c r="G4" s="57" t="s">
        <v>40</v>
      </c>
      <c r="H4" s="57" t="s">
        <v>46</v>
      </c>
    </row>
    <row r="5" spans="2:8" x14ac:dyDescent="0.3">
      <c r="B5" s="53" t="s">
        <v>47</v>
      </c>
      <c r="C5" s="54">
        <v>2</v>
      </c>
      <c r="D5" s="59">
        <v>9750</v>
      </c>
      <c r="E5" s="54">
        <v>1</v>
      </c>
      <c r="F5" s="59">
        <v>8000</v>
      </c>
      <c r="G5" s="58" t="s">
        <v>50</v>
      </c>
      <c r="H5" s="60" t="s">
        <v>50</v>
      </c>
    </row>
    <row r="6" spans="2:8" x14ac:dyDescent="0.3">
      <c r="B6" s="53" t="s">
        <v>48</v>
      </c>
      <c r="C6" s="54">
        <v>1</v>
      </c>
      <c r="D6" s="59">
        <v>18000</v>
      </c>
      <c r="E6" s="54">
        <v>1</v>
      </c>
      <c r="F6" s="59">
        <v>12000</v>
      </c>
      <c r="G6" s="54">
        <v>2</v>
      </c>
      <c r="H6" s="59">
        <v>17500</v>
      </c>
    </row>
    <row r="7" spans="2:8" x14ac:dyDescent="0.3">
      <c r="B7" s="53" t="s">
        <v>49</v>
      </c>
      <c r="C7" s="58" t="s">
        <v>50</v>
      </c>
      <c r="D7" s="60" t="s">
        <v>50</v>
      </c>
      <c r="E7" s="58" t="s">
        <v>50</v>
      </c>
      <c r="F7" s="60" t="s">
        <v>50</v>
      </c>
      <c r="G7" s="54">
        <v>1</v>
      </c>
      <c r="H7" s="59">
        <v>19500</v>
      </c>
    </row>
    <row r="8" spans="2:8" x14ac:dyDescent="0.3">
      <c r="B8" s="53" t="s">
        <v>39</v>
      </c>
      <c r="C8" s="54">
        <v>3</v>
      </c>
      <c r="D8" s="59">
        <v>12500</v>
      </c>
      <c r="E8" s="54">
        <v>2</v>
      </c>
      <c r="F8" s="59">
        <v>10000</v>
      </c>
      <c r="G8" s="54">
        <v>3</v>
      </c>
      <c r="H8" s="59">
        <v>18166.666666666668</v>
      </c>
    </row>
  </sheetData>
  <mergeCells count="3">
    <mergeCell ref="C3:D3"/>
    <mergeCell ref="E3:F3"/>
    <mergeCell ref="G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2023-04-24T23:00:37Z</dcterms:created>
  <dcterms:modified xsi:type="dcterms:W3CDTF">2023-04-26T01:36:10Z</dcterms:modified>
</cp:coreProperties>
</file>