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mc:AlternateContent xmlns:mc="http://schemas.openxmlformats.org/markup-compatibility/2006">
    <mc:Choice Requires="x15">
      <x15ac:absPath xmlns:x15ac="http://schemas.microsoft.com/office/spreadsheetml/2010/11/ac" url="/Users/junlee/Documents/Actuary/Skills/Technical Skills Course (TIA)/GitHup_actuarial_skills/Microsoft Excel/"/>
    </mc:Choice>
  </mc:AlternateContent>
  <xr:revisionPtr revIDLastSave="0" documentId="13_ncr:1_{D99E0C34-33B7-304B-805E-7C9F28E1F7F5}" xr6:coauthVersionLast="36" xr6:coauthVersionMax="36" xr10:uidLastSave="{00000000-0000-0000-0000-000000000000}"/>
  <bookViews>
    <workbookView xWindow="0" yWindow="460" windowWidth="38400" windowHeight="23540" xr2:uid="{00000000-000D-0000-FFFF-FFFF00000000}"/>
  </bookViews>
  <sheets>
    <sheet name="About" sheetId="6" r:id="rId1"/>
    <sheet name="model template" sheetId="1" r:id="rId2"/>
    <sheet name="model template (task3-1)" sheetId="12" r:id="rId3"/>
    <sheet name="model template (task3-2)" sheetId="11" r:id="rId4"/>
    <sheet name="Mortality Table" sheetId="10" r:id="rId5"/>
  </sheets>
  <definedNames>
    <definedName name="_xlnm.Print_Area" localSheetId="4">'Mortality Table'!$A$1:$K$124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2" l="1"/>
  <c r="H13" i="12"/>
  <c r="AT11" i="12"/>
  <c r="AS11" i="12"/>
  <c r="AR11" i="12"/>
  <c r="AQ11" i="12"/>
  <c r="AP11" i="12"/>
  <c r="AO11" i="12"/>
  <c r="AN11" i="12"/>
  <c r="AM11" i="12"/>
  <c r="AL11" i="12"/>
  <c r="AK11" i="12"/>
  <c r="AJ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AT10" i="12"/>
  <c r="AT12" i="12" s="1"/>
  <c r="AS10" i="12"/>
  <c r="AS12" i="12" s="1"/>
  <c r="AR10" i="12"/>
  <c r="AR12" i="12" s="1"/>
  <c r="AQ10" i="12"/>
  <c r="AQ12" i="12" s="1"/>
  <c r="AP10" i="12"/>
  <c r="AP12" i="12" s="1"/>
  <c r="AO10" i="12"/>
  <c r="AO12" i="12" s="1"/>
  <c r="AN10" i="12"/>
  <c r="AN12" i="12" s="1"/>
  <c r="AM10" i="12"/>
  <c r="AM12" i="12" s="1"/>
  <c r="AL10" i="12"/>
  <c r="AL12" i="12" s="1"/>
  <c r="AK10" i="12"/>
  <c r="AK12" i="12" s="1"/>
  <c r="AJ10" i="12"/>
  <c r="AJ12" i="12" s="1"/>
  <c r="AI10" i="12"/>
  <c r="AI12" i="12" s="1"/>
  <c r="AH10" i="12"/>
  <c r="AH12" i="12" s="1"/>
  <c r="AG10" i="12"/>
  <c r="AG12" i="12" s="1"/>
  <c r="AF10" i="12"/>
  <c r="AF12" i="12" s="1"/>
  <c r="AE10" i="12"/>
  <c r="AE12" i="12" s="1"/>
  <c r="AD10" i="12"/>
  <c r="AD12" i="12" s="1"/>
  <c r="AC10" i="12"/>
  <c r="AC12" i="12" s="1"/>
  <c r="AB10" i="12"/>
  <c r="AB12" i="12" s="1"/>
  <c r="AA10" i="12"/>
  <c r="AA12" i="12" s="1"/>
  <c r="Z10" i="12"/>
  <c r="Z12" i="12" s="1"/>
  <c r="Y10" i="12"/>
  <c r="Y12" i="12" s="1"/>
  <c r="X10" i="12"/>
  <c r="X12" i="12" s="1"/>
  <c r="W10" i="12"/>
  <c r="W12" i="12" s="1"/>
  <c r="V10" i="12"/>
  <c r="V12" i="12" s="1"/>
  <c r="U10" i="12"/>
  <c r="U12" i="12" s="1"/>
  <c r="T10" i="12"/>
  <c r="T12" i="12" s="1"/>
  <c r="S10" i="12"/>
  <c r="S12" i="12" s="1"/>
  <c r="R10" i="12"/>
  <c r="R12" i="12" s="1"/>
  <c r="Q10" i="12"/>
  <c r="Q12" i="12" s="1"/>
  <c r="P10" i="12"/>
  <c r="P12" i="12" s="1"/>
  <c r="O10" i="12"/>
  <c r="O12" i="12" s="1"/>
  <c r="N10" i="12"/>
  <c r="N12" i="12" s="1"/>
  <c r="M10" i="12"/>
  <c r="M12" i="12" s="1"/>
  <c r="L10" i="12"/>
  <c r="L12" i="12" s="1"/>
  <c r="K10" i="12"/>
  <c r="K12" i="12" s="1"/>
  <c r="J10" i="12"/>
  <c r="J12" i="12" s="1"/>
  <c r="I10" i="12"/>
  <c r="I12" i="12" s="1"/>
  <c r="H10" i="12"/>
  <c r="H12" i="12" s="1"/>
  <c r="K7" i="12"/>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H7" i="12" s="1"/>
  <c r="AI7" i="12" s="1"/>
  <c r="AJ7" i="12" s="1"/>
  <c r="AK7" i="12" s="1"/>
  <c r="AL7" i="12" s="1"/>
  <c r="AM7" i="12" s="1"/>
  <c r="AN7" i="12" s="1"/>
  <c r="AO7" i="12" s="1"/>
  <c r="AP7" i="12" s="1"/>
  <c r="AQ7" i="12" s="1"/>
  <c r="AR7" i="12" s="1"/>
  <c r="AS7" i="12" s="1"/>
  <c r="AT7" i="12" s="1"/>
  <c r="I7" i="12"/>
  <c r="J7" i="12" s="1"/>
  <c r="J4" i="12"/>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AH4" i="12" s="1"/>
  <c r="AI4" i="12" s="1"/>
  <c r="AJ4" i="12" s="1"/>
  <c r="AK4" i="12" s="1"/>
  <c r="AL4" i="12" s="1"/>
  <c r="AM4" i="12" s="1"/>
  <c r="AN4" i="12" s="1"/>
  <c r="AO4" i="12" s="1"/>
  <c r="AP4" i="12" s="1"/>
  <c r="AQ4" i="12" s="1"/>
  <c r="AR4" i="12" s="1"/>
  <c r="AS4" i="12" s="1"/>
  <c r="AT4" i="12" s="1"/>
  <c r="I4" i="12"/>
  <c r="J2" i="12"/>
  <c r="J13" i="12" s="1"/>
  <c r="J14" i="12" s="1"/>
  <c r="I2" i="12"/>
  <c r="I13" i="12" s="1"/>
  <c r="I14" i="12" s="1"/>
  <c r="J1" i="12"/>
  <c r="J17" i="12" s="1"/>
  <c r="I1" i="12"/>
  <c r="I17" i="12" s="1"/>
  <c r="H17" i="11"/>
  <c r="H13" i="11"/>
  <c r="AT11" i="11"/>
  <c r="AS11" i="11"/>
  <c r="AR11" i="11"/>
  <c r="AQ11" i="11"/>
  <c r="AQ12" i="11" s="1"/>
  <c r="AP11" i="11"/>
  <c r="AO11" i="11"/>
  <c r="AN11" i="11"/>
  <c r="AM11" i="11"/>
  <c r="AL11" i="11"/>
  <c r="AK11" i="11"/>
  <c r="AJ11" i="11"/>
  <c r="AI11" i="11"/>
  <c r="AH11" i="11"/>
  <c r="AG11" i="11"/>
  <c r="AF11" i="11"/>
  <c r="AE11" i="11"/>
  <c r="AD11" i="11"/>
  <c r="AC11" i="11"/>
  <c r="AB11" i="11"/>
  <c r="AA11" i="11"/>
  <c r="AA12" i="11" s="1"/>
  <c r="Z11" i="11"/>
  <c r="Y11" i="11"/>
  <c r="X11" i="11"/>
  <c r="W11" i="11"/>
  <c r="V11" i="11"/>
  <c r="U11" i="11"/>
  <c r="T11" i="11"/>
  <c r="S11" i="11"/>
  <c r="R11" i="11"/>
  <c r="Q11" i="11"/>
  <c r="P11" i="11"/>
  <c r="O11" i="11"/>
  <c r="N11" i="11"/>
  <c r="M11" i="11"/>
  <c r="L11" i="11"/>
  <c r="K11" i="11"/>
  <c r="K12" i="11" s="1"/>
  <c r="J11" i="11"/>
  <c r="I11" i="11"/>
  <c r="H11"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K7" i="1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I7" i="11"/>
  <c r="J7" i="11" s="1"/>
  <c r="J4" i="1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AH4" i="11" s="1"/>
  <c r="AI4" i="11" s="1"/>
  <c r="AJ4" i="11" s="1"/>
  <c r="AK4" i="11" s="1"/>
  <c r="AL4" i="11" s="1"/>
  <c r="AM4" i="11" s="1"/>
  <c r="AN4" i="11" s="1"/>
  <c r="AO4" i="11" s="1"/>
  <c r="AP4" i="11" s="1"/>
  <c r="AQ4" i="11" s="1"/>
  <c r="AR4" i="11" s="1"/>
  <c r="AS4" i="11" s="1"/>
  <c r="AT4" i="11" s="1"/>
  <c r="I4" i="11"/>
  <c r="J2" i="11"/>
  <c r="J13" i="11" s="1"/>
  <c r="J14" i="11" s="1"/>
  <c r="I2" i="11"/>
  <c r="I13" i="11" s="1"/>
  <c r="I14" i="11" s="1"/>
  <c r="L1" i="11"/>
  <c r="L17" i="11" s="1"/>
  <c r="K1" i="11"/>
  <c r="K17" i="11" s="1"/>
  <c r="J1" i="11"/>
  <c r="J17" i="11" s="1"/>
  <c r="I1" i="11"/>
  <c r="I17" i="11" s="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H17"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L15" i="1"/>
  <c r="K15" i="1"/>
  <c r="J15"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I10" i="1"/>
  <c r="I12" i="1" s="1"/>
  <c r="I16" i="1" s="1"/>
  <c r="I18" i="1" s="1"/>
  <c r="J10" i="1"/>
  <c r="J12" i="1" s="1"/>
  <c r="J16" i="1" s="1"/>
  <c r="J18" i="1" s="1"/>
  <c r="K10" i="1"/>
  <c r="K12" i="1" s="1"/>
  <c r="K16" i="1" s="1"/>
  <c r="L10" i="1"/>
  <c r="L12" i="1" s="1"/>
  <c r="L16" i="1" s="1"/>
  <c r="M10" i="1"/>
  <c r="M12" i="1" s="1"/>
  <c r="M16" i="1" s="1"/>
  <c r="M18" i="1" s="1"/>
  <c r="N10" i="1"/>
  <c r="N12" i="1" s="1"/>
  <c r="N16" i="1" s="1"/>
  <c r="N18" i="1" s="1"/>
  <c r="O10" i="1"/>
  <c r="O12" i="1" s="1"/>
  <c r="O16" i="1" s="1"/>
  <c r="O18" i="1" s="1"/>
  <c r="P10" i="1"/>
  <c r="P12" i="1" s="1"/>
  <c r="P16" i="1" s="1"/>
  <c r="Q10" i="1"/>
  <c r="Q12" i="1" s="1"/>
  <c r="Q16" i="1" s="1"/>
  <c r="Q18" i="1" s="1"/>
  <c r="R10" i="1"/>
  <c r="R12" i="1" s="1"/>
  <c r="R16" i="1" s="1"/>
  <c r="R18" i="1" s="1"/>
  <c r="S10" i="1"/>
  <c r="S12" i="1" s="1"/>
  <c r="S16" i="1" s="1"/>
  <c r="S18" i="1" s="1"/>
  <c r="T10" i="1"/>
  <c r="T12" i="1" s="1"/>
  <c r="T16" i="1" s="1"/>
  <c r="U10" i="1"/>
  <c r="U12" i="1" s="1"/>
  <c r="U16" i="1" s="1"/>
  <c r="U18" i="1" s="1"/>
  <c r="V10" i="1"/>
  <c r="V12" i="1" s="1"/>
  <c r="V16" i="1" s="1"/>
  <c r="V18" i="1" s="1"/>
  <c r="W10" i="1"/>
  <c r="W12" i="1" s="1"/>
  <c r="W16" i="1" s="1"/>
  <c r="W18" i="1" s="1"/>
  <c r="X10" i="1"/>
  <c r="X12" i="1" s="1"/>
  <c r="X16" i="1" s="1"/>
  <c r="Y10" i="1"/>
  <c r="Y12" i="1" s="1"/>
  <c r="Y16" i="1" s="1"/>
  <c r="Y18" i="1" s="1"/>
  <c r="Z10" i="1"/>
  <c r="Z12" i="1" s="1"/>
  <c r="Z16" i="1" s="1"/>
  <c r="Z18" i="1" s="1"/>
  <c r="AA10" i="1"/>
  <c r="AA12" i="1" s="1"/>
  <c r="AA16" i="1" s="1"/>
  <c r="AA18" i="1" s="1"/>
  <c r="AB10" i="1"/>
  <c r="AB12" i="1" s="1"/>
  <c r="AB16" i="1" s="1"/>
  <c r="AC10" i="1"/>
  <c r="AC12" i="1" s="1"/>
  <c r="AC16" i="1" s="1"/>
  <c r="AC18" i="1" s="1"/>
  <c r="AD10" i="1"/>
  <c r="AD12" i="1" s="1"/>
  <c r="AD16" i="1" s="1"/>
  <c r="AD18" i="1" s="1"/>
  <c r="AE10" i="1"/>
  <c r="AE12" i="1" s="1"/>
  <c r="AE16" i="1" s="1"/>
  <c r="AE18" i="1" s="1"/>
  <c r="AF10" i="1"/>
  <c r="AF12" i="1" s="1"/>
  <c r="AF16" i="1" s="1"/>
  <c r="AG10" i="1"/>
  <c r="AG12" i="1" s="1"/>
  <c r="AG16" i="1" s="1"/>
  <c r="AG18" i="1" s="1"/>
  <c r="AH10" i="1"/>
  <c r="AH12" i="1" s="1"/>
  <c r="AH16" i="1" s="1"/>
  <c r="AH18" i="1" s="1"/>
  <c r="AI10" i="1"/>
  <c r="AI12" i="1" s="1"/>
  <c r="AI16" i="1" s="1"/>
  <c r="AI18" i="1" s="1"/>
  <c r="AJ10" i="1"/>
  <c r="AJ12" i="1" s="1"/>
  <c r="AJ16" i="1" s="1"/>
  <c r="AK10" i="1"/>
  <c r="AK12" i="1" s="1"/>
  <c r="AK16" i="1" s="1"/>
  <c r="AK18" i="1" s="1"/>
  <c r="AL10" i="1"/>
  <c r="AL12" i="1" s="1"/>
  <c r="AL16" i="1" s="1"/>
  <c r="AL18" i="1" s="1"/>
  <c r="AM10" i="1"/>
  <c r="AM12" i="1" s="1"/>
  <c r="AM16" i="1" s="1"/>
  <c r="AM18" i="1" s="1"/>
  <c r="AN10" i="1"/>
  <c r="AN12" i="1" s="1"/>
  <c r="AN16" i="1" s="1"/>
  <c r="AO10" i="1"/>
  <c r="AO12" i="1" s="1"/>
  <c r="AO16" i="1" s="1"/>
  <c r="AO18" i="1" s="1"/>
  <c r="AP10" i="1"/>
  <c r="AP12" i="1" s="1"/>
  <c r="AP16" i="1" s="1"/>
  <c r="AP18" i="1" s="1"/>
  <c r="AQ10" i="1"/>
  <c r="AQ12" i="1" s="1"/>
  <c r="AQ16" i="1" s="1"/>
  <c r="AQ18" i="1" s="1"/>
  <c r="AR10" i="1"/>
  <c r="AR12" i="1" s="1"/>
  <c r="AR16" i="1" s="1"/>
  <c r="AS10" i="1"/>
  <c r="AS12" i="1" s="1"/>
  <c r="AS16" i="1" s="1"/>
  <c r="AS18" i="1" s="1"/>
  <c r="AT10" i="1"/>
  <c r="AT12" i="1" s="1"/>
  <c r="AT16" i="1" s="1"/>
  <c r="AT18" i="1" s="1"/>
  <c r="H11" i="1"/>
  <c r="H10" i="1"/>
  <c r="H12" i="1" s="1"/>
  <c r="H16" i="1" s="1"/>
  <c r="I7" i="1"/>
  <c r="H15" i="1"/>
  <c r="I15"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H14"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I13" i="1"/>
  <c r="H13" i="1"/>
  <c r="AL7" i="1"/>
  <c r="AM7" i="1" s="1"/>
  <c r="AN7" i="1" s="1"/>
  <c r="AO7" i="1" s="1"/>
  <c r="AP7" i="1" s="1"/>
  <c r="AQ7" i="1" s="1"/>
  <c r="AR7" i="1" s="1"/>
  <c r="AS7" i="1" s="1"/>
  <c r="AT7" i="1" s="1"/>
  <c r="K7" i="1"/>
  <c r="L7" i="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J7" i="1"/>
  <c r="AS12" i="11" l="1"/>
  <c r="O12" i="11"/>
  <c r="S12" i="11"/>
  <c r="W12" i="11"/>
  <c r="AE12" i="11"/>
  <c r="AI12" i="11"/>
  <c r="AM12" i="11"/>
  <c r="H12" i="11"/>
  <c r="H16" i="11" s="1"/>
  <c r="H18" i="11" s="1"/>
  <c r="L12" i="11"/>
  <c r="P12" i="11"/>
  <c r="T12" i="11"/>
  <c r="X12" i="11"/>
  <c r="AB12" i="11"/>
  <c r="AF12" i="11"/>
  <c r="AJ12" i="11"/>
  <c r="AN12" i="11"/>
  <c r="AR12" i="11"/>
  <c r="I12" i="11"/>
  <c r="M12" i="11"/>
  <c r="Q12" i="11"/>
  <c r="U12" i="11"/>
  <c r="Y12" i="11"/>
  <c r="AC12" i="11"/>
  <c r="AG12" i="11"/>
  <c r="AK12" i="11"/>
  <c r="AO12" i="11"/>
  <c r="J12" i="11"/>
  <c r="N12" i="11"/>
  <c r="R12" i="11"/>
  <c r="V12" i="11"/>
  <c r="Z12" i="11"/>
  <c r="AD12" i="11"/>
  <c r="AH12" i="11"/>
  <c r="AL12" i="11"/>
  <c r="AP12" i="11"/>
  <c r="AT12" i="11"/>
  <c r="K1" i="12"/>
  <c r="H14" i="12"/>
  <c r="I15" i="12" s="1"/>
  <c r="I16" i="12" s="1"/>
  <c r="I18" i="12" s="1"/>
  <c r="H15" i="12"/>
  <c r="J15" i="12"/>
  <c r="J16" i="12" s="1"/>
  <c r="J18" i="12" s="1"/>
  <c r="H16" i="12"/>
  <c r="H18" i="12" s="1"/>
  <c r="K2" i="12"/>
  <c r="M1" i="11"/>
  <c r="K2" i="11"/>
  <c r="H14" i="11"/>
  <c r="I15" i="11" s="1"/>
  <c r="H15" i="11"/>
  <c r="K18" i="1"/>
  <c r="H18" i="1"/>
  <c r="AR18" i="1"/>
  <c r="AN18" i="1"/>
  <c r="AJ18" i="1"/>
  <c r="AF18" i="1"/>
  <c r="AB18" i="1"/>
  <c r="X18" i="1"/>
  <c r="T18" i="1"/>
  <c r="P18" i="1"/>
  <c r="L18" i="1"/>
  <c r="I1" i="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I16" i="11" l="1"/>
  <c r="I18" i="11" s="1"/>
  <c r="K17" i="12"/>
  <c r="L1" i="12"/>
  <c r="K13" i="12"/>
  <c r="L2" i="12"/>
  <c r="J15" i="11"/>
  <c r="J16" i="11" s="1"/>
  <c r="J18" i="11" s="1"/>
  <c r="M17" i="11"/>
  <c r="N1" i="11"/>
  <c r="K13" i="11"/>
  <c r="L2" i="11"/>
  <c r="G20" i="1"/>
  <c r="I2" i="1"/>
  <c r="K14" i="12" l="1"/>
  <c r="K15" i="12"/>
  <c r="K16" i="12" s="1"/>
  <c r="K18" i="12" s="1"/>
  <c r="M1" i="12"/>
  <c r="L17" i="12"/>
  <c r="L13" i="12"/>
  <c r="M2" i="12"/>
  <c r="N17" i="11"/>
  <c r="O1" i="11"/>
  <c r="M2" i="11"/>
  <c r="L13" i="11"/>
  <c r="K14" i="11"/>
  <c r="K15" i="11"/>
  <c r="K16" i="11" s="1"/>
  <c r="K18" i="11" s="1"/>
  <c r="J2" i="1"/>
  <c r="I4" i="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M17" i="12" l="1"/>
  <c r="N1" i="12"/>
  <c r="M13" i="12"/>
  <c r="N2" i="12"/>
  <c r="L14" i="12"/>
  <c r="L15" i="12"/>
  <c r="L16" i="12" s="1"/>
  <c r="L18" i="12" s="1"/>
  <c r="L14" i="11"/>
  <c r="L15" i="11"/>
  <c r="L16" i="11" s="1"/>
  <c r="L18" i="11" s="1"/>
  <c r="M13" i="11"/>
  <c r="N2" i="11"/>
  <c r="O17" i="11"/>
  <c r="P1" i="11"/>
  <c r="K2" i="1"/>
  <c r="AJ4" i="1"/>
  <c r="AK4" i="1" s="1"/>
  <c r="AL4" i="1" s="1"/>
  <c r="AM4" i="1" s="1"/>
  <c r="AN4" i="1" s="1"/>
  <c r="AO4" i="1" s="1"/>
  <c r="AP4" i="1" s="1"/>
  <c r="AQ4" i="1" s="1"/>
  <c r="AR4" i="1" s="1"/>
  <c r="AS4" i="1" s="1"/>
  <c r="AT4" i="1" s="1"/>
  <c r="N13" i="12" l="1"/>
  <c r="O2" i="12"/>
  <c r="M15" i="12"/>
  <c r="M16" i="12" s="1"/>
  <c r="M18" i="12" s="1"/>
  <c r="M14" i="12"/>
  <c r="N17" i="12"/>
  <c r="O1" i="12"/>
  <c r="M15" i="11"/>
  <c r="M16" i="11" s="1"/>
  <c r="M18" i="11" s="1"/>
  <c r="M14" i="11"/>
  <c r="N13" i="11"/>
  <c r="O2" i="11"/>
  <c r="P17" i="11"/>
  <c r="Q1" i="11"/>
  <c r="L2" i="1"/>
  <c r="O17" i="12" l="1"/>
  <c r="P1" i="12"/>
  <c r="O13" i="12"/>
  <c r="P2" i="12"/>
  <c r="N14" i="12"/>
  <c r="N15" i="12"/>
  <c r="N16" i="12" s="1"/>
  <c r="N18" i="12" s="1"/>
  <c r="O13" i="11"/>
  <c r="P2" i="11"/>
  <c r="Q17" i="11"/>
  <c r="R1" i="11"/>
  <c r="N14" i="11"/>
  <c r="N15" i="11"/>
  <c r="N16" i="11" s="1"/>
  <c r="N18" i="11" s="1"/>
  <c r="M2" i="1"/>
  <c r="P13" i="12" l="1"/>
  <c r="Q2" i="12"/>
  <c r="O14" i="12"/>
  <c r="O15" i="12"/>
  <c r="O16" i="12" s="1"/>
  <c r="O18" i="12" s="1"/>
  <c r="Q1" i="12"/>
  <c r="P17" i="12"/>
  <c r="P13" i="11"/>
  <c r="Q2" i="11"/>
  <c r="O14" i="11"/>
  <c r="O15" i="11"/>
  <c r="O16" i="11" s="1"/>
  <c r="O18" i="11" s="1"/>
  <c r="R17" i="11"/>
  <c r="S1" i="11"/>
  <c r="N2" i="1"/>
  <c r="Q17" i="12" l="1"/>
  <c r="R1" i="12"/>
  <c r="Q13" i="12"/>
  <c r="R2" i="12"/>
  <c r="P14" i="12"/>
  <c r="P15" i="12"/>
  <c r="P16" i="12" s="1"/>
  <c r="P18" i="12" s="1"/>
  <c r="S17" i="11"/>
  <c r="T1" i="11"/>
  <c r="Q13" i="11"/>
  <c r="R2" i="11"/>
  <c r="P14" i="11"/>
  <c r="P15" i="11"/>
  <c r="P16" i="11" s="1"/>
  <c r="P18" i="11" s="1"/>
  <c r="O2" i="1"/>
  <c r="Q15" i="12" l="1"/>
  <c r="Q16" i="12" s="1"/>
  <c r="Q18" i="12" s="1"/>
  <c r="Q14" i="12"/>
  <c r="R17" i="12"/>
  <c r="S1" i="12"/>
  <c r="R13" i="12"/>
  <c r="S2" i="12"/>
  <c r="Q15" i="11"/>
  <c r="Q16" i="11" s="1"/>
  <c r="Q18" i="11" s="1"/>
  <c r="Q14" i="11"/>
  <c r="R13" i="11"/>
  <c r="S2" i="11"/>
  <c r="T17" i="11"/>
  <c r="U1" i="11"/>
  <c r="P2" i="1"/>
  <c r="R14" i="12" l="1"/>
  <c r="R15" i="12"/>
  <c r="R16" i="12" s="1"/>
  <c r="R18" i="12" s="1"/>
  <c r="S17" i="12"/>
  <c r="T1" i="12"/>
  <c r="S13" i="12"/>
  <c r="T2" i="12"/>
  <c r="S13" i="11"/>
  <c r="T2" i="11"/>
  <c r="R14" i="11"/>
  <c r="R15" i="11"/>
  <c r="R16" i="11" s="1"/>
  <c r="R18" i="11" s="1"/>
  <c r="U17" i="11"/>
  <c r="V1" i="11"/>
  <c r="Q2" i="1"/>
  <c r="T17" i="12" l="1"/>
  <c r="U1" i="12"/>
  <c r="U2" i="12"/>
  <c r="T13" i="12"/>
  <c r="S14" i="12"/>
  <c r="S15" i="12"/>
  <c r="S16" i="12" s="1"/>
  <c r="S18" i="12" s="1"/>
  <c r="V17" i="11"/>
  <c r="W1" i="11"/>
  <c r="U2" i="11"/>
  <c r="T13" i="11"/>
  <c r="S14" i="11"/>
  <c r="S15" i="11"/>
  <c r="S16" i="11" s="1"/>
  <c r="S18" i="11" s="1"/>
  <c r="R2" i="1"/>
  <c r="T14" i="12" l="1"/>
  <c r="T15" i="12"/>
  <c r="T16" i="12" s="1"/>
  <c r="T18" i="12" s="1"/>
  <c r="U13" i="12"/>
  <c r="V2" i="12"/>
  <c r="U17" i="12"/>
  <c r="V1" i="12"/>
  <c r="T14" i="11"/>
  <c r="T15" i="11"/>
  <c r="T16" i="11" s="1"/>
  <c r="T18" i="11" s="1"/>
  <c r="U13" i="11"/>
  <c r="V2" i="11"/>
  <c r="W17" i="11"/>
  <c r="X1" i="11"/>
  <c r="S2" i="1"/>
  <c r="V13" i="12" l="1"/>
  <c r="W2" i="12"/>
  <c r="U15" i="12"/>
  <c r="U16" i="12" s="1"/>
  <c r="U18" i="12" s="1"/>
  <c r="U14" i="12"/>
  <c r="V17" i="12"/>
  <c r="W1" i="12"/>
  <c r="U15" i="11"/>
  <c r="U16" i="11" s="1"/>
  <c r="U18" i="11" s="1"/>
  <c r="U14" i="11"/>
  <c r="V13" i="11"/>
  <c r="W2" i="11"/>
  <c r="Y1" i="11"/>
  <c r="X17" i="11"/>
  <c r="T2" i="1"/>
  <c r="W17" i="12" l="1"/>
  <c r="X1" i="12"/>
  <c r="W13" i="12"/>
  <c r="X2" i="12"/>
  <c r="V14" i="12"/>
  <c r="V15" i="12"/>
  <c r="V16" i="12" s="1"/>
  <c r="V18" i="12" s="1"/>
  <c r="V14" i="11"/>
  <c r="V15" i="11"/>
  <c r="V16" i="11" s="1"/>
  <c r="V18" i="11" s="1"/>
  <c r="W13" i="11"/>
  <c r="X2" i="11"/>
  <c r="Y17" i="11"/>
  <c r="Z1" i="11"/>
  <c r="U2" i="1"/>
  <c r="X13" i="12" l="1"/>
  <c r="Y2" i="12"/>
  <c r="W14" i="12"/>
  <c r="W15" i="12"/>
  <c r="W16" i="12" s="1"/>
  <c r="W18" i="12" s="1"/>
  <c r="Y1" i="12"/>
  <c r="X17" i="12"/>
  <c r="W14" i="11"/>
  <c r="W15" i="11"/>
  <c r="W16" i="11" s="1"/>
  <c r="W18" i="11" s="1"/>
  <c r="Y2" i="11"/>
  <c r="X13" i="11"/>
  <c r="Z17" i="11"/>
  <c r="AA1" i="11"/>
  <c r="V2" i="1"/>
  <c r="Y17" i="12" l="1"/>
  <c r="Z1" i="12"/>
  <c r="Y13" i="12"/>
  <c r="Z2" i="12"/>
  <c r="X14" i="12"/>
  <c r="X15" i="12"/>
  <c r="X16" i="12" s="1"/>
  <c r="X18" i="12" s="1"/>
  <c r="AA17" i="11"/>
  <c r="AB1" i="11"/>
  <c r="X14" i="11"/>
  <c r="X15" i="11"/>
  <c r="X16" i="11" s="1"/>
  <c r="X18" i="11" s="1"/>
  <c r="Y13" i="11"/>
  <c r="Z2" i="11"/>
  <c r="W2" i="1"/>
  <c r="Z13" i="12" l="1"/>
  <c r="AA2" i="12"/>
  <c r="Y15" i="12"/>
  <c r="Y16" i="12" s="1"/>
  <c r="Y18" i="12" s="1"/>
  <c r="Y14" i="12"/>
  <c r="Z17" i="12"/>
  <c r="AA1" i="12"/>
  <c r="Y15" i="11"/>
  <c r="Y16" i="11" s="1"/>
  <c r="Y18" i="11" s="1"/>
  <c r="Y14" i="11"/>
  <c r="Z13" i="11"/>
  <c r="AA2" i="11"/>
  <c r="AB17" i="11"/>
  <c r="AC1" i="11"/>
  <c r="X2" i="1"/>
  <c r="AA17" i="12" l="1"/>
  <c r="AB1" i="12"/>
  <c r="AA13" i="12"/>
  <c r="AB2" i="12"/>
  <c r="Z14" i="12"/>
  <c r="Z15" i="12"/>
  <c r="Z16" i="12" s="1"/>
  <c r="Z18" i="12" s="1"/>
  <c r="AA13" i="11"/>
  <c r="AB2" i="11"/>
  <c r="Z14" i="11"/>
  <c r="Z15" i="11"/>
  <c r="Z16" i="11" s="1"/>
  <c r="Z18" i="11" s="1"/>
  <c r="AC17" i="11"/>
  <c r="AD1" i="11"/>
  <c r="Y2" i="1"/>
  <c r="AB13" i="12" l="1"/>
  <c r="AC2" i="12"/>
  <c r="AA14" i="12"/>
  <c r="AA15" i="12"/>
  <c r="AA16" i="12" s="1"/>
  <c r="AA18" i="12" s="1"/>
  <c r="AC1" i="12"/>
  <c r="AB17" i="12"/>
  <c r="AD17" i="11"/>
  <c r="AE1" i="11"/>
  <c r="AC2" i="11"/>
  <c r="AB13" i="11"/>
  <c r="AA14" i="11"/>
  <c r="AA15" i="11"/>
  <c r="AA16" i="11" s="1"/>
  <c r="AA18" i="11" s="1"/>
  <c r="Z2" i="1"/>
  <c r="AC13" i="12" l="1"/>
  <c r="AD2" i="12"/>
  <c r="AC17" i="12"/>
  <c r="AD1" i="12"/>
  <c r="AB14" i="12"/>
  <c r="AB15" i="12"/>
  <c r="AB16" i="12" s="1"/>
  <c r="AB18" i="12" s="1"/>
  <c r="AB14" i="11"/>
  <c r="AB15" i="11"/>
  <c r="AB16" i="11" s="1"/>
  <c r="AB18" i="11" s="1"/>
  <c r="AC13" i="11"/>
  <c r="AD2" i="11"/>
  <c r="AE17" i="11"/>
  <c r="AF1" i="11"/>
  <c r="AA2" i="1"/>
  <c r="AD17" i="12" l="1"/>
  <c r="AE1" i="12"/>
  <c r="AD13" i="12"/>
  <c r="AE2" i="12"/>
  <c r="AC15" i="12"/>
  <c r="AC16" i="12" s="1"/>
  <c r="AC18" i="12" s="1"/>
  <c r="AC14" i="12"/>
  <c r="AC15" i="11"/>
  <c r="AC16" i="11" s="1"/>
  <c r="AC18" i="11" s="1"/>
  <c r="AC14" i="11"/>
  <c r="AD13" i="11"/>
  <c r="AE2" i="11"/>
  <c r="AF17" i="11"/>
  <c r="AG1" i="11"/>
  <c r="AB2" i="1"/>
  <c r="AE13" i="12" l="1"/>
  <c r="AF2" i="12"/>
  <c r="AD14" i="12"/>
  <c r="AD15" i="12"/>
  <c r="AD16" i="12" s="1"/>
  <c r="AD18" i="12" s="1"/>
  <c r="AE17" i="12"/>
  <c r="AF1" i="12"/>
  <c r="AD14" i="11"/>
  <c r="AD15" i="11"/>
  <c r="AD16" i="11" s="1"/>
  <c r="AD18" i="11" s="1"/>
  <c r="AE13" i="11"/>
  <c r="AF2" i="11"/>
  <c r="AG17" i="11"/>
  <c r="AH1" i="11"/>
  <c r="AC2" i="1"/>
  <c r="AG1" i="12" l="1"/>
  <c r="AF17" i="12"/>
  <c r="AF13" i="12"/>
  <c r="AG2" i="12"/>
  <c r="AE14" i="12"/>
  <c r="AE15" i="12"/>
  <c r="AE16" i="12" s="1"/>
  <c r="AE18" i="12" s="1"/>
  <c r="AE14" i="11"/>
  <c r="AE15" i="11"/>
  <c r="AE16" i="11" s="1"/>
  <c r="AE18" i="11" s="1"/>
  <c r="AF13" i="11"/>
  <c r="AG2" i="11"/>
  <c r="AH17" i="11"/>
  <c r="AI1" i="11"/>
  <c r="AD2" i="1"/>
  <c r="AG13" i="12" l="1"/>
  <c r="AH2" i="12"/>
  <c r="AF14" i="12"/>
  <c r="AF15" i="12"/>
  <c r="AF16" i="12" s="1"/>
  <c r="AF18" i="12" s="1"/>
  <c r="AG17" i="12"/>
  <c r="AH1" i="12"/>
  <c r="AG13" i="11"/>
  <c r="AH2" i="11"/>
  <c r="AF14" i="11"/>
  <c r="AF15" i="11"/>
  <c r="AF16" i="11" s="1"/>
  <c r="AF18" i="11" s="1"/>
  <c r="AI17" i="11"/>
  <c r="AJ1" i="11"/>
  <c r="AE2" i="1"/>
  <c r="AH17" i="12" l="1"/>
  <c r="AI1" i="12"/>
  <c r="AH13" i="12"/>
  <c r="AI2" i="12"/>
  <c r="AG15" i="12"/>
  <c r="AG16" i="12" s="1"/>
  <c r="AG18" i="12" s="1"/>
  <c r="AG14" i="12"/>
  <c r="AH13" i="11"/>
  <c r="AI2" i="11"/>
  <c r="AJ17" i="11"/>
  <c r="AK1" i="11"/>
  <c r="AG15" i="11"/>
  <c r="AG16" i="11" s="1"/>
  <c r="AG18" i="11" s="1"/>
  <c r="AG14" i="11"/>
  <c r="AF2" i="1"/>
  <c r="AI13" i="12" l="1"/>
  <c r="AJ2" i="12"/>
  <c r="AH14" i="12"/>
  <c r="AH15" i="12"/>
  <c r="AH16" i="12" s="1"/>
  <c r="AH18" i="12" s="1"/>
  <c r="AI17" i="12"/>
  <c r="AJ1" i="12"/>
  <c r="AK17" i="11"/>
  <c r="AL1" i="11"/>
  <c r="AI13" i="11"/>
  <c r="AJ2" i="11"/>
  <c r="AH14" i="11"/>
  <c r="AH15" i="11"/>
  <c r="AH16" i="11" s="1"/>
  <c r="AH18" i="11" s="1"/>
  <c r="AG2" i="1"/>
  <c r="AJ17" i="12" l="1"/>
  <c r="AK1" i="12"/>
  <c r="AK2" i="12"/>
  <c r="AJ13" i="12"/>
  <c r="AI14" i="12"/>
  <c r="AI15" i="12"/>
  <c r="AI16" i="12" s="1"/>
  <c r="AI18" i="12" s="1"/>
  <c r="AI14" i="11"/>
  <c r="AI15" i="11"/>
  <c r="AI16" i="11" s="1"/>
  <c r="AI18" i="11" s="1"/>
  <c r="AL17" i="11"/>
  <c r="AM1" i="11"/>
  <c r="AK2" i="11"/>
  <c r="AJ13" i="11"/>
  <c r="AH2" i="1"/>
  <c r="AJ14" i="12" l="1"/>
  <c r="AJ15" i="12"/>
  <c r="AJ16" i="12" s="1"/>
  <c r="AJ18" i="12" s="1"/>
  <c r="AK13" i="12"/>
  <c r="AL2" i="12"/>
  <c r="AK17" i="12"/>
  <c r="AL1" i="12"/>
  <c r="AJ14" i="11"/>
  <c r="AJ15" i="11"/>
  <c r="AJ16" i="11" s="1"/>
  <c r="AJ18" i="11" s="1"/>
  <c r="AM17" i="11"/>
  <c r="AN1" i="11"/>
  <c r="AK13" i="11"/>
  <c r="AL2" i="11"/>
  <c r="AI2" i="1"/>
  <c r="AL13" i="12" l="1"/>
  <c r="AM2" i="12"/>
  <c r="AK15" i="12"/>
  <c r="AK16" i="12" s="1"/>
  <c r="AK18" i="12" s="1"/>
  <c r="AK14" i="12"/>
  <c r="AL17" i="12"/>
  <c r="AM1" i="12"/>
  <c r="AL13" i="11"/>
  <c r="AM2" i="11"/>
  <c r="AO1" i="11"/>
  <c r="AN17" i="11"/>
  <c r="AK15" i="11"/>
  <c r="AK16" i="11" s="1"/>
  <c r="AK18" i="11" s="1"/>
  <c r="AK14" i="11"/>
  <c r="AJ2" i="1"/>
  <c r="AM17" i="12" l="1"/>
  <c r="AN1" i="12"/>
  <c r="AM13" i="12"/>
  <c r="AN2" i="12"/>
  <c r="AL14" i="12"/>
  <c r="AL15" i="12"/>
  <c r="AL16" i="12" s="1"/>
  <c r="AL18" i="12" s="1"/>
  <c r="AO17" i="11"/>
  <c r="AP1" i="11"/>
  <c r="AM13" i="11"/>
  <c r="AN2" i="11"/>
  <c r="AL14" i="11"/>
  <c r="AL15" i="11"/>
  <c r="AL16" i="11" s="1"/>
  <c r="AL18" i="11" s="1"/>
  <c r="AK2" i="1"/>
  <c r="AO1" i="12" l="1"/>
  <c r="AN17" i="12"/>
  <c r="AN13" i="12"/>
  <c r="AO2" i="12"/>
  <c r="AM14" i="12"/>
  <c r="AM15" i="12"/>
  <c r="AM16" i="12" s="1"/>
  <c r="AM18" i="12" s="1"/>
  <c r="AO2" i="11"/>
  <c r="AN13" i="11"/>
  <c r="AM14" i="11"/>
  <c r="AM15" i="11"/>
  <c r="AM16" i="11" s="1"/>
  <c r="AM18" i="11" s="1"/>
  <c r="AP17" i="11"/>
  <c r="AQ1" i="11"/>
  <c r="AL2" i="1"/>
  <c r="AO13" i="12" l="1"/>
  <c r="AP2" i="12"/>
  <c r="AN14" i="12"/>
  <c r="AN15" i="12"/>
  <c r="AN16" i="12" s="1"/>
  <c r="AN18" i="12" s="1"/>
  <c r="AO17" i="12"/>
  <c r="AP1" i="12"/>
  <c r="AN14" i="11"/>
  <c r="AN15" i="11"/>
  <c r="AN16" i="11" s="1"/>
  <c r="AN18" i="11" s="1"/>
  <c r="AQ17" i="11"/>
  <c r="AR1" i="11"/>
  <c r="AO13" i="11"/>
  <c r="AP2" i="11"/>
  <c r="AM2" i="1"/>
  <c r="AP17" i="12" l="1"/>
  <c r="AQ1" i="12"/>
  <c r="AP13" i="12"/>
  <c r="AQ2" i="12"/>
  <c r="AO15" i="12"/>
  <c r="AO16" i="12" s="1"/>
  <c r="AO18" i="12" s="1"/>
  <c r="AO14" i="12"/>
  <c r="AR17" i="11"/>
  <c r="AS1" i="11"/>
  <c r="AP13" i="11"/>
  <c r="AQ2" i="11"/>
  <c r="AO15" i="11"/>
  <c r="AO16" i="11" s="1"/>
  <c r="AO18" i="11" s="1"/>
  <c r="AO14" i="11"/>
  <c r="AN2" i="1"/>
  <c r="AQ13" i="12" l="1"/>
  <c r="AR2" i="12"/>
  <c r="AP14" i="12"/>
  <c r="AP15" i="12"/>
  <c r="AP16" i="12" s="1"/>
  <c r="AP18" i="12" s="1"/>
  <c r="AQ17" i="12"/>
  <c r="AR1" i="12"/>
  <c r="AQ13" i="11"/>
  <c r="AR2" i="11"/>
  <c r="AP14" i="11"/>
  <c r="AP15" i="11"/>
  <c r="AP16" i="11" s="1"/>
  <c r="AP18" i="11" s="1"/>
  <c r="AS17" i="11"/>
  <c r="AT1" i="11"/>
  <c r="AT17" i="11" s="1"/>
  <c r="AO2" i="1"/>
  <c r="AS1" i="12" l="1"/>
  <c r="AR17" i="12"/>
  <c r="AR13" i="12"/>
  <c r="AS2" i="12"/>
  <c r="AQ14" i="12"/>
  <c r="AQ15" i="12"/>
  <c r="AQ16" i="12" s="1"/>
  <c r="AQ18" i="12" s="1"/>
  <c r="AS2" i="11"/>
  <c r="AR13" i="11"/>
  <c r="AQ14" i="11"/>
  <c r="AQ15" i="11"/>
  <c r="AQ16" i="11" s="1"/>
  <c r="AQ18" i="11" s="1"/>
  <c r="AP2" i="1"/>
  <c r="AS13" i="12" l="1"/>
  <c r="AT2" i="12"/>
  <c r="AT13" i="12" s="1"/>
  <c r="AR14" i="12"/>
  <c r="AR15" i="12"/>
  <c r="AR16" i="12" s="1"/>
  <c r="AR18" i="12" s="1"/>
  <c r="AS17" i="12"/>
  <c r="AT1" i="12"/>
  <c r="AT17" i="12" s="1"/>
  <c r="AR14" i="11"/>
  <c r="AR15" i="11"/>
  <c r="AR16" i="11" s="1"/>
  <c r="AR18" i="11" s="1"/>
  <c r="AS13" i="11"/>
  <c r="AT2" i="11"/>
  <c r="AT13" i="11" s="1"/>
  <c r="AQ2" i="1"/>
  <c r="AS15" i="12" l="1"/>
  <c r="AS16" i="12" s="1"/>
  <c r="AS18" i="12" s="1"/>
  <c r="AS14" i="12"/>
  <c r="AT15" i="12" s="1"/>
  <c r="AT16" i="12" s="1"/>
  <c r="AT18" i="12" s="1"/>
  <c r="AT14" i="12"/>
  <c r="AT14" i="11"/>
  <c r="AS15" i="11"/>
  <c r="AS16" i="11" s="1"/>
  <c r="AS18" i="11" s="1"/>
  <c r="AS14" i="11"/>
  <c r="AT15" i="11" s="1"/>
  <c r="AT16" i="11" s="1"/>
  <c r="AT18" i="11" s="1"/>
  <c r="AR2" i="1"/>
  <c r="G32" i="11" l="1"/>
  <c r="G32" i="12"/>
  <c r="G20" i="12"/>
  <c r="G20" i="11"/>
  <c r="AS2" i="1"/>
  <c r="AT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author>
  </authors>
  <commentList>
    <comment ref="C4" authorId="0" shapeId="0" xr:uid="{00000000-0006-0000-0200-000001000000}">
      <text>
        <r>
          <rPr>
            <sz val="9"/>
            <color indexed="81"/>
            <rFont val="Tahoma"/>
            <family val="2"/>
          </rPr>
          <t>Probability of dying within one year</t>
        </r>
      </text>
    </comment>
  </commentList>
</comments>
</file>

<file path=xl/sharedStrings.xml><?xml version="1.0" encoding="utf-8"?>
<sst xmlns="http://schemas.openxmlformats.org/spreadsheetml/2006/main" count="118" uniqueCount="57">
  <si>
    <t>Projected</t>
  </si>
  <si>
    <t>Technical Skills Course</t>
  </si>
  <si>
    <t>Salary (Sarah)</t>
  </si>
  <si>
    <t>Sarah's Age -&gt;</t>
  </si>
  <si>
    <t>Salary Growth</t>
  </si>
  <si>
    <t>Module 2: Intermediate Excel for Actuaries</t>
  </si>
  <si>
    <t>Project 2: Financial Modeling with Life Insurance</t>
  </si>
  <si>
    <t>Life Insurance Calculation</t>
  </si>
  <si>
    <t>Benefit Flat Amount</t>
  </si>
  <si>
    <t>Benefit Flat Amout</t>
  </si>
  <si>
    <t>Benefit % of Salary</t>
  </si>
  <si>
    <t>Benefit as % of Salary</t>
  </si>
  <si>
    <t>Total Benefit</t>
  </si>
  <si>
    <r>
      <t>q</t>
    </r>
    <r>
      <rPr>
        <vertAlign val="subscript"/>
        <sz val="10"/>
        <color theme="1"/>
        <rFont val="Calibri"/>
        <family val="2"/>
        <scheme val="minor"/>
      </rPr>
      <t>x</t>
    </r>
    <r>
      <rPr>
        <sz val="10"/>
        <color theme="1"/>
        <rFont val="Arial"/>
        <family val="2"/>
      </rPr>
      <t>: Probability of dying within one year</t>
    </r>
  </si>
  <si>
    <t>Period Life Table, 2013</t>
  </si>
  <si>
    <t>Exact</t>
  </si>
  <si>
    <t>age</t>
  </si>
  <si>
    <t>Male</t>
  </si>
  <si>
    <t>Female</t>
  </si>
  <si>
    <t>https://www.ssa.gov/oact/STATS/table4c6.html</t>
  </si>
  <si>
    <t>Death probability</t>
  </si>
  <si>
    <r>
      <t>p</t>
    </r>
    <r>
      <rPr>
        <vertAlign val="subscript"/>
        <sz val="10"/>
        <color theme="1"/>
        <rFont val="Calibri"/>
        <family val="2"/>
        <scheme val="minor"/>
      </rPr>
      <t>x</t>
    </r>
    <r>
      <rPr>
        <sz val="10"/>
        <color theme="1"/>
        <rFont val="Arial"/>
        <family val="2"/>
      </rPr>
      <t>: Probability of surviving within one year</t>
    </r>
  </si>
  <si>
    <t>Present Value Factor</t>
  </si>
  <si>
    <t>Projection Year -&gt;</t>
  </si>
  <si>
    <t>Expected Benefit discounted back to Present Value</t>
  </si>
  <si>
    <t>Life Insurance Premium Required</t>
  </si>
  <si>
    <t>Choose</t>
  </si>
  <si>
    <t>Actuarial Assumptions:</t>
  </si>
  <si>
    <t>Present Value Interest Rate</t>
  </si>
  <si>
    <t>Probability of surviving up to beginning of projection year then dying within one year</t>
  </si>
  <si>
    <t>Expected Benefit if died in projection year</t>
  </si>
  <si>
    <t>Lookup values against "Mortality Table" tab -- Female Death Probability</t>
  </si>
  <si>
    <t>Source: Social Security Administration Actuarial Life Table</t>
  </si>
  <si>
    <t>This project is just for illustration purposes and how to use excel. There are a variety of ways to price life insurance.</t>
  </si>
  <si>
    <t>Salary Information</t>
  </si>
  <si>
    <t>Disclaimer:</t>
  </si>
  <si>
    <t>Author:</t>
  </si>
  <si>
    <t>Date:</t>
  </si>
  <si>
    <t>Introduction:</t>
  </si>
  <si>
    <r>
      <t xml:space="preserve">This model's method of pricing life insurance is a simplistic technique found in </t>
    </r>
    <r>
      <rPr>
        <i/>
        <sz val="12"/>
        <color theme="1"/>
        <rFont val="Calibri"/>
        <family val="2"/>
        <scheme val="minor"/>
      </rPr>
      <t>Actuarial Mathematics.</t>
    </r>
  </si>
  <si>
    <t>Task #1:</t>
  </si>
  <si>
    <t xml:space="preserve">Complete the model template tab projection </t>
  </si>
  <si>
    <t>Task #2:</t>
  </si>
  <si>
    <t xml:space="preserve">Determine the Life Insurance Premium Required if Sarah Chan chose the $50,000 flat benefit plan. </t>
  </si>
  <si>
    <t>Task #3:</t>
  </si>
  <si>
    <t xml:space="preserve">Sarah only wants to pay $1,000 in Life Insurance Premium. Recommend a Life Insurance Plan Design for her. </t>
  </si>
  <si>
    <t>Completed/Modified by Junho Lee; original template provided by TIA</t>
  </si>
  <si>
    <t>Y</t>
  </si>
  <si>
    <t>N</t>
  </si>
  <si>
    <t>Set premium equal to 1000 using Goal Seek</t>
  </si>
  <si>
    <t>3-1</t>
  </si>
  <si>
    <t>When Sarah Chose Flat Amount By Changing the Cell H26</t>
  </si>
  <si>
    <t>Conclusion:</t>
  </si>
  <si>
    <t>For Sarah to pay $1,000 premium, the benefit flat amount must be equal to $30,192</t>
  </si>
  <si>
    <t>For Sarah to pay $1,000 premium, the benefit % of Salary must be equal to 15%</t>
  </si>
  <si>
    <t>3-2</t>
  </si>
  <si>
    <t>When Sarah Chose Benefit % of Salary By Changing the Cell H27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</si>
</sst>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0_);_(&quot;$&quot;* \(#,##0.0\);_(&quot;$&quot;* &quot;-&quot;??_);_(@_)"/>
    <numFmt numFmtId="165" formatCode="_(* #,##0.0_);_(* \(#,##0.0\);_(* &quot;-&quot;??_);_(@_)"/>
    <numFmt numFmtId="166" formatCode="0.0%"/>
    <numFmt numFmtId="167" formatCode="_(&quot;$&quot;* #,##0_);_(&quot;$&quot;* \(#,##0\);_(&quot;$&quot;* &quot;-&quot;??_);_(@_)"/>
    <numFmt numFmtId="168" formatCode="_(* #,##0.000000_);_(* \(#,##0.000000\);_(* &quot;-&quot;??_);_(@_)"/>
  </numFmts>
  <fonts count="27">
    <font>
      <sz val="11"/>
      <color theme="1"/>
      <name val="Calibri"/>
      <family val="2"/>
      <scheme val="minor"/>
    </font>
    <font>
      <sz val="12"/>
      <color theme="1"/>
      <name val="Calibri"/>
      <family val="2"/>
      <scheme val="minor"/>
    </font>
    <font>
      <sz val="11"/>
      <color theme="1"/>
      <name val="Calibri"/>
      <family val="2"/>
      <scheme val="minor"/>
    </font>
    <font>
      <b/>
      <sz val="10"/>
      <color theme="1"/>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name val="Arial"/>
      <family val="2"/>
    </font>
    <font>
      <sz val="10"/>
      <color rgb="FF0000FF"/>
      <name val="Arial"/>
      <family val="2"/>
    </font>
    <font>
      <b/>
      <sz val="16"/>
      <color theme="1"/>
      <name val="Arial"/>
      <family val="2"/>
    </font>
    <font>
      <u/>
      <sz val="11"/>
      <color theme="10"/>
      <name val="Calibri"/>
      <family val="2"/>
      <scheme val="minor"/>
    </font>
    <font>
      <u/>
      <sz val="10"/>
      <color rgb="FF0000FF"/>
      <name val="Arial"/>
      <family val="2"/>
    </font>
    <font>
      <u/>
      <sz val="10"/>
      <name val="Arial"/>
      <family val="2"/>
    </font>
    <font>
      <b/>
      <sz val="11"/>
      <color theme="1"/>
      <name val="Calibri"/>
      <family val="2"/>
      <scheme val="minor"/>
    </font>
    <font>
      <vertAlign val="subscript"/>
      <sz val="10"/>
      <color theme="1"/>
      <name val="Calibri"/>
      <family val="2"/>
      <scheme val="minor"/>
    </font>
    <font>
      <sz val="14"/>
      <color rgb="FF212121"/>
      <name val="Segoe UI"/>
      <family val="2"/>
    </font>
    <font>
      <sz val="10"/>
      <color rgb="FF00B050"/>
      <name val="Arial"/>
      <family val="2"/>
    </font>
    <font>
      <sz val="9"/>
      <color indexed="81"/>
      <name val="Tahoma"/>
      <family val="2"/>
    </font>
    <font>
      <b/>
      <sz val="12"/>
      <color theme="1"/>
      <name val="Calibri"/>
      <family val="2"/>
      <scheme val="minor"/>
    </font>
    <font>
      <b/>
      <u/>
      <sz val="12"/>
      <color rgb="FF008000"/>
      <name val="Arial"/>
      <family val="2"/>
    </font>
    <font>
      <b/>
      <sz val="12"/>
      <color theme="1"/>
      <name val="Arial"/>
      <family val="2"/>
    </font>
    <font>
      <i/>
      <sz val="12"/>
      <color theme="1"/>
      <name val="Calibri"/>
      <family val="2"/>
      <scheme val="minor"/>
    </font>
    <font>
      <b/>
      <u/>
      <sz val="12"/>
      <color theme="1"/>
      <name val="Calibri"/>
      <family val="2"/>
      <scheme val="minor"/>
    </font>
    <font>
      <sz val="12"/>
      <color rgb="FF333333"/>
      <name val="Calibri"/>
      <family val="2"/>
      <scheme val="minor"/>
    </font>
    <font>
      <sz val="10"/>
      <color rgb="FFFF0000"/>
      <name val="Arial"/>
      <family val="2"/>
    </font>
    <font>
      <b/>
      <sz val="10"/>
      <color rgb="FFFF0000"/>
      <name val="Arial"/>
      <family val="2"/>
    </font>
  </fonts>
  <fills count="9">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rgb="FFFFFFFF"/>
        <bgColor indexed="64"/>
      </patternFill>
    </fill>
    <fill>
      <patternFill patternType="solid">
        <fgColor rgb="FF333366"/>
        <bgColor indexed="64"/>
      </patternFill>
    </fill>
    <fill>
      <patternFill patternType="solid">
        <fgColor rgb="FFEEEFEF"/>
        <bgColor indexed="64"/>
      </patternFill>
    </fill>
    <fill>
      <patternFill patternType="solid">
        <fgColor theme="9" tint="0.39997558519241921"/>
        <bgColor indexed="64"/>
      </patternFill>
    </fill>
    <fill>
      <patternFill patternType="solid">
        <fgColor theme="0" tint="-0.34998626667073579"/>
        <bgColor indexed="64"/>
      </patternFill>
    </fill>
  </fills>
  <borders count="2">
    <border>
      <left/>
      <right/>
      <top/>
      <bottom/>
      <diagonal/>
    </border>
    <border>
      <left/>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0" fontId="11" fillId="0" borderId="0" applyNumberFormat="0" applyFill="0" applyBorder="0" applyAlignment="0" applyProtection="0"/>
  </cellStyleXfs>
  <cellXfs count="4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164" fontId="9" fillId="0" borderId="0" xfId="2" applyNumberFormat="1" applyFont="1"/>
    <xf numFmtId="164" fontId="4" fillId="0" borderId="0" xfId="2" applyNumberFormat="1" applyFont="1"/>
    <xf numFmtId="165" fontId="8" fillId="0" borderId="0" xfId="1" applyNumberFormat="1" applyFont="1"/>
    <xf numFmtId="0" fontId="10" fillId="0" borderId="0" xfId="0" applyFont="1"/>
    <xf numFmtId="0" fontId="4" fillId="2" borderId="1" xfId="0" applyFont="1" applyFill="1" applyBorder="1"/>
    <xf numFmtId="0" fontId="12" fillId="0" borderId="0" xfId="0" applyFont="1" applyAlignment="1">
      <alignment horizontal="center"/>
    </xf>
    <xf numFmtId="0" fontId="13" fillId="0" borderId="0" xfId="0" applyFont="1" applyAlignment="1">
      <alignment horizontal="center"/>
    </xf>
    <xf numFmtId="0" fontId="8" fillId="0" borderId="0" xfId="0" applyFont="1"/>
    <xf numFmtId="164" fontId="8" fillId="0" borderId="0" xfId="2" applyNumberFormat="1" applyFont="1"/>
    <xf numFmtId="0" fontId="9" fillId="0" borderId="0" xfId="0" applyFont="1"/>
    <xf numFmtId="0" fontId="4" fillId="0" borderId="0" xfId="0" applyFont="1" applyAlignment="1">
      <alignment horizontal="right"/>
    </xf>
    <xf numFmtId="9" fontId="4" fillId="0" borderId="0" xfId="0" applyNumberFormat="1" applyFont="1"/>
    <xf numFmtId="166" fontId="4" fillId="0" borderId="0" xfId="0" applyNumberFormat="1" applyFont="1"/>
    <xf numFmtId="9" fontId="9" fillId="0" borderId="0" xfId="0" applyNumberFormat="1" applyFont="1"/>
    <xf numFmtId="166" fontId="9" fillId="0" borderId="0" xfId="0" applyNumberFormat="1" applyFont="1"/>
    <xf numFmtId="166" fontId="8" fillId="0" borderId="0" xfId="0" applyNumberFormat="1" applyFont="1"/>
    <xf numFmtId="167" fontId="9" fillId="0" borderId="0" xfId="2" applyNumberFormat="1" applyFont="1"/>
    <xf numFmtId="167" fontId="4" fillId="0" borderId="0" xfId="0" applyNumberFormat="1" applyFont="1"/>
    <xf numFmtId="0" fontId="4" fillId="3" borderId="0" xfId="0" applyFont="1" applyFill="1"/>
    <xf numFmtId="0" fontId="16" fillId="5" borderId="0" xfId="0" applyFont="1" applyFill="1" applyAlignment="1">
      <alignment vertical="center" wrapText="1"/>
    </xf>
    <xf numFmtId="0" fontId="0" fillId="4" borderId="0" xfId="0" applyFill="1" applyAlignment="1">
      <alignment horizontal="center" vertical="center" wrapText="1"/>
    </xf>
    <xf numFmtId="0" fontId="14" fillId="4" borderId="0" xfId="0" applyFont="1" applyFill="1" applyAlignment="1">
      <alignment horizontal="center" vertical="center" wrapText="1"/>
    </xf>
    <xf numFmtId="0" fontId="0" fillId="4" borderId="0" xfId="0" applyFill="1" applyAlignment="1">
      <alignment horizontal="right" vertical="center" wrapText="1"/>
    </xf>
    <xf numFmtId="0" fontId="14" fillId="4" borderId="0" xfId="0" applyFont="1" applyFill="1" applyAlignment="1">
      <alignment horizontal="right" vertical="center" wrapText="1"/>
    </xf>
    <xf numFmtId="0" fontId="0" fillId="6" borderId="0" xfId="0" applyFill="1" applyAlignment="1">
      <alignment horizontal="center" vertical="center" wrapText="1"/>
    </xf>
    <xf numFmtId="0" fontId="0" fillId="6" borderId="0" xfId="0" applyFill="1" applyAlignment="1">
      <alignment horizontal="right" vertical="center" wrapText="1"/>
    </xf>
    <xf numFmtId="168" fontId="8" fillId="0" borderId="0" xfId="1" applyNumberFormat="1" applyFont="1"/>
    <xf numFmtId="44" fontId="3" fillId="7" borderId="0" xfId="2" applyFont="1" applyFill="1"/>
    <xf numFmtId="168" fontId="17" fillId="0" borderId="0" xfId="1" applyNumberFormat="1" applyFont="1"/>
    <xf numFmtId="166" fontId="9" fillId="8" borderId="0" xfId="0" applyNumberFormat="1" applyFont="1" applyFill="1"/>
    <xf numFmtId="0" fontId="14" fillId="4" borderId="0" xfId="0" applyFont="1" applyFill="1" applyAlignment="1">
      <alignment horizontal="left" vertical="center"/>
    </xf>
    <xf numFmtId="0" fontId="20" fillId="0" borderId="0" xfId="3" applyFont="1"/>
    <xf numFmtId="0" fontId="21" fillId="0" borderId="0" xfId="0" applyFont="1"/>
    <xf numFmtId="0" fontId="1" fillId="0" borderId="0" xfId="0" applyFont="1"/>
    <xf numFmtId="14" fontId="1" fillId="0" borderId="0" xfId="0" applyNumberFormat="1" applyFont="1"/>
    <xf numFmtId="0" fontId="23" fillId="0" borderId="0" xfId="0" applyFont="1"/>
    <xf numFmtId="0" fontId="19" fillId="0" borderId="0" xfId="0" applyFont="1"/>
    <xf numFmtId="0" fontId="24" fillId="0" borderId="0" xfId="0" applyFont="1"/>
    <xf numFmtId="49" fontId="4" fillId="0" borderId="0" xfId="0" applyNumberFormat="1" applyFont="1"/>
    <xf numFmtId="0" fontId="25" fillId="0" borderId="0" xfId="0" applyFont="1"/>
    <xf numFmtId="0" fontId="26" fillId="0" borderId="0" xfId="0" applyFont="1"/>
    <xf numFmtId="167" fontId="9" fillId="3" borderId="0" xfId="2" applyNumberFormat="1" applyFont="1" applyFill="1"/>
    <xf numFmtId="9" fontId="9" fillId="3" borderId="0" xfId="0" applyNumberFormat="1" applyFont="1" applyFill="1"/>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colors>
    <mruColors>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2</xdr:col>
      <xdr:colOff>384175</xdr:colOff>
      <xdr:row>4</xdr:row>
      <xdr:rowOff>145878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6675"/>
          <a:ext cx="2162175" cy="892003"/>
        </a:xfrm>
        <a:prstGeom prst="rect">
          <a:avLst/>
        </a:prstGeom>
      </xdr:spPr>
    </xdr:pic>
    <xdr:clientData/>
  </xdr:twoCellAnchor>
  <xdr:twoCellAnchor>
    <xdr:from>
      <xdr:col>1</xdr:col>
      <xdr:colOff>50800</xdr:colOff>
      <xdr:row>18</xdr:row>
      <xdr:rowOff>25400</xdr:rowOff>
    </xdr:from>
    <xdr:to>
      <xdr:col>15</xdr:col>
      <xdr:colOff>469900</xdr:colOff>
      <xdr:row>24</xdr:row>
      <xdr:rowOff>127000</xdr:rowOff>
    </xdr:to>
    <xdr:sp macro="" textlink="">
      <xdr:nvSpPr>
        <xdr:cNvPr id="3" name="TextBox 2">
          <a:extLst>
            <a:ext uri="{FF2B5EF4-FFF2-40B4-BE49-F238E27FC236}">
              <a16:creationId xmlns:a16="http://schemas.microsoft.com/office/drawing/2014/main" id="{A154FD27-0D40-D045-A002-F8F5DDC58DDB}"/>
            </a:ext>
          </a:extLst>
        </xdr:cNvPr>
        <xdr:cNvSpPr txBox="1"/>
      </xdr:nvSpPr>
      <xdr:spPr>
        <a:xfrm>
          <a:off x="1003300" y="3784600"/>
          <a:ext cx="10337800" cy="132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Sarah Chan, FSA (age 27) is going to earn a salary of $100,000 in 2017. Her salary is expected to increase by 3% per year starting in 2018, all the way until she retires at age 65.</a:t>
          </a:r>
          <a:r>
            <a:rPr lang="en-US" sz="1400" baseline="0"/>
            <a:t> </a:t>
          </a:r>
          <a:r>
            <a:rPr lang="en-US" sz="1400"/>
            <a:t>Sarah is looking to buy life insurance that will pay out a benefit to her beneficiary if she passes away at or before age 65. She can choose to purchase a life insurance policy where the benefit is a flat amount (e.g. $50,000) or a percent of her salary (e.g. 200% of her salary).</a:t>
          </a:r>
          <a:r>
            <a:rPr lang="en-US" sz="1400" baseline="0"/>
            <a:t> </a:t>
          </a:r>
          <a:r>
            <a:rPr lang="en-US" sz="1400"/>
            <a:t>Your overall task is to create a financial model in Excel that calculates the life insurance premium that Sarah Chan would have to pay.</a:t>
          </a:r>
        </a:p>
      </xdr:txBody>
    </xdr:sp>
    <xdr:clientData/>
  </xdr:twoCellAnchor>
  <xdr:twoCellAnchor>
    <xdr:from>
      <xdr:col>1</xdr:col>
      <xdr:colOff>88900</xdr:colOff>
      <xdr:row>27</xdr:row>
      <xdr:rowOff>76200</xdr:rowOff>
    </xdr:from>
    <xdr:to>
      <xdr:col>16</xdr:col>
      <xdr:colOff>215900</xdr:colOff>
      <xdr:row>38</xdr:row>
      <xdr:rowOff>127000</xdr:rowOff>
    </xdr:to>
    <xdr:sp macro="" textlink="">
      <xdr:nvSpPr>
        <xdr:cNvPr id="4" name="TextBox 3">
          <a:extLst>
            <a:ext uri="{FF2B5EF4-FFF2-40B4-BE49-F238E27FC236}">
              <a16:creationId xmlns:a16="http://schemas.microsoft.com/office/drawing/2014/main" id="{85376144-A851-2040-8741-B2ECFBBC7D7A}"/>
            </a:ext>
          </a:extLst>
        </xdr:cNvPr>
        <xdr:cNvSpPr txBox="1"/>
      </xdr:nvSpPr>
      <xdr:spPr>
        <a:xfrm>
          <a:off x="1041400" y="5664200"/>
          <a:ext cx="1071880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Go to the tab model template. Complete the projection of Sarah’s salary until age 65. Complete all the projection for rows 10 to 18 under Life Insurance Calculation. Use the following actuarial assumptions:</a:t>
          </a:r>
        </a:p>
        <a:p>
          <a:r>
            <a:rPr lang="en-US" sz="1400"/>
            <a:t>- Salary growth per year = 3%</a:t>
          </a:r>
        </a:p>
        <a:p>
          <a:r>
            <a:rPr lang="en-US" sz="1400"/>
            <a:t>-</a:t>
          </a:r>
          <a:r>
            <a:rPr lang="en-US" sz="1400" baseline="0"/>
            <a:t> </a:t>
          </a:r>
          <a:r>
            <a:rPr lang="en-US" sz="1400"/>
            <a:t>Benefit Flat Amount = $50,000</a:t>
          </a:r>
        </a:p>
        <a:p>
          <a:r>
            <a:rPr lang="en-US" sz="1400"/>
            <a:t>- Benefit as a % of Salary = 200%</a:t>
          </a:r>
        </a:p>
        <a:p>
          <a:r>
            <a:rPr lang="en-US" sz="1400"/>
            <a:t>- Probability of dying within one year = Use the Female Probability of Dying within one year</a:t>
          </a:r>
          <a:r>
            <a:rPr lang="en-US" sz="1400" baseline="0"/>
            <a:t> </a:t>
          </a:r>
          <a:r>
            <a:rPr lang="en-US" sz="1400"/>
            <a:t>values found on the Mortality Table tab.</a:t>
          </a:r>
        </a:p>
        <a:p>
          <a:r>
            <a:rPr lang="en-US" sz="1400"/>
            <a:t>- Probability of surviving within one year = 1 – Probability of dying within one year</a:t>
          </a:r>
        </a:p>
        <a:p>
          <a:r>
            <a:rPr lang="en-US" sz="1400"/>
            <a:t>- Present Value Interest Rate = 5%</a:t>
          </a:r>
        </a:p>
        <a:p>
          <a:r>
            <a:rPr lang="en-US" sz="1400"/>
            <a:t>- Present Value Factor = (1 + Present Value Interest Rate) ^ -Projection Year</a:t>
          </a:r>
        </a:p>
        <a:p>
          <a:r>
            <a:rPr lang="en-US" sz="1400"/>
            <a:t>- Life Insurance Premium Required = sum of Expected Benefit discounted back to present</a:t>
          </a:r>
          <a:r>
            <a:rPr lang="en-US" sz="1400" baseline="0"/>
            <a:t> </a:t>
          </a:r>
          <a:r>
            <a:rPr lang="en-US" sz="1400"/>
            <a:t>value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heinfiniteactuary.com/exams/3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D43"/>
  <sheetViews>
    <sheetView tabSelected="1" workbookViewId="0">
      <selection activeCell="A45" sqref="A45"/>
    </sheetView>
  </sheetViews>
  <sheetFormatPr baseColWidth="10" defaultColWidth="8.83203125" defaultRowHeight="16"/>
  <cols>
    <col min="1" max="1" width="12.5" style="39" customWidth="1"/>
    <col min="2" max="2" width="15.33203125" customWidth="1"/>
  </cols>
  <sheetData>
    <row r="7" spans="1:4" ht="20">
      <c r="A7" s="37" t="s">
        <v>1</v>
      </c>
      <c r="B7" s="9"/>
      <c r="C7" s="9"/>
      <c r="D7" s="9"/>
    </row>
    <row r="8" spans="1:4" ht="20">
      <c r="A8" s="38" t="s">
        <v>5</v>
      </c>
      <c r="B8" s="9"/>
      <c r="C8" s="9"/>
      <c r="D8" s="9"/>
    </row>
    <row r="9" spans="1:4">
      <c r="A9" s="38" t="s">
        <v>6</v>
      </c>
    </row>
    <row r="12" spans="1:4">
      <c r="A12" s="41" t="s">
        <v>35</v>
      </c>
    </row>
    <row r="13" spans="1:4">
      <c r="A13" s="39" t="s">
        <v>33</v>
      </c>
    </row>
    <row r="14" spans="1:4">
      <c r="A14" s="39" t="s">
        <v>39</v>
      </c>
    </row>
    <row r="16" spans="1:4">
      <c r="A16" s="42" t="s">
        <v>36</v>
      </c>
      <c r="B16" s="39" t="s">
        <v>46</v>
      </c>
    </row>
    <row r="17" spans="1:2">
      <c r="A17" s="42" t="s">
        <v>37</v>
      </c>
      <c r="B17" s="40">
        <v>43404</v>
      </c>
    </row>
    <row r="19" spans="1:2">
      <c r="A19" s="42" t="s">
        <v>38</v>
      </c>
    </row>
    <row r="27" spans="1:2">
      <c r="A27" s="42" t="s">
        <v>40</v>
      </c>
      <c r="B27" s="43" t="s">
        <v>41</v>
      </c>
    </row>
    <row r="41" spans="1:2">
      <c r="A41" s="42" t="s">
        <v>42</v>
      </c>
      <c r="B41" s="43" t="s">
        <v>43</v>
      </c>
    </row>
    <row r="43" spans="1:2">
      <c r="A43" s="42" t="s">
        <v>44</v>
      </c>
      <c r="B43" s="43" t="s">
        <v>45</v>
      </c>
    </row>
  </sheetData>
  <hyperlinks>
    <hyperlink ref="A7"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9"/>
  <sheetViews>
    <sheetView zoomScale="110" zoomScaleNormal="110" workbookViewId="0"/>
  </sheetViews>
  <sheetFormatPr baseColWidth="10" defaultColWidth="9.1640625" defaultRowHeight="13"/>
  <cols>
    <col min="1" max="1" width="9.1640625" style="2"/>
    <col min="2" max="2" width="4" style="2" customWidth="1"/>
    <col min="3" max="4" width="9.1640625" style="2"/>
    <col min="5" max="5" width="12.83203125" style="2" bestFit="1" customWidth="1"/>
    <col min="6" max="6" width="11.1640625" style="2" customWidth="1"/>
    <col min="7" max="7" width="26.5" style="2" customWidth="1"/>
    <col min="8" max="8" width="15.5" style="2" bestFit="1" customWidth="1"/>
    <col min="9" max="25" width="12.33203125" style="2" bestFit="1" customWidth="1"/>
    <col min="26" max="46" width="14" style="2" bestFit="1" customWidth="1"/>
    <col min="47" max="16384" width="9.1640625" style="2"/>
  </cols>
  <sheetData>
    <row r="1" spans="1:46">
      <c r="G1" s="16" t="s">
        <v>23</v>
      </c>
      <c r="H1" s="2">
        <v>1</v>
      </c>
      <c r="I1" s="2">
        <f>H1+1</f>
        <v>2</v>
      </c>
      <c r="J1" s="2">
        <f t="shared" ref="J1:AT1" si="0">I1+1</f>
        <v>3</v>
      </c>
      <c r="K1" s="2">
        <f t="shared" si="0"/>
        <v>4</v>
      </c>
      <c r="L1" s="2">
        <f t="shared" si="0"/>
        <v>5</v>
      </c>
      <c r="M1" s="2">
        <f t="shared" si="0"/>
        <v>6</v>
      </c>
      <c r="N1" s="2">
        <f t="shared" si="0"/>
        <v>7</v>
      </c>
      <c r="O1" s="2">
        <f t="shared" si="0"/>
        <v>8</v>
      </c>
      <c r="P1" s="2">
        <f t="shared" si="0"/>
        <v>9</v>
      </c>
      <c r="Q1" s="2">
        <f t="shared" si="0"/>
        <v>10</v>
      </c>
      <c r="R1" s="2">
        <f t="shared" si="0"/>
        <v>11</v>
      </c>
      <c r="S1" s="2">
        <f t="shared" si="0"/>
        <v>12</v>
      </c>
      <c r="T1" s="2">
        <f t="shared" si="0"/>
        <v>13</v>
      </c>
      <c r="U1" s="2">
        <f t="shared" si="0"/>
        <v>14</v>
      </c>
      <c r="V1" s="2">
        <f t="shared" si="0"/>
        <v>15</v>
      </c>
      <c r="W1" s="2">
        <f t="shared" si="0"/>
        <v>16</v>
      </c>
      <c r="X1" s="2">
        <f t="shared" si="0"/>
        <v>17</v>
      </c>
      <c r="Y1" s="2">
        <f t="shared" si="0"/>
        <v>18</v>
      </c>
      <c r="Z1" s="2">
        <f t="shared" si="0"/>
        <v>19</v>
      </c>
      <c r="AA1" s="2">
        <f t="shared" si="0"/>
        <v>20</v>
      </c>
      <c r="AB1" s="2">
        <f t="shared" si="0"/>
        <v>21</v>
      </c>
      <c r="AC1" s="2">
        <f t="shared" si="0"/>
        <v>22</v>
      </c>
      <c r="AD1" s="2">
        <f t="shared" si="0"/>
        <v>23</v>
      </c>
      <c r="AE1" s="2">
        <f t="shared" si="0"/>
        <v>24</v>
      </c>
      <c r="AF1" s="2">
        <f t="shared" si="0"/>
        <v>25</v>
      </c>
      <c r="AG1" s="2">
        <f t="shared" si="0"/>
        <v>26</v>
      </c>
      <c r="AH1" s="2">
        <f t="shared" si="0"/>
        <v>27</v>
      </c>
      <c r="AI1" s="2">
        <f t="shared" si="0"/>
        <v>28</v>
      </c>
      <c r="AJ1" s="2">
        <f t="shared" si="0"/>
        <v>29</v>
      </c>
      <c r="AK1" s="2">
        <f t="shared" si="0"/>
        <v>30</v>
      </c>
      <c r="AL1" s="2">
        <f t="shared" si="0"/>
        <v>31</v>
      </c>
      <c r="AM1" s="2">
        <f t="shared" si="0"/>
        <v>32</v>
      </c>
      <c r="AN1" s="2">
        <f t="shared" si="0"/>
        <v>33</v>
      </c>
      <c r="AO1" s="2">
        <f t="shared" si="0"/>
        <v>34</v>
      </c>
      <c r="AP1" s="2">
        <f t="shared" si="0"/>
        <v>35</v>
      </c>
      <c r="AQ1" s="2">
        <f t="shared" si="0"/>
        <v>36</v>
      </c>
      <c r="AR1" s="2">
        <f t="shared" si="0"/>
        <v>37</v>
      </c>
      <c r="AS1" s="2">
        <f t="shared" si="0"/>
        <v>38</v>
      </c>
      <c r="AT1" s="2">
        <f t="shared" si="0"/>
        <v>39</v>
      </c>
    </row>
    <row r="2" spans="1:46">
      <c r="A2" s="5"/>
      <c r="G2" s="16" t="s">
        <v>3</v>
      </c>
      <c r="H2" s="15">
        <v>27</v>
      </c>
      <c r="I2" s="2">
        <f t="shared" ref="I2:AT2" si="1">H2+1</f>
        <v>28</v>
      </c>
      <c r="J2" s="2">
        <f t="shared" si="1"/>
        <v>29</v>
      </c>
      <c r="K2" s="2">
        <f t="shared" si="1"/>
        <v>30</v>
      </c>
      <c r="L2" s="2">
        <f t="shared" si="1"/>
        <v>31</v>
      </c>
      <c r="M2" s="2">
        <f t="shared" si="1"/>
        <v>32</v>
      </c>
      <c r="N2" s="2">
        <f t="shared" si="1"/>
        <v>33</v>
      </c>
      <c r="O2" s="2">
        <f t="shared" si="1"/>
        <v>34</v>
      </c>
      <c r="P2" s="2">
        <f t="shared" si="1"/>
        <v>35</v>
      </c>
      <c r="Q2" s="2">
        <f t="shared" si="1"/>
        <v>36</v>
      </c>
      <c r="R2" s="2">
        <f t="shared" si="1"/>
        <v>37</v>
      </c>
      <c r="S2" s="2">
        <f t="shared" si="1"/>
        <v>38</v>
      </c>
      <c r="T2" s="2">
        <f t="shared" si="1"/>
        <v>39</v>
      </c>
      <c r="U2" s="2">
        <f t="shared" si="1"/>
        <v>40</v>
      </c>
      <c r="V2" s="2">
        <f t="shared" si="1"/>
        <v>41</v>
      </c>
      <c r="W2" s="2">
        <f t="shared" si="1"/>
        <v>42</v>
      </c>
      <c r="X2" s="2">
        <f t="shared" si="1"/>
        <v>43</v>
      </c>
      <c r="Y2" s="2">
        <f t="shared" si="1"/>
        <v>44</v>
      </c>
      <c r="Z2" s="2">
        <f t="shared" si="1"/>
        <v>45</v>
      </c>
      <c r="AA2" s="2">
        <f t="shared" si="1"/>
        <v>46</v>
      </c>
      <c r="AB2" s="2">
        <f t="shared" si="1"/>
        <v>47</v>
      </c>
      <c r="AC2" s="2">
        <f t="shared" si="1"/>
        <v>48</v>
      </c>
      <c r="AD2" s="2">
        <f t="shared" si="1"/>
        <v>49</v>
      </c>
      <c r="AE2" s="2">
        <f t="shared" si="1"/>
        <v>50</v>
      </c>
      <c r="AF2" s="2">
        <f t="shared" si="1"/>
        <v>51</v>
      </c>
      <c r="AG2" s="2">
        <f t="shared" si="1"/>
        <v>52</v>
      </c>
      <c r="AH2" s="2">
        <f t="shared" si="1"/>
        <v>53</v>
      </c>
      <c r="AI2" s="2">
        <f t="shared" si="1"/>
        <v>54</v>
      </c>
      <c r="AJ2" s="2">
        <f t="shared" si="1"/>
        <v>55</v>
      </c>
      <c r="AK2" s="2">
        <f t="shared" si="1"/>
        <v>56</v>
      </c>
      <c r="AL2" s="2">
        <f t="shared" si="1"/>
        <v>57</v>
      </c>
      <c r="AM2" s="2">
        <f t="shared" si="1"/>
        <v>58</v>
      </c>
      <c r="AN2" s="2">
        <f t="shared" si="1"/>
        <v>59</v>
      </c>
      <c r="AO2" s="2">
        <f t="shared" si="1"/>
        <v>60</v>
      </c>
      <c r="AP2" s="2">
        <f t="shared" si="1"/>
        <v>61</v>
      </c>
      <c r="AQ2" s="2">
        <f t="shared" si="1"/>
        <v>62</v>
      </c>
      <c r="AR2" s="2">
        <f t="shared" si="1"/>
        <v>63</v>
      </c>
      <c r="AS2" s="2">
        <f t="shared" si="1"/>
        <v>64</v>
      </c>
      <c r="AT2" s="2">
        <f t="shared" si="1"/>
        <v>65</v>
      </c>
    </row>
    <row r="3" spans="1:46">
      <c r="H3" s="10"/>
      <c r="I3" s="10" t="s">
        <v>0</v>
      </c>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row>
    <row r="4" spans="1:46">
      <c r="H4" s="11">
        <v>2017</v>
      </c>
      <c r="I4" s="12">
        <f>H4+1</f>
        <v>2018</v>
      </c>
      <c r="J4" s="12">
        <f t="shared" ref="J4:AI4" si="2">I4+1</f>
        <v>2019</v>
      </c>
      <c r="K4" s="12">
        <f t="shared" si="2"/>
        <v>2020</v>
      </c>
      <c r="L4" s="12">
        <f t="shared" si="2"/>
        <v>2021</v>
      </c>
      <c r="M4" s="12">
        <f t="shared" si="2"/>
        <v>2022</v>
      </c>
      <c r="N4" s="12">
        <f t="shared" si="2"/>
        <v>2023</v>
      </c>
      <c r="O4" s="12">
        <f t="shared" si="2"/>
        <v>2024</v>
      </c>
      <c r="P4" s="12">
        <f t="shared" si="2"/>
        <v>2025</v>
      </c>
      <c r="Q4" s="12">
        <f t="shared" si="2"/>
        <v>2026</v>
      </c>
      <c r="R4" s="12">
        <f t="shared" si="2"/>
        <v>2027</v>
      </c>
      <c r="S4" s="12">
        <f t="shared" si="2"/>
        <v>2028</v>
      </c>
      <c r="T4" s="12">
        <f t="shared" si="2"/>
        <v>2029</v>
      </c>
      <c r="U4" s="12">
        <f t="shared" si="2"/>
        <v>2030</v>
      </c>
      <c r="V4" s="12">
        <f t="shared" si="2"/>
        <v>2031</v>
      </c>
      <c r="W4" s="12">
        <f t="shared" si="2"/>
        <v>2032</v>
      </c>
      <c r="X4" s="12">
        <f t="shared" si="2"/>
        <v>2033</v>
      </c>
      <c r="Y4" s="12">
        <f t="shared" si="2"/>
        <v>2034</v>
      </c>
      <c r="Z4" s="12">
        <f t="shared" si="2"/>
        <v>2035</v>
      </c>
      <c r="AA4" s="12">
        <f t="shared" si="2"/>
        <v>2036</v>
      </c>
      <c r="AB4" s="12">
        <f t="shared" si="2"/>
        <v>2037</v>
      </c>
      <c r="AC4" s="12">
        <f t="shared" si="2"/>
        <v>2038</v>
      </c>
      <c r="AD4" s="12">
        <f t="shared" si="2"/>
        <v>2039</v>
      </c>
      <c r="AE4" s="12">
        <f t="shared" si="2"/>
        <v>2040</v>
      </c>
      <c r="AF4" s="12">
        <f t="shared" si="2"/>
        <v>2041</v>
      </c>
      <c r="AG4" s="12">
        <f t="shared" si="2"/>
        <v>2042</v>
      </c>
      <c r="AH4" s="12">
        <f t="shared" si="2"/>
        <v>2043</v>
      </c>
      <c r="AI4" s="12">
        <f t="shared" si="2"/>
        <v>2044</v>
      </c>
      <c r="AJ4" s="12">
        <f t="shared" ref="AJ4:AT4" si="3">AI4+1</f>
        <v>2045</v>
      </c>
      <c r="AK4" s="12">
        <f t="shared" si="3"/>
        <v>2046</v>
      </c>
      <c r="AL4" s="12">
        <f t="shared" si="3"/>
        <v>2047</v>
      </c>
      <c r="AM4" s="12">
        <f t="shared" si="3"/>
        <v>2048</v>
      </c>
      <c r="AN4" s="12">
        <f t="shared" si="3"/>
        <v>2049</v>
      </c>
      <c r="AO4" s="12">
        <f t="shared" si="3"/>
        <v>2050</v>
      </c>
      <c r="AP4" s="12">
        <f t="shared" si="3"/>
        <v>2051</v>
      </c>
      <c r="AQ4" s="12">
        <f t="shared" si="3"/>
        <v>2052</v>
      </c>
      <c r="AR4" s="12">
        <f t="shared" si="3"/>
        <v>2053</v>
      </c>
      <c r="AS4" s="12">
        <f t="shared" si="3"/>
        <v>2054</v>
      </c>
      <c r="AT4" s="12">
        <f t="shared" si="3"/>
        <v>2055</v>
      </c>
    </row>
    <row r="5" spans="1:46">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row>
    <row r="6" spans="1:46">
      <c r="B6" s="3" t="s">
        <v>34</v>
      </c>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row>
    <row r="7" spans="1:46">
      <c r="B7" s="2" t="s">
        <v>2</v>
      </c>
      <c r="H7" s="6">
        <v>100000</v>
      </c>
      <c r="I7" s="14">
        <f>H7*(1+$I$25)</f>
        <v>103000</v>
      </c>
      <c r="J7" s="14">
        <f>I7*(1+$I$25)</f>
        <v>106090</v>
      </c>
      <c r="K7" s="14">
        <f t="shared" ref="K7:AT7" si="4">J7*(1+$I$25)</f>
        <v>109272.7</v>
      </c>
      <c r="L7" s="14">
        <f t="shared" si="4"/>
        <v>112550.88099999999</v>
      </c>
      <c r="M7" s="14">
        <f t="shared" si="4"/>
        <v>115927.40742999999</v>
      </c>
      <c r="N7" s="14">
        <f t="shared" si="4"/>
        <v>119405.2296529</v>
      </c>
      <c r="O7" s="14">
        <f t="shared" si="4"/>
        <v>122987.386542487</v>
      </c>
      <c r="P7" s="14">
        <f t="shared" si="4"/>
        <v>126677.00813876161</v>
      </c>
      <c r="Q7" s="14">
        <f t="shared" si="4"/>
        <v>130477.31838292447</v>
      </c>
      <c r="R7" s="14">
        <f t="shared" si="4"/>
        <v>134391.6379344122</v>
      </c>
      <c r="S7" s="14">
        <f t="shared" si="4"/>
        <v>138423.38707244457</v>
      </c>
      <c r="T7" s="14">
        <f t="shared" si="4"/>
        <v>142576.08868461792</v>
      </c>
      <c r="U7" s="14">
        <f t="shared" si="4"/>
        <v>146853.37134515645</v>
      </c>
      <c r="V7" s="14">
        <f t="shared" si="4"/>
        <v>151258.97248551116</v>
      </c>
      <c r="W7" s="14">
        <f t="shared" si="4"/>
        <v>155796.74166007648</v>
      </c>
      <c r="X7" s="14">
        <f t="shared" si="4"/>
        <v>160470.6439098788</v>
      </c>
      <c r="Y7" s="14">
        <f t="shared" si="4"/>
        <v>165284.76322717516</v>
      </c>
      <c r="Z7" s="14">
        <f t="shared" si="4"/>
        <v>170243.30612399042</v>
      </c>
      <c r="AA7" s="14">
        <f t="shared" si="4"/>
        <v>175350.60530771012</v>
      </c>
      <c r="AB7" s="14">
        <f t="shared" si="4"/>
        <v>180611.12346694144</v>
      </c>
      <c r="AC7" s="14">
        <f t="shared" si="4"/>
        <v>186029.4571709497</v>
      </c>
      <c r="AD7" s="14">
        <f t="shared" si="4"/>
        <v>191610.34088607819</v>
      </c>
      <c r="AE7" s="14">
        <f t="shared" si="4"/>
        <v>197358.65111266053</v>
      </c>
      <c r="AF7" s="14">
        <f t="shared" si="4"/>
        <v>203279.41064604034</v>
      </c>
      <c r="AG7" s="14">
        <f t="shared" si="4"/>
        <v>209377.79296542157</v>
      </c>
      <c r="AH7" s="14">
        <f t="shared" si="4"/>
        <v>215659.12675438423</v>
      </c>
      <c r="AI7" s="14">
        <f t="shared" si="4"/>
        <v>222128.90055701576</v>
      </c>
      <c r="AJ7" s="14">
        <f t="shared" si="4"/>
        <v>228792.76757372625</v>
      </c>
      <c r="AK7" s="14">
        <f t="shared" si="4"/>
        <v>235656.55060093803</v>
      </c>
      <c r="AL7" s="14">
        <f t="shared" si="4"/>
        <v>242726.24711896619</v>
      </c>
      <c r="AM7" s="14">
        <f t="shared" si="4"/>
        <v>250008.03453253518</v>
      </c>
      <c r="AN7" s="14">
        <f t="shared" si="4"/>
        <v>257508.27556851125</v>
      </c>
      <c r="AO7" s="14">
        <f t="shared" si="4"/>
        <v>265233.52383556659</v>
      </c>
      <c r="AP7" s="14">
        <f t="shared" si="4"/>
        <v>273190.52955063363</v>
      </c>
      <c r="AQ7" s="14">
        <f t="shared" si="4"/>
        <v>281386.24543715263</v>
      </c>
      <c r="AR7" s="14">
        <f t="shared" si="4"/>
        <v>289827.83280026721</v>
      </c>
      <c r="AS7" s="14">
        <f t="shared" si="4"/>
        <v>298522.66778427525</v>
      </c>
      <c r="AT7" s="14">
        <f t="shared" si="4"/>
        <v>307478.3478178035</v>
      </c>
    </row>
    <row r="8" spans="1:46">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row>
    <row r="9" spans="1:46">
      <c r="B9" s="3" t="s">
        <v>7</v>
      </c>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row>
    <row r="10" spans="1:46">
      <c r="B10" s="2" t="s">
        <v>9</v>
      </c>
      <c r="H10" s="14">
        <f>IF($B$26="Y",$H$26,0)</f>
        <v>50000</v>
      </c>
      <c r="I10" s="14">
        <f t="shared" ref="I10:AT10" si="5">IF($B$26="Y",$H$26,0)</f>
        <v>50000</v>
      </c>
      <c r="J10" s="14">
        <f t="shared" si="5"/>
        <v>50000</v>
      </c>
      <c r="K10" s="14">
        <f t="shared" si="5"/>
        <v>50000</v>
      </c>
      <c r="L10" s="14">
        <f t="shared" si="5"/>
        <v>50000</v>
      </c>
      <c r="M10" s="14">
        <f t="shared" si="5"/>
        <v>50000</v>
      </c>
      <c r="N10" s="14">
        <f t="shared" si="5"/>
        <v>50000</v>
      </c>
      <c r="O10" s="14">
        <f t="shared" si="5"/>
        <v>50000</v>
      </c>
      <c r="P10" s="14">
        <f t="shared" si="5"/>
        <v>50000</v>
      </c>
      <c r="Q10" s="14">
        <f t="shared" si="5"/>
        <v>50000</v>
      </c>
      <c r="R10" s="14">
        <f t="shared" si="5"/>
        <v>50000</v>
      </c>
      <c r="S10" s="14">
        <f t="shared" si="5"/>
        <v>50000</v>
      </c>
      <c r="T10" s="14">
        <f t="shared" si="5"/>
        <v>50000</v>
      </c>
      <c r="U10" s="14">
        <f t="shared" si="5"/>
        <v>50000</v>
      </c>
      <c r="V10" s="14">
        <f t="shared" si="5"/>
        <v>50000</v>
      </c>
      <c r="W10" s="14">
        <f t="shared" si="5"/>
        <v>50000</v>
      </c>
      <c r="X10" s="14">
        <f t="shared" si="5"/>
        <v>50000</v>
      </c>
      <c r="Y10" s="14">
        <f t="shared" si="5"/>
        <v>50000</v>
      </c>
      <c r="Z10" s="14">
        <f t="shared" si="5"/>
        <v>50000</v>
      </c>
      <c r="AA10" s="14">
        <f t="shared" si="5"/>
        <v>50000</v>
      </c>
      <c r="AB10" s="14">
        <f t="shared" si="5"/>
        <v>50000</v>
      </c>
      <c r="AC10" s="14">
        <f t="shared" si="5"/>
        <v>50000</v>
      </c>
      <c r="AD10" s="14">
        <f t="shared" si="5"/>
        <v>50000</v>
      </c>
      <c r="AE10" s="14">
        <f t="shared" si="5"/>
        <v>50000</v>
      </c>
      <c r="AF10" s="14">
        <f t="shared" si="5"/>
        <v>50000</v>
      </c>
      <c r="AG10" s="14">
        <f t="shared" si="5"/>
        <v>50000</v>
      </c>
      <c r="AH10" s="14">
        <f t="shared" si="5"/>
        <v>50000</v>
      </c>
      <c r="AI10" s="14">
        <f t="shared" si="5"/>
        <v>50000</v>
      </c>
      <c r="AJ10" s="14">
        <f t="shared" si="5"/>
        <v>50000</v>
      </c>
      <c r="AK10" s="14">
        <f t="shared" si="5"/>
        <v>50000</v>
      </c>
      <c r="AL10" s="14">
        <f t="shared" si="5"/>
        <v>50000</v>
      </c>
      <c r="AM10" s="14">
        <f t="shared" si="5"/>
        <v>50000</v>
      </c>
      <c r="AN10" s="14">
        <f t="shared" si="5"/>
        <v>50000</v>
      </c>
      <c r="AO10" s="14">
        <f t="shared" si="5"/>
        <v>50000</v>
      </c>
      <c r="AP10" s="14">
        <f t="shared" si="5"/>
        <v>50000</v>
      </c>
      <c r="AQ10" s="14">
        <f t="shared" si="5"/>
        <v>50000</v>
      </c>
      <c r="AR10" s="14">
        <f t="shared" si="5"/>
        <v>50000</v>
      </c>
      <c r="AS10" s="14">
        <f t="shared" si="5"/>
        <v>50000</v>
      </c>
      <c r="AT10" s="14">
        <f t="shared" si="5"/>
        <v>50000</v>
      </c>
    </row>
    <row r="11" spans="1:46">
      <c r="B11" s="2" t="s">
        <v>11</v>
      </c>
      <c r="H11" s="14">
        <f>IF($B$27="Y",H7*$H$27,0)</f>
        <v>0</v>
      </c>
      <c r="I11" s="14">
        <f t="shared" ref="I11:AT11" si="6">IF($B$27="Y",I7*$H$27,0)</f>
        <v>0</v>
      </c>
      <c r="J11" s="14">
        <f t="shared" si="6"/>
        <v>0</v>
      </c>
      <c r="K11" s="14">
        <f t="shared" si="6"/>
        <v>0</v>
      </c>
      <c r="L11" s="14">
        <f t="shared" si="6"/>
        <v>0</v>
      </c>
      <c r="M11" s="14">
        <f t="shared" si="6"/>
        <v>0</v>
      </c>
      <c r="N11" s="14">
        <f t="shared" si="6"/>
        <v>0</v>
      </c>
      <c r="O11" s="14">
        <f t="shared" si="6"/>
        <v>0</v>
      </c>
      <c r="P11" s="14">
        <f t="shared" si="6"/>
        <v>0</v>
      </c>
      <c r="Q11" s="14">
        <f t="shared" si="6"/>
        <v>0</v>
      </c>
      <c r="R11" s="14">
        <f t="shared" si="6"/>
        <v>0</v>
      </c>
      <c r="S11" s="14">
        <f t="shared" si="6"/>
        <v>0</v>
      </c>
      <c r="T11" s="14">
        <f t="shared" si="6"/>
        <v>0</v>
      </c>
      <c r="U11" s="14">
        <f t="shared" si="6"/>
        <v>0</v>
      </c>
      <c r="V11" s="14">
        <f t="shared" si="6"/>
        <v>0</v>
      </c>
      <c r="W11" s="14">
        <f t="shared" si="6"/>
        <v>0</v>
      </c>
      <c r="X11" s="14">
        <f t="shared" si="6"/>
        <v>0</v>
      </c>
      <c r="Y11" s="14">
        <f t="shared" si="6"/>
        <v>0</v>
      </c>
      <c r="Z11" s="14">
        <f t="shared" si="6"/>
        <v>0</v>
      </c>
      <c r="AA11" s="14">
        <f t="shared" si="6"/>
        <v>0</v>
      </c>
      <c r="AB11" s="14">
        <f t="shared" si="6"/>
        <v>0</v>
      </c>
      <c r="AC11" s="14">
        <f t="shared" si="6"/>
        <v>0</v>
      </c>
      <c r="AD11" s="14">
        <f t="shared" si="6"/>
        <v>0</v>
      </c>
      <c r="AE11" s="14">
        <f t="shared" si="6"/>
        <v>0</v>
      </c>
      <c r="AF11" s="14">
        <f t="shared" si="6"/>
        <v>0</v>
      </c>
      <c r="AG11" s="14">
        <f t="shared" si="6"/>
        <v>0</v>
      </c>
      <c r="AH11" s="14">
        <f t="shared" si="6"/>
        <v>0</v>
      </c>
      <c r="AI11" s="14">
        <f t="shared" si="6"/>
        <v>0</v>
      </c>
      <c r="AJ11" s="14">
        <f t="shared" si="6"/>
        <v>0</v>
      </c>
      <c r="AK11" s="14">
        <f t="shared" si="6"/>
        <v>0</v>
      </c>
      <c r="AL11" s="14">
        <f t="shared" si="6"/>
        <v>0</v>
      </c>
      <c r="AM11" s="14">
        <f t="shared" si="6"/>
        <v>0</v>
      </c>
      <c r="AN11" s="14">
        <f t="shared" si="6"/>
        <v>0</v>
      </c>
      <c r="AO11" s="14">
        <f t="shared" si="6"/>
        <v>0</v>
      </c>
      <c r="AP11" s="14">
        <f t="shared" si="6"/>
        <v>0</v>
      </c>
      <c r="AQ11" s="14">
        <f t="shared" si="6"/>
        <v>0</v>
      </c>
      <c r="AR11" s="14">
        <f t="shared" si="6"/>
        <v>0</v>
      </c>
      <c r="AS11" s="14">
        <f t="shared" si="6"/>
        <v>0</v>
      </c>
      <c r="AT11" s="14">
        <f t="shared" si="6"/>
        <v>0</v>
      </c>
    </row>
    <row r="12" spans="1:46">
      <c r="B12" s="2" t="s">
        <v>12</v>
      </c>
      <c r="H12" s="14">
        <f>SUM(H10:H11)</f>
        <v>50000</v>
      </c>
      <c r="I12" s="14">
        <f t="shared" ref="I12:AT12" si="7">SUM(I10:I11)</f>
        <v>50000</v>
      </c>
      <c r="J12" s="14">
        <f t="shared" si="7"/>
        <v>50000</v>
      </c>
      <c r="K12" s="14">
        <f t="shared" si="7"/>
        <v>50000</v>
      </c>
      <c r="L12" s="14">
        <f t="shared" si="7"/>
        <v>50000</v>
      </c>
      <c r="M12" s="14">
        <f t="shared" si="7"/>
        <v>50000</v>
      </c>
      <c r="N12" s="14">
        <f t="shared" si="7"/>
        <v>50000</v>
      </c>
      <c r="O12" s="14">
        <f t="shared" si="7"/>
        <v>50000</v>
      </c>
      <c r="P12" s="14">
        <f t="shared" si="7"/>
        <v>50000</v>
      </c>
      <c r="Q12" s="14">
        <f t="shared" si="7"/>
        <v>50000</v>
      </c>
      <c r="R12" s="14">
        <f t="shared" si="7"/>
        <v>50000</v>
      </c>
      <c r="S12" s="14">
        <f t="shared" si="7"/>
        <v>50000</v>
      </c>
      <c r="T12" s="14">
        <f t="shared" si="7"/>
        <v>50000</v>
      </c>
      <c r="U12" s="14">
        <f t="shared" si="7"/>
        <v>50000</v>
      </c>
      <c r="V12" s="14">
        <f t="shared" si="7"/>
        <v>50000</v>
      </c>
      <c r="W12" s="14">
        <f t="shared" si="7"/>
        <v>50000</v>
      </c>
      <c r="X12" s="14">
        <f t="shared" si="7"/>
        <v>50000</v>
      </c>
      <c r="Y12" s="14">
        <f t="shared" si="7"/>
        <v>50000</v>
      </c>
      <c r="Z12" s="14">
        <f t="shared" si="7"/>
        <v>50000</v>
      </c>
      <c r="AA12" s="14">
        <f t="shared" si="7"/>
        <v>50000</v>
      </c>
      <c r="AB12" s="14">
        <f t="shared" si="7"/>
        <v>50000</v>
      </c>
      <c r="AC12" s="14">
        <f t="shared" si="7"/>
        <v>50000</v>
      </c>
      <c r="AD12" s="14">
        <f t="shared" si="7"/>
        <v>50000</v>
      </c>
      <c r="AE12" s="14">
        <f t="shared" si="7"/>
        <v>50000</v>
      </c>
      <c r="AF12" s="14">
        <f t="shared" si="7"/>
        <v>50000</v>
      </c>
      <c r="AG12" s="14">
        <f t="shared" si="7"/>
        <v>50000</v>
      </c>
      <c r="AH12" s="14">
        <f t="shared" si="7"/>
        <v>50000</v>
      </c>
      <c r="AI12" s="14">
        <f t="shared" si="7"/>
        <v>50000</v>
      </c>
      <c r="AJ12" s="14">
        <f t="shared" si="7"/>
        <v>50000</v>
      </c>
      <c r="AK12" s="14">
        <f t="shared" si="7"/>
        <v>50000</v>
      </c>
      <c r="AL12" s="14">
        <f t="shared" si="7"/>
        <v>50000</v>
      </c>
      <c r="AM12" s="14">
        <f t="shared" si="7"/>
        <v>50000</v>
      </c>
      <c r="AN12" s="14">
        <f t="shared" si="7"/>
        <v>50000</v>
      </c>
      <c r="AO12" s="14">
        <f t="shared" si="7"/>
        <v>50000</v>
      </c>
      <c r="AP12" s="14">
        <f t="shared" si="7"/>
        <v>50000</v>
      </c>
      <c r="AQ12" s="14">
        <f t="shared" si="7"/>
        <v>50000</v>
      </c>
      <c r="AR12" s="14">
        <f t="shared" si="7"/>
        <v>50000</v>
      </c>
      <c r="AS12" s="14">
        <f t="shared" si="7"/>
        <v>50000</v>
      </c>
      <c r="AT12" s="14">
        <f t="shared" si="7"/>
        <v>50000</v>
      </c>
    </row>
    <row r="13" spans="1:46" ht="16">
      <c r="B13" s="2" t="s">
        <v>13</v>
      </c>
      <c r="H13" s="32">
        <f>VLOOKUP(H2,'Mortality Table'!$A$5:$C$124,3,FALSE)</f>
        <v>5.6300000000000002E-4</v>
      </c>
      <c r="I13" s="32">
        <f>VLOOKUP(I2,'Mortality Table'!$A$5:$C$124,3,FALSE)</f>
        <v>5.9299999999999999E-4</v>
      </c>
      <c r="J13" s="32">
        <f>VLOOKUP(J2,'Mortality Table'!$A$5:$C$124,3,FALSE)</f>
        <v>6.2699999999999995E-4</v>
      </c>
      <c r="K13" s="32">
        <f>VLOOKUP(K2,'Mortality Table'!$A$5:$C$124,3,FALSE)</f>
        <v>6.6399999999999999E-4</v>
      </c>
      <c r="L13" s="32">
        <f>VLOOKUP(L2,'Mortality Table'!$A$5:$C$124,3,FALSE)</f>
        <v>7.0500000000000001E-4</v>
      </c>
      <c r="M13" s="32">
        <f>VLOOKUP(M2,'Mortality Table'!$A$5:$C$124,3,FALSE)</f>
        <v>7.4799999999999997E-4</v>
      </c>
      <c r="N13" s="32">
        <f>VLOOKUP(N2,'Mortality Table'!$A$5:$C$124,3,FALSE)</f>
        <v>7.94E-4</v>
      </c>
      <c r="O13" s="32">
        <f>VLOOKUP(O2,'Mortality Table'!$A$5:$C$124,3,FALSE)</f>
        <v>8.4500000000000005E-4</v>
      </c>
      <c r="P13" s="32">
        <f>VLOOKUP(P2,'Mortality Table'!$A$5:$C$124,3,FALSE)</f>
        <v>9.0300000000000005E-4</v>
      </c>
      <c r="Q13" s="32">
        <f>VLOOKUP(Q2,'Mortality Table'!$A$5:$C$124,3,FALSE)</f>
        <v>9.68E-4</v>
      </c>
      <c r="R13" s="32">
        <f>VLOOKUP(R2,'Mortality Table'!$A$5:$C$124,3,FALSE)</f>
        <v>1.0380000000000001E-3</v>
      </c>
      <c r="S13" s="32">
        <f>VLOOKUP(S2,'Mortality Table'!$A$5:$C$124,3,FALSE)</f>
        <v>1.1130000000000001E-3</v>
      </c>
      <c r="T13" s="32">
        <f>VLOOKUP(T2,'Mortality Table'!$A$5:$C$124,3,FALSE)</f>
        <v>1.196E-3</v>
      </c>
      <c r="U13" s="32">
        <f>VLOOKUP(U2,'Mortality Table'!$A$5:$C$124,3,FALSE)</f>
        <v>1.2869999999999999E-3</v>
      </c>
      <c r="V13" s="32">
        <f>VLOOKUP(V2,'Mortality Table'!$A$5:$C$124,3,FALSE)</f>
        <v>1.3929999999999999E-3</v>
      </c>
      <c r="W13" s="32">
        <f>VLOOKUP(W2,'Mortality Table'!$A$5:$C$124,3,FALSE)</f>
        <v>1.5169999999999999E-3</v>
      </c>
      <c r="X13" s="32">
        <f>VLOOKUP(X2,'Mortality Table'!$A$5:$C$124,3,FALSE)</f>
        <v>1.6620000000000001E-3</v>
      </c>
      <c r="Y13" s="32">
        <f>VLOOKUP(Y2,'Mortality Table'!$A$5:$C$124,3,FALSE)</f>
        <v>1.8270000000000001E-3</v>
      </c>
      <c r="Z13" s="32">
        <f>VLOOKUP(Z2,'Mortality Table'!$A$5:$C$124,3,FALSE)</f>
        <v>2.0049999999999998E-3</v>
      </c>
      <c r="AA13" s="32">
        <f>VLOOKUP(AA2,'Mortality Table'!$A$5:$C$124,3,FALSE)</f>
        <v>2.1979999999999999E-3</v>
      </c>
      <c r="AB13" s="32">
        <f>VLOOKUP(AB2,'Mortality Table'!$A$5:$C$124,3,FALSE)</f>
        <v>2.4120000000000001E-3</v>
      </c>
      <c r="AC13" s="32">
        <f>VLOOKUP(AC2,'Mortality Table'!$A$5:$C$124,3,FALSE)</f>
        <v>2.6480000000000002E-3</v>
      </c>
      <c r="AD13" s="32">
        <f>VLOOKUP(AD2,'Mortality Table'!$A$5:$C$124,3,FALSE)</f>
        <v>2.9039999999999999E-3</v>
      </c>
      <c r="AE13" s="32">
        <f>VLOOKUP(AE2,'Mortality Table'!$A$5:$C$124,3,FALSE)</f>
        <v>3.1819999999999999E-3</v>
      </c>
      <c r="AF13" s="32">
        <f>VLOOKUP(AF2,'Mortality Table'!$A$5:$C$124,3,FALSE)</f>
        <v>3.473E-3</v>
      </c>
      <c r="AG13" s="32">
        <f>VLOOKUP(AG2,'Mortality Table'!$A$5:$C$124,3,FALSE)</f>
        <v>3.7669999999999999E-3</v>
      </c>
      <c r="AH13" s="32">
        <f>VLOOKUP(AH2,'Mortality Table'!$A$5:$C$124,3,FALSE)</f>
        <v>4.058E-3</v>
      </c>
      <c r="AI13" s="32">
        <f>VLOOKUP(AI2,'Mortality Table'!$A$5:$C$124,3,FALSE)</f>
        <v>4.352E-3</v>
      </c>
      <c r="AJ13" s="32">
        <f>VLOOKUP(AJ2,'Mortality Table'!$A$5:$C$124,3,FALSE)</f>
        <v>4.6810000000000003E-3</v>
      </c>
      <c r="AK13" s="32">
        <f>VLOOKUP(AK2,'Mortality Table'!$A$5:$C$124,3,FALSE)</f>
        <v>5.0400000000000002E-3</v>
      </c>
      <c r="AL13" s="32">
        <f>VLOOKUP(AL2,'Mortality Table'!$A$5:$C$124,3,FALSE)</f>
        <v>5.4000000000000003E-3</v>
      </c>
      <c r="AM13" s="32">
        <f>VLOOKUP(AM2,'Mortality Table'!$A$5:$C$124,3,FALSE)</f>
        <v>5.7559999999999998E-3</v>
      </c>
      <c r="AN13" s="32">
        <f>VLOOKUP(AN2,'Mortality Table'!$A$5:$C$124,3,FALSE)</f>
        <v>6.1279999999999998E-3</v>
      </c>
      <c r="AO13" s="32">
        <f>VLOOKUP(AO2,'Mortality Table'!$A$5:$C$124,3,FALSE)</f>
        <v>6.5449999999999996E-3</v>
      </c>
      <c r="AP13" s="32">
        <f>VLOOKUP(AP2,'Mortality Table'!$A$5:$C$124,3,FALSE)</f>
        <v>7.0340000000000003E-3</v>
      </c>
      <c r="AQ13" s="32">
        <f>VLOOKUP(AQ2,'Mortality Table'!$A$5:$C$124,3,FALSE)</f>
        <v>7.607E-3</v>
      </c>
      <c r="AR13" s="32">
        <f>VLOOKUP(AR2,'Mortality Table'!$A$5:$C$124,3,FALSE)</f>
        <v>8.2810000000000002E-3</v>
      </c>
      <c r="AS13" s="32">
        <f>VLOOKUP(AS2,'Mortality Table'!$A$5:$C$124,3,FALSE)</f>
        <v>9.0570000000000008E-3</v>
      </c>
      <c r="AT13" s="32">
        <f>VLOOKUP(AT2,'Mortality Table'!$A$5:$C$124,3,FALSE)</f>
        <v>9.953E-3</v>
      </c>
    </row>
    <row r="14" spans="1:46" ht="16">
      <c r="B14" s="2" t="s">
        <v>21</v>
      </c>
      <c r="H14" s="32">
        <f>1-H13</f>
        <v>0.99943700000000002</v>
      </c>
      <c r="I14" s="32">
        <f t="shared" ref="I14:AT14" si="8">1-I13</f>
        <v>0.99940700000000005</v>
      </c>
      <c r="J14" s="32">
        <f t="shared" si="8"/>
        <v>0.99937299999999996</v>
      </c>
      <c r="K14" s="32">
        <f t="shared" si="8"/>
        <v>0.999336</v>
      </c>
      <c r="L14" s="32">
        <f t="shared" si="8"/>
        <v>0.99929500000000004</v>
      </c>
      <c r="M14" s="32">
        <f t="shared" si="8"/>
        <v>0.99925200000000003</v>
      </c>
      <c r="N14" s="32">
        <f t="shared" si="8"/>
        <v>0.99920600000000004</v>
      </c>
      <c r="O14" s="32">
        <f t="shared" si="8"/>
        <v>0.99915500000000002</v>
      </c>
      <c r="P14" s="32">
        <f t="shared" si="8"/>
        <v>0.99909700000000001</v>
      </c>
      <c r="Q14" s="32">
        <f t="shared" si="8"/>
        <v>0.99903200000000003</v>
      </c>
      <c r="R14" s="32">
        <f t="shared" si="8"/>
        <v>0.99896200000000002</v>
      </c>
      <c r="S14" s="32">
        <f t="shared" si="8"/>
        <v>0.99888699999999997</v>
      </c>
      <c r="T14" s="32">
        <f t="shared" si="8"/>
        <v>0.99880400000000003</v>
      </c>
      <c r="U14" s="32">
        <f t="shared" si="8"/>
        <v>0.99871299999999996</v>
      </c>
      <c r="V14" s="32">
        <f t="shared" si="8"/>
        <v>0.99860700000000002</v>
      </c>
      <c r="W14" s="32">
        <f t="shared" si="8"/>
        <v>0.99848300000000001</v>
      </c>
      <c r="X14" s="32">
        <f t="shared" si="8"/>
        <v>0.99833799999999995</v>
      </c>
      <c r="Y14" s="32">
        <f t="shared" si="8"/>
        <v>0.99817299999999998</v>
      </c>
      <c r="Z14" s="32">
        <f t="shared" si="8"/>
        <v>0.99799499999999997</v>
      </c>
      <c r="AA14" s="32">
        <f t="shared" si="8"/>
        <v>0.99780199999999997</v>
      </c>
      <c r="AB14" s="32">
        <f t="shared" si="8"/>
        <v>0.99758800000000003</v>
      </c>
      <c r="AC14" s="32">
        <f t="shared" si="8"/>
        <v>0.99735200000000002</v>
      </c>
      <c r="AD14" s="32">
        <f t="shared" si="8"/>
        <v>0.99709599999999998</v>
      </c>
      <c r="AE14" s="32">
        <f t="shared" si="8"/>
        <v>0.99681799999999998</v>
      </c>
      <c r="AF14" s="32">
        <f t="shared" si="8"/>
        <v>0.99652700000000005</v>
      </c>
      <c r="AG14" s="32">
        <f t="shared" si="8"/>
        <v>0.99623300000000004</v>
      </c>
      <c r="AH14" s="32">
        <f t="shared" si="8"/>
        <v>0.99594199999999999</v>
      </c>
      <c r="AI14" s="32">
        <f t="shared" si="8"/>
        <v>0.99564799999999998</v>
      </c>
      <c r="AJ14" s="32">
        <f t="shared" si="8"/>
        <v>0.99531899999999995</v>
      </c>
      <c r="AK14" s="32">
        <f t="shared" si="8"/>
        <v>0.99495999999999996</v>
      </c>
      <c r="AL14" s="32">
        <f t="shared" si="8"/>
        <v>0.99460000000000004</v>
      </c>
      <c r="AM14" s="32">
        <f t="shared" si="8"/>
        <v>0.99424400000000002</v>
      </c>
      <c r="AN14" s="32">
        <f t="shared" si="8"/>
        <v>0.99387199999999998</v>
      </c>
      <c r="AO14" s="32">
        <f t="shared" si="8"/>
        <v>0.99345499999999998</v>
      </c>
      <c r="AP14" s="32">
        <f t="shared" si="8"/>
        <v>0.99296600000000002</v>
      </c>
      <c r="AQ14" s="32">
        <f t="shared" si="8"/>
        <v>0.99239299999999997</v>
      </c>
      <c r="AR14" s="32">
        <f t="shared" si="8"/>
        <v>0.99171900000000002</v>
      </c>
      <c r="AS14" s="32">
        <f t="shared" si="8"/>
        <v>0.99094300000000002</v>
      </c>
      <c r="AT14" s="32">
        <f t="shared" si="8"/>
        <v>0.99004700000000001</v>
      </c>
    </row>
    <row r="15" spans="1:46">
      <c r="B15" s="2" t="s">
        <v>29</v>
      </c>
      <c r="H15" s="32">
        <f>1*H13</f>
        <v>5.6300000000000002E-4</v>
      </c>
      <c r="I15" s="32">
        <f>H14*I13</f>
        <v>5.9266614100000003E-4</v>
      </c>
      <c r="J15" s="32">
        <f>PRODUCT($H$14:I14)*J13</f>
        <v>6.2627539732959298E-4</v>
      </c>
      <c r="K15" s="32">
        <f>PRODUCT($H$14:J14)*K13</f>
        <v>6.628167908185492E-4</v>
      </c>
      <c r="L15" s="32">
        <f>PRODUCT($H$14:K14)*L13</f>
        <v>7.0327644537795052E-4</v>
      </c>
      <c r="M15" s="32">
        <f>PRODUCT($H$14:L14)*M13</f>
        <v>7.4564526998865445E-4</v>
      </c>
      <c r="N15" s="32">
        <f>PRODUCT($H$14:M14)*N13</f>
        <v>7.9090841804465531E-4</v>
      </c>
      <c r="O15" s="32">
        <f>PRODUCT($H$14:N14)*O13</f>
        <v>8.4104152274913743E-4</v>
      </c>
      <c r="P15" s="32">
        <f>PRODUCT($H$14:O14)*P13</f>
        <v>8.9801035612326649E-4</v>
      </c>
      <c r="Q15" s="32">
        <f>PRODUCT($H$14:P14)*Q13</f>
        <v>9.6178191614949414E-4</v>
      </c>
      <c r="R15" s="32">
        <f>PRODUCT($H$14:Q14)*R13</f>
        <v>1.0303339316966307E-3</v>
      </c>
      <c r="S15" s="32">
        <f>PRODUCT($H$14:R14)*S13</f>
        <v>1.103633263361334E-3</v>
      </c>
      <c r="T15" s="32">
        <f>PRODUCT($H$14:S14)*T13</f>
        <v>1.1846148102146435E-3</v>
      </c>
      <c r="U15" s="32">
        <f>PRODUCT($H$14:T14)*U13</f>
        <v>1.2732239465137072E-3</v>
      </c>
      <c r="V15" s="32">
        <f>PRODUCT($H$14:U14)*V13</f>
        <v>1.3763157211043511E-3</v>
      </c>
      <c r="W15" s="32">
        <f>PRODUCT($H$14:V14)*W13</f>
        <v>1.4967426738574741E-3</v>
      </c>
      <c r="X15" s="32">
        <f>PRODUCT($H$14:W14)*X13</f>
        <v>1.6373188236636048E-3</v>
      </c>
      <c r="Y15" s="32">
        <f>PRODUCT($H$14:X14)*Y13</f>
        <v>1.7968771448830568E-3</v>
      </c>
      <c r="Z15" s="32">
        <f>PRODUCT($H$14:Y14)*Z13</f>
        <v>1.9683396124413831E-3</v>
      </c>
      <c r="AA15" s="32">
        <f>PRODUCT($H$14:Z14)*AA13</f>
        <v>2.1534842968366718E-3</v>
      </c>
      <c r="AB15" s="32">
        <f>PRODUCT($H$14:AA14)*AB13</f>
        <v>2.3579559887650439E-3</v>
      </c>
      <c r="AC15" s="32">
        <f>PRODUCT($H$14:AB14)*AC13</f>
        <v>2.582424232977006E-3</v>
      </c>
      <c r="AD15" s="32">
        <f>PRODUCT($H$14:AC14)*AD13</f>
        <v>2.8245852218118854E-3</v>
      </c>
      <c r="AE15" s="32">
        <f>PRODUCT($H$14:AD14)*AE13</f>
        <v>3.0859950127323965E-3</v>
      </c>
      <c r="AF15" s="32">
        <f>PRODUCT($H$14:AE14)*AF13</f>
        <v>3.3574975119227959E-3</v>
      </c>
      <c r="AG15" s="32">
        <f>PRODUCT($H$14:AF14)*AG13</f>
        <v>3.6290721823154814E-3</v>
      </c>
      <c r="AH15" s="32">
        <f>PRODUCT($H$14:AG14)*AH13</f>
        <v>3.8946905109445897E-3</v>
      </c>
      <c r="AI15" s="32">
        <f>PRODUCT($H$14:AH14)*AI13</f>
        <v>4.1599091298709515E-3</v>
      </c>
      <c r="AJ15" s="32">
        <f>PRODUCT($H$14:AI14)*AJ13</f>
        <v>4.4549150198037735E-3</v>
      </c>
      <c r="AK15" s="32">
        <f>PRODUCT($H$14:AJ14)*AK13</f>
        <v>4.7741231094817777E-3</v>
      </c>
      <c r="AL15" s="32">
        <f>PRODUCT($H$14:AK14)*AL13</f>
        <v>5.0893516382249891E-3</v>
      </c>
      <c r="AM15" s="32">
        <f>PRODUCT($H$14:AL14)*AM13</f>
        <v>5.3955775493079762E-3</v>
      </c>
      <c r="AN15" s="32">
        <f>PRODUCT($H$14:AM14)*AN13</f>
        <v>5.711219990798563E-3</v>
      </c>
      <c r="AO15" s="32">
        <f>PRODUCT($H$14:AN14)*AO13</f>
        <v>6.0624788836616253E-3</v>
      </c>
      <c r="AP15" s="32">
        <f>PRODUCT($H$14:AO14)*AP13</f>
        <v>6.4727845552627868E-3</v>
      </c>
      <c r="AQ15" s="32">
        <f>PRODUCT($H$14:AP14)*AQ13</f>
        <v>6.9508286464385876E-3</v>
      </c>
      <c r="AR15" s="32">
        <f>PRODUCT($H$14:AQ14)*AR13</f>
        <v>7.5091303445659254E-3</v>
      </c>
      <c r="AS15" s="32">
        <f>PRODUCT($H$14:AR14)*AS13</f>
        <v>8.1447894116780089E-3</v>
      </c>
      <c r="AT15" s="32">
        <f>PRODUCT($H$14:AS14)*AT13</f>
        <v>8.8694802366376859E-3</v>
      </c>
    </row>
    <row r="16" spans="1:46">
      <c r="B16" s="2" t="s">
        <v>30</v>
      </c>
      <c r="H16" s="32">
        <f>H12*H15</f>
        <v>28.150000000000002</v>
      </c>
      <c r="I16" s="32">
        <f t="shared" ref="I16:AT16" si="9">I12*I15</f>
        <v>29.633307050000003</v>
      </c>
      <c r="J16" s="32">
        <f t="shared" si="9"/>
        <v>31.31376986647965</v>
      </c>
      <c r="K16" s="32">
        <f t="shared" si="9"/>
        <v>33.140839540927459</v>
      </c>
      <c r="L16" s="32">
        <f t="shared" si="9"/>
        <v>35.163822268897526</v>
      </c>
      <c r="M16" s="32">
        <f t="shared" si="9"/>
        <v>37.282263499432723</v>
      </c>
      <c r="N16" s="32">
        <f t="shared" si="9"/>
        <v>39.545420902232763</v>
      </c>
      <c r="O16" s="32">
        <f t="shared" si="9"/>
        <v>42.052076137456872</v>
      </c>
      <c r="P16" s="32">
        <f t="shared" si="9"/>
        <v>44.900517806163322</v>
      </c>
      <c r="Q16" s="32">
        <f t="shared" si="9"/>
        <v>48.089095807474706</v>
      </c>
      <c r="R16" s="32">
        <f t="shared" si="9"/>
        <v>51.516696584831536</v>
      </c>
      <c r="S16" s="32">
        <f t="shared" si="9"/>
        <v>55.181663168066699</v>
      </c>
      <c r="T16" s="32">
        <f t="shared" si="9"/>
        <v>59.230740510732176</v>
      </c>
      <c r="U16" s="32">
        <f t="shared" si="9"/>
        <v>63.661197325685364</v>
      </c>
      <c r="V16" s="32">
        <f t="shared" si="9"/>
        <v>68.815786055217558</v>
      </c>
      <c r="W16" s="32">
        <f t="shared" si="9"/>
        <v>74.837133692873707</v>
      </c>
      <c r="X16" s="32">
        <f t="shared" si="9"/>
        <v>81.86594118318024</v>
      </c>
      <c r="Y16" s="32">
        <f t="shared" si="9"/>
        <v>89.843857244152844</v>
      </c>
      <c r="Z16" s="32">
        <f t="shared" si="9"/>
        <v>98.416980622069161</v>
      </c>
      <c r="AA16" s="32">
        <f t="shared" si="9"/>
        <v>107.67421484183359</v>
      </c>
      <c r="AB16" s="32">
        <f t="shared" si="9"/>
        <v>117.89779943825219</v>
      </c>
      <c r="AC16" s="32">
        <f t="shared" si="9"/>
        <v>129.12121164885031</v>
      </c>
      <c r="AD16" s="32">
        <f t="shared" si="9"/>
        <v>141.22926109059426</v>
      </c>
      <c r="AE16" s="32">
        <f t="shared" si="9"/>
        <v>154.29975063661982</v>
      </c>
      <c r="AF16" s="32">
        <f t="shared" si="9"/>
        <v>167.87487559613979</v>
      </c>
      <c r="AG16" s="32">
        <f t="shared" si="9"/>
        <v>181.45360911577407</v>
      </c>
      <c r="AH16" s="32">
        <f t="shared" si="9"/>
        <v>194.73452554722948</v>
      </c>
      <c r="AI16" s="32">
        <f t="shared" si="9"/>
        <v>207.99545649354758</v>
      </c>
      <c r="AJ16" s="32">
        <f t="shared" si="9"/>
        <v>222.74575099018867</v>
      </c>
      <c r="AK16" s="32">
        <f t="shared" si="9"/>
        <v>238.70615547408889</v>
      </c>
      <c r="AL16" s="32">
        <f t="shared" si="9"/>
        <v>254.46758191124945</v>
      </c>
      <c r="AM16" s="32">
        <f t="shared" si="9"/>
        <v>269.77887746539881</v>
      </c>
      <c r="AN16" s="32">
        <f t="shared" si="9"/>
        <v>285.56099953992816</v>
      </c>
      <c r="AO16" s="32">
        <f t="shared" si="9"/>
        <v>303.12394418308128</v>
      </c>
      <c r="AP16" s="32">
        <f t="shared" si="9"/>
        <v>323.63922776313933</v>
      </c>
      <c r="AQ16" s="32">
        <f t="shared" si="9"/>
        <v>347.54143232192939</v>
      </c>
      <c r="AR16" s="32">
        <f t="shared" si="9"/>
        <v>375.45651722829626</v>
      </c>
      <c r="AS16" s="32">
        <f t="shared" si="9"/>
        <v>407.23947058390047</v>
      </c>
      <c r="AT16" s="32">
        <f t="shared" si="9"/>
        <v>443.4740118318843</v>
      </c>
    </row>
    <row r="17" spans="1:46">
      <c r="B17" s="2" t="s">
        <v>22</v>
      </c>
      <c r="H17" s="32">
        <f>(1+$H$29)^(-H1)</f>
        <v>0.95238095238095233</v>
      </c>
      <c r="I17" s="32">
        <f t="shared" ref="I17:AT17" si="10">(1+$H$29)^(-I1)</f>
        <v>0.90702947845804982</v>
      </c>
      <c r="J17" s="32">
        <f t="shared" si="10"/>
        <v>0.86383759853147601</v>
      </c>
      <c r="K17" s="32">
        <f t="shared" si="10"/>
        <v>0.82270247479188197</v>
      </c>
      <c r="L17" s="32">
        <f t="shared" si="10"/>
        <v>0.78352616646845896</v>
      </c>
      <c r="M17" s="32">
        <f t="shared" si="10"/>
        <v>0.74621539663662761</v>
      </c>
      <c r="N17" s="32">
        <f t="shared" si="10"/>
        <v>0.71068133013012147</v>
      </c>
      <c r="O17" s="32">
        <f t="shared" si="10"/>
        <v>0.67683936202868722</v>
      </c>
      <c r="P17" s="32">
        <f t="shared" si="10"/>
        <v>0.64460891621779726</v>
      </c>
      <c r="Q17" s="32">
        <f t="shared" si="10"/>
        <v>0.61391325354075932</v>
      </c>
      <c r="R17" s="32">
        <f t="shared" si="10"/>
        <v>0.5846792890864374</v>
      </c>
      <c r="S17" s="32">
        <f t="shared" si="10"/>
        <v>0.5568374181775595</v>
      </c>
      <c r="T17" s="32">
        <f t="shared" si="10"/>
        <v>0.53032135064529462</v>
      </c>
      <c r="U17" s="32">
        <f t="shared" si="10"/>
        <v>0.50506795299551888</v>
      </c>
      <c r="V17" s="32">
        <f t="shared" si="10"/>
        <v>0.48101709809097021</v>
      </c>
      <c r="W17" s="32">
        <f t="shared" si="10"/>
        <v>0.45811152199140021</v>
      </c>
      <c r="X17" s="32">
        <f t="shared" si="10"/>
        <v>0.43629668761085727</v>
      </c>
      <c r="Y17" s="32">
        <f t="shared" si="10"/>
        <v>0.41552065486748313</v>
      </c>
      <c r="Z17" s="32">
        <f t="shared" si="10"/>
        <v>0.39573395701665059</v>
      </c>
      <c r="AA17" s="32">
        <f t="shared" si="10"/>
        <v>0.37688948287300061</v>
      </c>
      <c r="AB17" s="32">
        <f t="shared" si="10"/>
        <v>0.35894236464095297</v>
      </c>
      <c r="AC17" s="32">
        <f t="shared" si="10"/>
        <v>0.3418498710866219</v>
      </c>
      <c r="AD17" s="32">
        <f t="shared" si="10"/>
        <v>0.32557130579678267</v>
      </c>
      <c r="AE17" s="32">
        <f t="shared" si="10"/>
        <v>0.31006791028265024</v>
      </c>
      <c r="AF17" s="32">
        <f t="shared" si="10"/>
        <v>0.29530277169776209</v>
      </c>
      <c r="AG17" s="32">
        <f t="shared" si="10"/>
        <v>0.28124073495024959</v>
      </c>
      <c r="AH17" s="32">
        <f t="shared" si="10"/>
        <v>0.2678483190002377</v>
      </c>
      <c r="AI17" s="32">
        <f t="shared" si="10"/>
        <v>0.25509363714308358</v>
      </c>
      <c r="AJ17" s="32">
        <f t="shared" si="10"/>
        <v>0.24294632108865097</v>
      </c>
      <c r="AK17" s="32">
        <f t="shared" si="10"/>
        <v>0.23137744865585813</v>
      </c>
      <c r="AL17" s="32">
        <f t="shared" si="10"/>
        <v>0.220359474910341</v>
      </c>
      <c r="AM17" s="32">
        <f t="shared" si="10"/>
        <v>0.20986616658127716</v>
      </c>
      <c r="AN17" s="32">
        <f t="shared" si="10"/>
        <v>0.19987253960121634</v>
      </c>
      <c r="AO17" s="32">
        <f t="shared" si="10"/>
        <v>0.19035479962020604</v>
      </c>
      <c r="AP17" s="32">
        <f t="shared" si="10"/>
        <v>0.18129028535257716</v>
      </c>
      <c r="AQ17" s="32">
        <f t="shared" si="10"/>
        <v>0.17265741462150208</v>
      </c>
      <c r="AR17" s="32">
        <f t="shared" si="10"/>
        <v>0.1644356329728591</v>
      </c>
      <c r="AS17" s="32">
        <f t="shared" si="10"/>
        <v>0.15660536473605632</v>
      </c>
      <c r="AT17" s="32">
        <f t="shared" si="10"/>
        <v>0.14914796641529171</v>
      </c>
    </row>
    <row r="18" spans="1:46">
      <c r="B18" s="2" t="s">
        <v>24</v>
      </c>
      <c r="H18" s="32">
        <f>H16*H17</f>
        <v>26.80952380952381</v>
      </c>
      <c r="I18" s="32">
        <f t="shared" ref="I18:K18" si="11">I16*I17</f>
        <v>26.878283038548755</v>
      </c>
      <c r="J18" s="32">
        <f t="shared" si="11"/>
        <v>27.050011762427079</v>
      </c>
      <c r="K18" s="32">
        <f t="shared" si="11"/>
        <v>27.265050707001677</v>
      </c>
      <c r="L18" s="32">
        <f t="shared" ref="L18" si="12">L16*L17</f>
        <v>27.551774860727509</v>
      </c>
      <c r="M18" s="32">
        <f t="shared" ref="M18" si="13">M16*M17</f>
        <v>27.820599044740455</v>
      </c>
      <c r="N18" s="32">
        <f t="shared" ref="N18" si="14">N16*N17</f>
        <v>28.104192327354287</v>
      </c>
      <c r="O18" s="32">
        <f t="shared" ref="O18" si="15">O16*O17</f>
        <v>28.462500384858092</v>
      </c>
      <c r="P18" s="32">
        <f t="shared" ref="P18" si="16">P16*P17</f>
        <v>28.943274120648848</v>
      </c>
      <c r="Q18" s="32">
        <f t="shared" ref="Q18" si="17">Q16*Q17</f>
        <v>29.522533267000085</v>
      </c>
      <c r="R18" s="32">
        <f t="shared" ref="R18" si="18">R16*R17</f>
        <v>30.120745535301001</v>
      </c>
      <c r="S18" s="32">
        <f t="shared" ref="S18" si="19">S16*S17</f>
        <v>30.727214849249989</v>
      </c>
      <c r="T18" s="32">
        <f t="shared" ref="T18" si="20">T16*T17</f>
        <v>31.411326307372455</v>
      </c>
      <c r="U18" s="32">
        <f t="shared" ref="U18" si="21">U16*U17</f>
        <v>32.153230618527708</v>
      </c>
      <c r="V18" s="32">
        <f t="shared" ref="V18" si="22">V16*V17</f>
        <v>33.101569711129805</v>
      </c>
      <c r="W18" s="32">
        <f t="shared" ref="W18" si="23">W16*W17</f>
        <v>34.283753217516271</v>
      </c>
      <c r="X18" s="32">
        <f t="shared" ref="X18" si="24">X16*X17</f>
        <v>35.717838966366806</v>
      </c>
      <c r="Y18" s="32">
        <f t="shared" ref="Y18" si="25">Y16*Y17</f>
        <v>37.331978397911058</v>
      </c>
      <c r="Z18" s="32">
        <f t="shared" ref="Z18" si="26">Z16*Z17</f>
        <v>38.946941179202454</v>
      </c>
      <c r="AA18" s="32">
        <f t="shared" ref="AA18" si="27">AA16*AA17</f>
        <v>40.581279150495028</v>
      </c>
      <c r="AB18" s="32">
        <f t="shared" ref="AB18" si="28">AB16*AB17</f>
        <v>42.318514916331061</v>
      </c>
      <c r="AC18" s="32">
        <f t="shared" ref="AC18" si="29">AC16*AC17</f>
        <v>44.1400695567079</v>
      </c>
      <c r="AD18" s="32">
        <f t="shared" ref="AD18" si="30">AD16*AD17</f>
        <v>45.980194949979527</v>
      </c>
      <c r="AE18" s="32">
        <f t="shared" ref="AE18" si="31">AE16*AE17</f>
        <v>47.84340123703074</v>
      </c>
      <c r="AF18" s="32">
        <f t="shared" ref="AF18" si="32">AF16*AF17</f>
        <v>49.573916061957078</v>
      </c>
      <c r="AG18" s="32">
        <f t="shared" ref="AG18" si="33">AG16*AG17</f>
        <v>51.032146387095608</v>
      </c>
      <c r="AH18" s="32">
        <f t="shared" ref="AH18" si="34">AH16*AH17</f>
        <v>52.159315319134258</v>
      </c>
      <c r="AI18" s="32">
        <f t="shared" ref="AI18" si="35">AI16*AI17</f>
        <v>53.058317506175051</v>
      </c>
      <c r="AJ18" s="32">
        <f t="shared" ref="AJ18" si="36">AJ16*AJ17</f>
        <v>54.115260741195073</v>
      </c>
      <c r="AK18" s="32">
        <f t="shared" ref="AK18" si="37">AK16*AK17</f>
        <v>55.231221232043289</v>
      </c>
      <c r="AL18" s="32">
        <f t="shared" ref="AL18" si="38">AL16*AL17</f>
        <v>56.074342731667116</v>
      </c>
      <c r="AM18" s="32">
        <f t="shared" ref="AM18" si="39">AM16*AM17</f>
        <v>56.617458838263346</v>
      </c>
      <c r="AN18" s="32">
        <f t="shared" ref="AN18" si="40">AN16*AN17</f>
        <v>57.075802189107215</v>
      </c>
      <c r="AO18" s="32">
        <f t="shared" ref="AO18" si="41">AO16*AO17</f>
        <v>57.701097655056955</v>
      </c>
      <c r="AP18" s="32">
        <f t="shared" ref="AP18" si="42">AP16*AP17</f>
        <v>58.672647952467244</v>
      </c>
      <c r="AQ18" s="32">
        <f t="shared" ref="AQ18" si="43">AQ16*AQ17</f>
        <v>60.005605178558071</v>
      </c>
      <c r="AR18" s="32">
        <f t="shared" ref="AR18" si="44">AR16*AR17</f>
        <v>61.738430064220076</v>
      </c>
      <c r="AS18" s="32">
        <f t="shared" ref="AS18" si="45">AS16*AS17</f>
        <v>63.775885825710212</v>
      </c>
      <c r="AT18" s="32">
        <f t="shared" ref="AT18" si="46">AT16*AT17</f>
        <v>66.143247022756555</v>
      </c>
    </row>
    <row r="20" spans="1:46">
      <c r="B20" s="1" t="s">
        <v>25</v>
      </c>
      <c r="C20" s="1"/>
      <c r="D20" s="1"/>
      <c r="E20" s="1"/>
      <c r="F20" s="1"/>
      <c r="G20" s="33">
        <f>SUM(H18:AT18)</f>
        <v>1656.0404966213591</v>
      </c>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3" spans="1:46">
      <c r="B23" s="4" t="s">
        <v>27</v>
      </c>
    </row>
    <row r="25" spans="1:46">
      <c r="C25" s="2" t="s">
        <v>4</v>
      </c>
      <c r="H25" s="35"/>
      <c r="I25" s="20">
        <v>0.03</v>
      </c>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row>
    <row r="26" spans="1:46">
      <c r="A26" s="2" t="s">
        <v>26</v>
      </c>
      <c r="B26" s="24" t="s">
        <v>47</v>
      </c>
      <c r="C26" s="2" t="s">
        <v>8</v>
      </c>
      <c r="H26" s="22">
        <v>50000</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row>
    <row r="27" spans="1:46">
      <c r="A27" s="2" t="s">
        <v>26</v>
      </c>
      <c r="B27" s="24" t="s">
        <v>48</v>
      </c>
      <c r="C27" s="2" t="s">
        <v>10</v>
      </c>
      <c r="H27" s="19">
        <v>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46" ht="16">
      <c r="C28" s="2" t="s">
        <v>13</v>
      </c>
      <c r="H28" s="34" t="s">
        <v>31</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row>
    <row r="29" spans="1:46">
      <c r="C29" s="2" t="s">
        <v>28</v>
      </c>
      <c r="H29" s="20">
        <v>0.05</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4CBB-1889-354F-85C1-123826B3A174}">
  <dimension ref="A1:AT35"/>
  <sheetViews>
    <sheetView zoomScale="110" zoomScaleNormal="110" workbookViewId="0">
      <selection activeCell="H26" sqref="H26"/>
    </sheetView>
  </sheetViews>
  <sheetFormatPr baseColWidth="10" defaultColWidth="9.1640625" defaultRowHeight="13"/>
  <cols>
    <col min="1" max="1" width="9.1640625" style="2"/>
    <col min="2" max="2" width="4" style="2" customWidth="1"/>
    <col min="3" max="3" width="9.1640625" style="2"/>
    <col min="4" max="4" width="11" style="2" customWidth="1"/>
    <col min="5" max="5" width="12.83203125" style="2" bestFit="1" customWidth="1"/>
    <col min="6" max="6" width="11.1640625" style="2" customWidth="1"/>
    <col min="7" max="7" width="26.5" style="2" customWidth="1"/>
    <col min="8" max="8" width="15.5" style="2" bestFit="1" customWidth="1"/>
    <col min="9" max="25" width="12.33203125" style="2" bestFit="1" customWidth="1"/>
    <col min="26" max="46" width="14" style="2" bestFit="1" customWidth="1"/>
    <col min="47" max="16384" width="9.1640625" style="2"/>
  </cols>
  <sheetData>
    <row r="1" spans="1:46">
      <c r="G1" s="16" t="s">
        <v>23</v>
      </c>
      <c r="H1" s="2">
        <v>1</v>
      </c>
      <c r="I1" s="2">
        <f>H1+1</f>
        <v>2</v>
      </c>
      <c r="J1" s="2">
        <f t="shared" ref="J1:AT1" si="0">I1+1</f>
        <v>3</v>
      </c>
      <c r="K1" s="2">
        <f t="shared" si="0"/>
        <v>4</v>
      </c>
      <c r="L1" s="2">
        <f t="shared" si="0"/>
        <v>5</v>
      </c>
      <c r="M1" s="2">
        <f t="shared" si="0"/>
        <v>6</v>
      </c>
      <c r="N1" s="2">
        <f t="shared" si="0"/>
        <v>7</v>
      </c>
      <c r="O1" s="2">
        <f t="shared" si="0"/>
        <v>8</v>
      </c>
      <c r="P1" s="2">
        <f t="shared" si="0"/>
        <v>9</v>
      </c>
      <c r="Q1" s="2">
        <f t="shared" si="0"/>
        <v>10</v>
      </c>
      <c r="R1" s="2">
        <f t="shared" si="0"/>
        <v>11</v>
      </c>
      <c r="S1" s="2">
        <f t="shared" si="0"/>
        <v>12</v>
      </c>
      <c r="T1" s="2">
        <f t="shared" si="0"/>
        <v>13</v>
      </c>
      <c r="U1" s="2">
        <f t="shared" si="0"/>
        <v>14</v>
      </c>
      <c r="V1" s="2">
        <f t="shared" si="0"/>
        <v>15</v>
      </c>
      <c r="W1" s="2">
        <f t="shared" si="0"/>
        <v>16</v>
      </c>
      <c r="X1" s="2">
        <f t="shared" si="0"/>
        <v>17</v>
      </c>
      <c r="Y1" s="2">
        <f t="shared" si="0"/>
        <v>18</v>
      </c>
      <c r="Z1" s="2">
        <f t="shared" si="0"/>
        <v>19</v>
      </c>
      <c r="AA1" s="2">
        <f t="shared" si="0"/>
        <v>20</v>
      </c>
      <c r="AB1" s="2">
        <f t="shared" si="0"/>
        <v>21</v>
      </c>
      <c r="AC1" s="2">
        <f t="shared" si="0"/>
        <v>22</v>
      </c>
      <c r="AD1" s="2">
        <f t="shared" si="0"/>
        <v>23</v>
      </c>
      <c r="AE1" s="2">
        <f t="shared" si="0"/>
        <v>24</v>
      </c>
      <c r="AF1" s="2">
        <f t="shared" si="0"/>
        <v>25</v>
      </c>
      <c r="AG1" s="2">
        <f t="shared" si="0"/>
        <v>26</v>
      </c>
      <c r="AH1" s="2">
        <f t="shared" si="0"/>
        <v>27</v>
      </c>
      <c r="AI1" s="2">
        <f t="shared" si="0"/>
        <v>28</v>
      </c>
      <c r="AJ1" s="2">
        <f t="shared" si="0"/>
        <v>29</v>
      </c>
      <c r="AK1" s="2">
        <f t="shared" si="0"/>
        <v>30</v>
      </c>
      <c r="AL1" s="2">
        <f t="shared" si="0"/>
        <v>31</v>
      </c>
      <c r="AM1" s="2">
        <f t="shared" si="0"/>
        <v>32</v>
      </c>
      <c r="AN1" s="2">
        <f t="shared" si="0"/>
        <v>33</v>
      </c>
      <c r="AO1" s="2">
        <f t="shared" si="0"/>
        <v>34</v>
      </c>
      <c r="AP1" s="2">
        <f t="shared" si="0"/>
        <v>35</v>
      </c>
      <c r="AQ1" s="2">
        <f t="shared" si="0"/>
        <v>36</v>
      </c>
      <c r="AR1" s="2">
        <f t="shared" si="0"/>
        <v>37</v>
      </c>
      <c r="AS1" s="2">
        <f t="shared" si="0"/>
        <v>38</v>
      </c>
      <c r="AT1" s="2">
        <f t="shared" si="0"/>
        <v>39</v>
      </c>
    </row>
    <row r="2" spans="1:46">
      <c r="A2" s="5"/>
      <c r="G2" s="16" t="s">
        <v>3</v>
      </c>
      <c r="H2" s="15">
        <v>27</v>
      </c>
      <c r="I2" s="2">
        <f t="shared" ref="I2:AT2" si="1">H2+1</f>
        <v>28</v>
      </c>
      <c r="J2" s="2">
        <f t="shared" si="1"/>
        <v>29</v>
      </c>
      <c r="K2" s="2">
        <f t="shared" si="1"/>
        <v>30</v>
      </c>
      <c r="L2" s="2">
        <f t="shared" si="1"/>
        <v>31</v>
      </c>
      <c r="M2" s="2">
        <f t="shared" si="1"/>
        <v>32</v>
      </c>
      <c r="N2" s="2">
        <f t="shared" si="1"/>
        <v>33</v>
      </c>
      <c r="O2" s="2">
        <f t="shared" si="1"/>
        <v>34</v>
      </c>
      <c r="P2" s="2">
        <f t="shared" si="1"/>
        <v>35</v>
      </c>
      <c r="Q2" s="2">
        <f t="shared" si="1"/>
        <v>36</v>
      </c>
      <c r="R2" s="2">
        <f t="shared" si="1"/>
        <v>37</v>
      </c>
      <c r="S2" s="2">
        <f t="shared" si="1"/>
        <v>38</v>
      </c>
      <c r="T2" s="2">
        <f t="shared" si="1"/>
        <v>39</v>
      </c>
      <c r="U2" s="2">
        <f t="shared" si="1"/>
        <v>40</v>
      </c>
      <c r="V2" s="2">
        <f t="shared" si="1"/>
        <v>41</v>
      </c>
      <c r="W2" s="2">
        <f t="shared" si="1"/>
        <v>42</v>
      </c>
      <c r="X2" s="2">
        <f t="shared" si="1"/>
        <v>43</v>
      </c>
      <c r="Y2" s="2">
        <f t="shared" si="1"/>
        <v>44</v>
      </c>
      <c r="Z2" s="2">
        <f t="shared" si="1"/>
        <v>45</v>
      </c>
      <c r="AA2" s="2">
        <f t="shared" si="1"/>
        <v>46</v>
      </c>
      <c r="AB2" s="2">
        <f t="shared" si="1"/>
        <v>47</v>
      </c>
      <c r="AC2" s="2">
        <f t="shared" si="1"/>
        <v>48</v>
      </c>
      <c r="AD2" s="2">
        <f t="shared" si="1"/>
        <v>49</v>
      </c>
      <c r="AE2" s="2">
        <f t="shared" si="1"/>
        <v>50</v>
      </c>
      <c r="AF2" s="2">
        <f t="shared" si="1"/>
        <v>51</v>
      </c>
      <c r="AG2" s="2">
        <f t="shared" si="1"/>
        <v>52</v>
      </c>
      <c r="AH2" s="2">
        <f t="shared" si="1"/>
        <v>53</v>
      </c>
      <c r="AI2" s="2">
        <f t="shared" si="1"/>
        <v>54</v>
      </c>
      <c r="AJ2" s="2">
        <f t="shared" si="1"/>
        <v>55</v>
      </c>
      <c r="AK2" s="2">
        <f t="shared" si="1"/>
        <v>56</v>
      </c>
      <c r="AL2" s="2">
        <f t="shared" si="1"/>
        <v>57</v>
      </c>
      <c r="AM2" s="2">
        <f t="shared" si="1"/>
        <v>58</v>
      </c>
      <c r="AN2" s="2">
        <f t="shared" si="1"/>
        <v>59</v>
      </c>
      <c r="AO2" s="2">
        <f t="shared" si="1"/>
        <v>60</v>
      </c>
      <c r="AP2" s="2">
        <f t="shared" si="1"/>
        <v>61</v>
      </c>
      <c r="AQ2" s="2">
        <f t="shared" si="1"/>
        <v>62</v>
      </c>
      <c r="AR2" s="2">
        <f t="shared" si="1"/>
        <v>63</v>
      </c>
      <c r="AS2" s="2">
        <f t="shared" si="1"/>
        <v>64</v>
      </c>
      <c r="AT2" s="2">
        <f t="shared" si="1"/>
        <v>65</v>
      </c>
    </row>
    <row r="3" spans="1:46">
      <c r="H3" s="10"/>
      <c r="I3" s="10" t="s">
        <v>0</v>
      </c>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row>
    <row r="4" spans="1:46">
      <c r="H4" s="11">
        <v>2017</v>
      </c>
      <c r="I4" s="12">
        <f>H4+1</f>
        <v>2018</v>
      </c>
      <c r="J4" s="12">
        <f t="shared" ref="J4:AT4" si="2">I4+1</f>
        <v>2019</v>
      </c>
      <c r="K4" s="12">
        <f t="shared" si="2"/>
        <v>2020</v>
      </c>
      <c r="L4" s="12">
        <f t="shared" si="2"/>
        <v>2021</v>
      </c>
      <c r="M4" s="12">
        <f t="shared" si="2"/>
        <v>2022</v>
      </c>
      <c r="N4" s="12">
        <f t="shared" si="2"/>
        <v>2023</v>
      </c>
      <c r="O4" s="12">
        <f t="shared" si="2"/>
        <v>2024</v>
      </c>
      <c r="P4" s="12">
        <f t="shared" si="2"/>
        <v>2025</v>
      </c>
      <c r="Q4" s="12">
        <f t="shared" si="2"/>
        <v>2026</v>
      </c>
      <c r="R4" s="12">
        <f t="shared" si="2"/>
        <v>2027</v>
      </c>
      <c r="S4" s="12">
        <f t="shared" si="2"/>
        <v>2028</v>
      </c>
      <c r="T4" s="12">
        <f t="shared" si="2"/>
        <v>2029</v>
      </c>
      <c r="U4" s="12">
        <f t="shared" si="2"/>
        <v>2030</v>
      </c>
      <c r="V4" s="12">
        <f t="shared" si="2"/>
        <v>2031</v>
      </c>
      <c r="W4" s="12">
        <f t="shared" si="2"/>
        <v>2032</v>
      </c>
      <c r="X4" s="12">
        <f t="shared" si="2"/>
        <v>2033</v>
      </c>
      <c r="Y4" s="12">
        <f t="shared" si="2"/>
        <v>2034</v>
      </c>
      <c r="Z4" s="12">
        <f t="shared" si="2"/>
        <v>2035</v>
      </c>
      <c r="AA4" s="12">
        <f t="shared" si="2"/>
        <v>2036</v>
      </c>
      <c r="AB4" s="12">
        <f t="shared" si="2"/>
        <v>2037</v>
      </c>
      <c r="AC4" s="12">
        <f t="shared" si="2"/>
        <v>2038</v>
      </c>
      <c r="AD4" s="12">
        <f t="shared" si="2"/>
        <v>2039</v>
      </c>
      <c r="AE4" s="12">
        <f t="shared" si="2"/>
        <v>2040</v>
      </c>
      <c r="AF4" s="12">
        <f t="shared" si="2"/>
        <v>2041</v>
      </c>
      <c r="AG4" s="12">
        <f t="shared" si="2"/>
        <v>2042</v>
      </c>
      <c r="AH4" s="12">
        <f t="shared" si="2"/>
        <v>2043</v>
      </c>
      <c r="AI4" s="12">
        <f t="shared" si="2"/>
        <v>2044</v>
      </c>
      <c r="AJ4" s="12">
        <f t="shared" si="2"/>
        <v>2045</v>
      </c>
      <c r="AK4" s="12">
        <f t="shared" si="2"/>
        <v>2046</v>
      </c>
      <c r="AL4" s="12">
        <f t="shared" si="2"/>
        <v>2047</v>
      </c>
      <c r="AM4" s="12">
        <f t="shared" si="2"/>
        <v>2048</v>
      </c>
      <c r="AN4" s="12">
        <f t="shared" si="2"/>
        <v>2049</v>
      </c>
      <c r="AO4" s="12">
        <f t="shared" si="2"/>
        <v>2050</v>
      </c>
      <c r="AP4" s="12">
        <f t="shared" si="2"/>
        <v>2051</v>
      </c>
      <c r="AQ4" s="12">
        <f t="shared" si="2"/>
        <v>2052</v>
      </c>
      <c r="AR4" s="12">
        <f t="shared" si="2"/>
        <v>2053</v>
      </c>
      <c r="AS4" s="12">
        <f t="shared" si="2"/>
        <v>2054</v>
      </c>
      <c r="AT4" s="12">
        <f t="shared" si="2"/>
        <v>2055</v>
      </c>
    </row>
    <row r="5" spans="1:46">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row>
    <row r="6" spans="1:46">
      <c r="B6" s="3" t="s">
        <v>34</v>
      </c>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row>
    <row r="7" spans="1:46">
      <c r="B7" s="2" t="s">
        <v>2</v>
      </c>
      <c r="H7" s="6">
        <v>100000</v>
      </c>
      <c r="I7" s="14">
        <f>H7*(1+$I$25)</f>
        <v>103000</v>
      </c>
      <c r="J7" s="14">
        <f>I7*(1+$I$25)</f>
        <v>106090</v>
      </c>
      <c r="K7" s="14">
        <f t="shared" ref="K7:AT7" si="3">J7*(1+$I$25)</f>
        <v>109272.7</v>
      </c>
      <c r="L7" s="14">
        <f t="shared" si="3"/>
        <v>112550.88099999999</v>
      </c>
      <c r="M7" s="14">
        <f t="shared" si="3"/>
        <v>115927.40742999999</v>
      </c>
      <c r="N7" s="14">
        <f t="shared" si="3"/>
        <v>119405.2296529</v>
      </c>
      <c r="O7" s="14">
        <f t="shared" si="3"/>
        <v>122987.386542487</v>
      </c>
      <c r="P7" s="14">
        <f t="shared" si="3"/>
        <v>126677.00813876161</v>
      </c>
      <c r="Q7" s="14">
        <f t="shared" si="3"/>
        <v>130477.31838292447</v>
      </c>
      <c r="R7" s="14">
        <f t="shared" si="3"/>
        <v>134391.6379344122</v>
      </c>
      <c r="S7" s="14">
        <f t="shared" si="3"/>
        <v>138423.38707244457</v>
      </c>
      <c r="T7" s="14">
        <f t="shared" si="3"/>
        <v>142576.08868461792</v>
      </c>
      <c r="U7" s="14">
        <f t="shared" si="3"/>
        <v>146853.37134515645</v>
      </c>
      <c r="V7" s="14">
        <f t="shared" si="3"/>
        <v>151258.97248551116</v>
      </c>
      <c r="W7" s="14">
        <f t="shared" si="3"/>
        <v>155796.74166007648</v>
      </c>
      <c r="X7" s="14">
        <f t="shared" si="3"/>
        <v>160470.6439098788</v>
      </c>
      <c r="Y7" s="14">
        <f t="shared" si="3"/>
        <v>165284.76322717516</v>
      </c>
      <c r="Z7" s="14">
        <f t="shared" si="3"/>
        <v>170243.30612399042</v>
      </c>
      <c r="AA7" s="14">
        <f t="shared" si="3"/>
        <v>175350.60530771012</v>
      </c>
      <c r="AB7" s="14">
        <f t="shared" si="3"/>
        <v>180611.12346694144</v>
      </c>
      <c r="AC7" s="14">
        <f t="shared" si="3"/>
        <v>186029.4571709497</v>
      </c>
      <c r="AD7" s="14">
        <f t="shared" si="3"/>
        <v>191610.34088607819</v>
      </c>
      <c r="AE7" s="14">
        <f t="shared" si="3"/>
        <v>197358.65111266053</v>
      </c>
      <c r="AF7" s="14">
        <f t="shared" si="3"/>
        <v>203279.41064604034</v>
      </c>
      <c r="AG7" s="14">
        <f t="shared" si="3"/>
        <v>209377.79296542157</v>
      </c>
      <c r="AH7" s="14">
        <f t="shared" si="3"/>
        <v>215659.12675438423</v>
      </c>
      <c r="AI7" s="14">
        <f t="shared" si="3"/>
        <v>222128.90055701576</v>
      </c>
      <c r="AJ7" s="14">
        <f t="shared" si="3"/>
        <v>228792.76757372625</v>
      </c>
      <c r="AK7" s="14">
        <f t="shared" si="3"/>
        <v>235656.55060093803</v>
      </c>
      <c r="AL7" s="14">
        <f t="shared" si="3"/>
        <v>242726.24711896619</v>
      </c>
      <c r="AM7" s="14">
        <f t="shared" si="3"/>
        <v>250008.03453253518</v>
      </c>
      <c r="AN7" s="14">
        <f t="shared" si="3"/>
        <v>257508.27556851125</v>
      </c>
      <c r="AO7" s="14">
        <f t="shared" si="3"/>
        <v>265233.52383556659</v>
      </c>
      <c r="AP7" s="14">
        <f t="shared" si="3"/>
        <v>273190.52955063363</v>
      </c>
      <c r="AQ7" s="14">
        <f t="shared" si="3"/>
        <v>281386.24543715263</v>
      </c>
      <c r="AR7" s="14">
        <f t="shared" si="3"/>
        <v>289827.83280026721</v>
      </c>
      <c r="AS7" s="14">
        <f t="shared" si="3"/>
        <v>298522.66778427525</v>
      </c>
      <c r="AT7" s="14">
        <f t="shared" si="3"/>
        <v>307478.3478178035</v>
      </c>
    </row>
    <row r="8" spans="1:46">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row>
    <row r="9" spans="1:46">
      <c r="B9" s="3" t="s">
        <v>7</v>
      </c>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row>
    <row r="10" spans="1:46">
      <c r="B10" s="2" t="s">
        <v>9</v>
      </c>
      <c r="H10" s="14">
        <f>IF($B$26="Y",$H$26,0)</f>
        <v>30192.498373083014</v>
      </c>
      <c r="I10" s="14">
        <f t="shared" ref="I10:AT10" si="4">IF($B$26="Y",$H$26,0)</f>
        <v>30192.498373083014</v>
      </c>
      <c r="J10" s="14">
        <f t="shared" si="4"/>
        <v>30192.498373083014</v>
      </c>
      <c r="K10" s="14">
        <f t="shared" si="4"/>
        <v>30192.498373083014</v>
      </c>
      <c r="L10" s="14">
        <f t="shared" si="4"/>
        <v>30192.498373083014</v>
      </c>
      <c r="M10" s="14">
        <f t="shared" si="4"/>
        <v>30192.498373083014</v>
      </c>
      <c r="N10" s="14">
        <f t="shared" si="4"/>
        <v>30192.498373083014</v>
      </c>
      <c r="O10" s="14">
        <f t="shared" si="4"/>
        <v>30192.498373083014</v>
      </c>
      <c r="P10" s="14">
        <f t="shared" si="4"/>
        <v>30192.498373083014</v>
      </c>
      <c r="Q10" s="14">
        <f t="shared" si="4"/>
        <v>30192.498373083014</v>
      </c>
      <c r="R10" s="14">
        <f t="shared" si="4"/>
        <v>30192.498373083014</v>
      </c>
      <c r="S10" s="14">
        <f t="shared" si="4"/>
        <v>30192.498373083014</v>
      </c>
      <c r="T10" s="14">
        <f t="shared" si="4"/>
        <v>30192.498373083014</v>
      </c>
      <c r="U10" s="14">
        <f t="shared" si="4"/>
        <v>30192.498373083014</v>
      </c>
      <c r="V10" s="14">
        <f t="shared" si="4"/>
        <v>30192.498373083014</v>
      </c>
      <c r="W10" s="14">
        <f t="shared" si="4"/>
        <v>30192.498373083014</v>
      </c>
      <c r="X10" s="14">
        <f t="shared" si="4"/>
        <v>30192.498373083014</v>
      </c>
      <c r="Y10" s="14">
        <f t="shared" si="4"/>
        <v>30192.498373083014</v>
      </c>
      <c r="Z10" s="14">
        <f t="shared" si="4"/>
        <v>30192.498373083014</v>
      </c>
      <c r="AA10" s="14">
        <f t="shared" si="4"/>
        <v>30192.498373083014</v>
      </c>
      <c r="AB10" s="14">
        <f t="shared" si="4"/>
        <v>30192.498373083014</v>
      </c>
      <c r="AC10" s="14">
        <f t="shared" si="4"/>
        <v>30192.498373083014</v>
      </c>
      <c r="AD10" s="14">
        <f t="shared" si="4"/>
        <v>30192.498373083014</v>
      </c>
      <c r="AE10" s="14">
        <f t="shared" si="4"/>
        <v>30192.498373083014</v>
      </c>
      <c r="AF10" s="14">
        <f t="shared" si="4"/>
        <v>30192.498373083014</v>
      </c>
      <c r="AG10" s="14">
        <f t="shared" si="4"/>
        <v>30192.498373083014</v>
      </c>
      <c r="AH10" s="14">
        <f t="shared" si="4"/>
        <v>30192.498373083014</v>
      </c>
      <c r="AI10" s="14">
        <f t="shared" si="4"/>
        <v>30192.498373083014</v>
      </c>
      <c r="AJ10" s="14">
        <f t="shared" si="4"/>
        <v>30192.498373083014</v>
      </c>
      <c r="AK10" s="14">
        <f t="shared" si="4"/>
        <v>30192.498373083014</v>
      </c>
      <c r="AL10" s="14">
        <f t="shared" si="4"/>
        <v>30192.498373083014</v>
      </c>
      <c r="AM10" s="14">
        <f t="shared" si="4"/>
        <v>30192.498373083014</v>
      </c>
      <c r="AN10" s="14">
        <f t="shared" si="4"/>
        <v>30192.498373083014</v>
      </c>
      <c r="AO10" s="14">
        <f t="shared" si="4"/>
        <v>30192.498373083014</v>
      </c>
      <c r="AP10" s="14">
        <f t="shared" si="4"/>
        <v>30192.498373083014</v>
      </c>
      <c r="AQ10" s="14">
        <f t="shared" si="4"/>
        <v>30192.498373083014</v>
      </c>
      <c r="AR10" s="14">
        <f t="shared" si="4"/>
        <v>30192.498373083014</v>
      </c>
      <c r="AS10" s="14">
        <f t="shared" si="4"/>
        <v>30192.498373083014</v>
      </c>
      <c r="AT10" s="14">
        <f t="shared" si="4"/>
        <v>30192.498373083014</v>
      </c>
    </row>
    <row r="11" spans="1:46">
      <c r="B11" s="2" t="s">
        <v>11</v>
      </c>
      <c r="H11" s="14">
        <f>IF($B$27="Y",H7*$H$27,0)</f>
        <v>0</v>
      </c>
      <c r="I11" s="14">
        <f t="shared" ref="I11:AT11" si="5">IF($B$27="Y",I7*$H$27,0)</f>
        <v>0</v>
      </c>
      <c r="J11" s="14">
        <f t="shared" si="5"/>
        <v>0</v>
      </c>
      <c r="K11" s="14">
        <f t="shared" si="5"/>
        <v>0</v>
      </c>
      <c r="L11" s="14">
        <f t="shared" si="5"/>
        <v>0</v>
      </c>
      <c r="M11" s="14">
        <f t="shared" si="5"/>
        <v>0</v>
      </c>
      <c r="N11" s="14">
        <f t="shared" si="5"/>
        <v>0</v>
      </c>
      <c r="O11" s="14">
        <f t="shared" si="5"/>
        <v>0</v>
      </c>
      <c r="P11" s="14">
        <f t="shared" si="5"/>
        <v>0</v>
      </c>
      <c r="Q11" s="14">
        <f t="shared" si="5"/>
        <v>0</v>
      </c>
      <c r="R11" s="14">
        <f t="shared" si="5"/>
        <v>0</v>
      </c>
      <c r="S11" s="14">
        <f t="shared" si="5"/>
        <v>0</v>
      </c>
      <c r="T11" s="14">
        <f t="shared" si="5"/>
        <v>0</v>
      </c>
      <c r="U11" s="14">
        <f t="shared" si="5"/>
        <v>0</v>
      </c>
      <c r="V11" s="14">
        <f t="shared" si="5"/>
        <v>0</v>
      </c>
      <c r="W11" s="14">
        <f t="shared" si="5"/>
        <v>0</v>
      </c>
      <c r="X11" s="14">
        <f t="shared" si="5"/>
        <v>0</v>
      </c>
      <c r="Y11" s="14">
        <f t="shared" si="5"/>
        <v>0</v>
      </c>
      <c r="Z11" s="14">
        <f t="shared" si="5"/>
        <v>0</v>
      </c>
      <c r="AA11" s="14">
        <f t="shared" si="5"/>
        <v>0</v>
      </c>
      <c r="AB11" s="14">
        <f t="shared" si="5"/>
        <v>0</v>
      </c>
      <c r="AC11" s="14">
        <f t="shared" si="5"/>
        <v>0</v>
      </c>
      <c r="AD11" s="14">
        <f t="shared" si="5"/>
        <v>0</v>
      </c>
      <c r="AE11" s="14">
        <f t="shared" si="5"/>
        <v>0</v>
      </c>
      <c r="AF11" s="14">
        <f t="shared" si="5"/>
        <v>0</v>
      </c>
      <c r="AG11" s="14">
        <f t="shared" si="5"/>
        <v>0</v>
      </c>
      <c r="AH11" s="14">
        <f t="shared" si="5"/>
        <v>0</v>
      </c>
      <c r="AI11" s="14">
        <f t="shared" si="5"/>
        <v>0</v>
      </c>
      <c r="AJ11" s="14">
        <f t="shared" si="5"/>
        <v>0</v>
      </c>
      <c r="AK11" s="14">
        <f t="shared" si="5"/>
        <v>0</v>
      </c>
      <c r="AL11" s="14">
        <f t="shared" si="5"/>
        <v>0</v>
      </c>
      <c r="AM11" s="14">
        <f t="shared" si="5"/>
        <v>0</v>
      </c>
      <c r="AN11" s="14">
        <f t="shared" si="5"/>
        <v>0</v>
      </c>
      <c r="AO11" s="14">
        <f t="shared" si="5"/>
        <v>0</v>
      </c>
      <c r="AP11" s="14">
        <f t="shared" si="5"/>
        <v>0</v>
      </c>
      <c r="AQ11" s="14">
        <f t="shared" si="5"/>
        <v>0</v>
      </c>
      <c r="AR11" s="14">
        <f t="shared" si="5"/>
        <v>0</v>
      </c>
      <c r="AS11" s="14">
        <f t="shared" si="5"/>
        <v>0</v>
      </c>
      <c r="AT11" s="14">
        <f t="shared" si="5"/>
        <v>0</v>
      </c>
    </row>
    <row r="12" spans="1:46">
      <c r="B12" s="2" t="s">
        <v>12</v>
      </c>
      <c r="H12" s="14">
        <f>SUM(H10:H11)</f>
        <v>30192.498373083014</v>
      </c>
      <c r="I12" s="14">
        <f t="shared" ref="I12:AT12" si="6">SUM(I10:I11)</f>
        <v>30192.498373083014</v>
      </c>
      <c r="J12" s="14">
        <f t="shared" si="6"/>
        <v>30192.498373083014</v>
      </c>
      <c r="K12" s="14">
        <f t="shared" si="6"/>
        <v>30192.498373083014</v>
      </c>
      <c r="L12" s="14">
        <f t="shared" si="6"/>
        <v>30192.498373083014</v>
      </c>
      <c r="M12" s="14">
        <f t="shared" si="6"/>
        <v>30192.498373083014</v>
      </c>
      <c r="N12" s="14">
        <f t="shared" si="6"/>
        <v>30192.498373083014</v>
      </c>
      <c r="O12" s="14">
        <f t="shared" si="6"/>
        <v>30192.498373083014</v>
      </c>
      <c r="P12" s="14">
        <f t="shared" si="6"/>
        <v>30192.498373083014</v>
      </c>
      <c r="Q12" s="14">
        <f t="shared" si="6"/>
        <v>30192.498373083014</v>
      </c>
      <c r="R12" s="14">
        <f t="shared" si="6"/>
        <v>30192.498373083014</v>
      </c>
      <c r="S12" s="14">
        <f t="shared" si="6"/>
        <v>30192.498373083014</v>
      </c>
      <c r="T12" s="14">
        <f t="shared" si="6"/>
        <v>30192.498373083014</v>
      </c>
      <c r="U12" s="14">
        <f t="shared" si="6"/>
        <v>30192.498373083014</v>
      </c>
      <c r="V12" s="14">
        <f t="shared" si="6"/>
        <v>30192.498373083014</v>
      </c>
      <c r="W12" s="14">
        <f t="shared" si="6"/>
        <v>30192.498373083014</v>
      </c>
      <c r="X12" s="14">
        <f t="shared" si="6"/>
        <v>30192.498373083014</v>
      </c>
      <c r="Y12" s="14">
        <f t="shared" si="6"/>
        <v>30192.498373083014</v>
      </c>
      <c r="Z12" s="14">
        <f t="shared" si="6"/>
        <v>30192.498373083014</v>
      </c>
      <c r="AA12" s="14">
        <f t="shared" si="6"/>
        <v>30192.498373083014</v>
      </c>
      <c r="AB12" s="14">
        <f t="shared" si="6"/>
        <v>30192.498373083014</v>
      </c>
      <c r="AC12" s="14">
        <f t="shared" si="6"/>
        <v>30192.498373083014</v>
      </c>
      <c r="AD12" s="14">
        <f t="shared" si="6"/>
        <v>30192.498373083014</v>
      </c>
      <c r="AE12" s="14">
        <f t="shared" si="6"/>
        <v>30192.498373083014</v>
      </c>
      <c r="AF12" s="14">
        <f t="shared" si="6"/>
        <v>30192.498373083014</v>
      </c>
      <c r="AG12" s="14">
        <f t="shared" si="6"/>
        <v>30192.498373083014</v>
      </c>
      <c r="AH12" s="14">
        <f t="shared" si="6"/>
        <v>30192.498373083014</v>
      </c>
      <c r="AI12" s="14">
        <f t="shared" si="6"/>
        <v>30192.498373083014</v>
      </c>
      <c r="AJ12" s="14">
        <f t="shared" si="6"/>
        <v>30192.498373083014</v>
      </c>
      <c r="AK12" s="14">
        <f t="shared" si="6"/>
        <v>30192.498373083014</v>
      </c>
      <c r="AL12" s="14">
        <f t="shared" si="6"/>
        <v>30192.498373083014</v>
      </c>
      <c r="AM12" s="14">
        <f t="shared" si="6"/>
        <v>30192.498373083014</v>
      </c>
      <c r="AN12" s="14">
        <f t="shared" si="6"/>
        <v>30192.498373083014</v>
      </c>
      <c r="AO12" s="14">
        <f t="shared" si="6"/>
        <v>30192.498373083014</v>
      </c>
      <c r="AP12" s="14">
        <f t="shared" si="6"/>
        <v>30192.498373083014</v>
      </c>
      <c r="AQ12" s="14">
        <f t="shared" si="6"/>
        <v>30192.498373083014</v>
      </c>
      <c r="AR12" s="14">
        <f t="shared" si="6"/>
        <v>30192.498373083014</v>
      </c>
      <c r="AS12" s="14">
        <f t="shared" si="6"/>
        <v>30192.498373083014</v>
      </c>
      <c r="AT12" s="14">
        <f t="shared" si="6"/>
        <v>30192.498373083014</v>
      </c>
    </row>
    <row r="13" spans="1:46" ht="16">
      <c r="B13" s="2" t="s">
        <v>13</v>
      </c>
      <c r="H13" s="32">
        <f>VLOOKUP(H2,'Mortality Table'!$A$5:$C$124,3,FALSE)</f>
        <v>5.6300000000000002E-4</v>
      </c>
      <c r="I13" s="32">
        <f>VLOOKUP(I2,'Mortality Table'!$A$5:$C$124,3,FALSE)</f>
        <v>5.9299999999999999E-4</v>
      </c>
      <c r="J13" s="32">
        <f>VLOOKUP(J2,'Mortality Table'!$A$5:$C$124,3,FALSE)</f>
        <v>6.2699999999999995E-4</v>
      </c>
      <c r="K13" s="32">
        <f>VLOOKUP(K2,'Mortality Table'!$A$5:$C$124,3,FALSE)</f>
        <v>6.6399999999999999E-4</v>
      </c>
      <c r="L13" s="32">
        <f>VLOOKUP(L2,'Mortality Table'!$A$5:$C$124,3,FALSE)</f>
        <v>7.0500000000000001E-4</v>
      </c>
      <c r="M13" s="32">
        <f>VLOOKUP(M2,'Mortality Table'!$A$5:$C$124,3,FALSE)</f>
        <v>7.4799999999999997E-4</v>
      </c>
      <c r="N13" s="32">
        <f>VLOOKUP(N2,'Mortality Table'!$A$5:$C$124,3,FALSE)</f>
        <v>7.94E-4</v>
      </c>
      <c r="O13" s="32">
        <f>VLOOKUP(O2,'Mortality Table'!$A$5:$C$124,3,FALSE)</f>
        <v>8.4500000000000005E-4</v>
      </c>
      <c r="P13" s="32">
        <f>VLOOKUP(P2,'Mortality Table'!$A$5:$C$124,3,FALSE)</f>
        <v>9.0300000000000005E-4</v>
      </c>
      <c r="Q13" s="32">
        <f>VLOOKUP(Q2,'Mortality Table'!$A$5:$C$124,3,FALSE)</f>
        <v>9.68E-4</v>
      </c>
      <c r="R13" s="32">
        <f>VLOOKUP(R2,'Mortality Table'!$A$5:$C$124,3,FALSE)</f>
        <v>1.0380000000000001E-3</v>
      </c>
      <c r="S13" s="32">
        <f>VLOOKUP(S2,'Mortality Table'!$A$5:$C$124,3,FALSE)</f>
        <v>1.1130000000000001E-3</v>
      </c>
      <c r="T13" s="32">
        <f>VLOOKUP(T2,'Mortality Table'!$A$5:$C$124,3,FALSE)</f>
        <v>1.196E-3</v>
      </c>
      <c r="U13" s="32">
        <f>VLOOKUP(U2,'Mortality Table'!$A$5:$C$124,3,FALSE)</f>
        <v>1.2869999999999999E-3</v>
      </c>
      <c r="V13" s="32">
        <f>VLOOKUP(V2,'Mortality Table'!$A$5:$C$124,3,FALSE)</f>
        <v>1.3929999999999999E-3</v>
      </c>
      <c r="W13" s="32">
        <f>VLOOKUP(W2,'Mortality Table'!$A$5:$C$124,3,FALSE)</f>
        <v>1.5169999999999999E-3</v>
      </c>
      <c r="X13" s="32">
        <f>VLOOKUP(X2,'Mortality Table'!$A$5:$C$124,3,FALSE)</f>
        <v>1.6620000000000001E-3</v>
      </c>
      <c r="Y13" s="32">
        <f>VLOOKUP(Y2,'Mortality Table'!$A$5:$C$124,3,FALSE)</f>
        <v>1.8270000000000001E-3</v>
      </c>
      <c r="Z13" s="32">
        <f>VLOOKUP(Z2,'Mortality Table'!$A$5:$C$124,3,FALSE)</f>
        <v>2.0049999999999998E-3</v>
      </c>
      <c r="AA13" s="32">
        <f>VLOOKUP(AA2,'Mortality Table'!$A$5:$C$124,3,FALSE)</f>
        <v>2.1979999999999999E-3</v>
      </c>
      <c r="AB13" s="32">
        <f>VLOOKUP(AB2,'Mortality Table'!$A$5:$C$124,3,FALSE)</f>
        <v>2.4120000000000001E-3</v>
      </c>
      <c r="AC13" s="32">
        <f>VLOOKUP(AC2,'Mortality Table'!$A$5:$C$124,3,FALSE)</f>
        <v>2.6480000000000002E-3</v>
      </c>
      <c r="AD13" s="32">
        <f>VLOOKUP(AD2,'Mortality Table'!$A$5:$C$124,3,FALSE)</f>
        <v>2.9039999999999999E-3</v>
      </c>
      <c r="AE13" s="32">
        <f>VLOOKUP(AE2,'Mortality Table'!$A$5:$C$124,3,FALSE)</f>
        <v>3.1819999999999999E-3</v>
      </c>
      <c r="AF13" s="32">
        <f>VLOOKUP(AF2,'Mortality Table'!$A$5:$C$124,3,FALSE)</f>
        <v>3.473E-3</v>
      </c>
      <c r="AG13" s="32">
        <f>VLOOKUP(AG2,'Mortality Table'!$A$5:$C$124,3,FALSE)</f>
        <v>3.7669999999999999E-3</v>
      </c>
      <c r="AH13" s="32">
        <f>VLOOKUP(AH2,'Mortality Table'!$A$5:$C$124,3,FALSE)</f>
        <v>4.058E-3</v>
      </c>
      <c r="AI13" s="32">
        <f>VLOOKUP(AI2,'Mortality Table'!$A$5:$C$124,3,FALSE)</f>
        <v>4.352E-3</v>
      </c>
      <c r="AJ13" s="32">
        <f>VLOOKUP(AJ2,'Mortality Table'!$A$5:$C$124,3,FALSE)</f>
        <v>4.6810000000000003E-3</v>
      </c>
      <c r="AK13" s="32">
        <f>VLOOKUP(AK2,'Mortality Table'!$A$5:$C$124,3,FALSE)</f>
        <v>5.0400000000000002E-3</v>
      </c>
      <c r="AL13" s="32">
        <f>VLOOKUP(AL2,'Mortality Table'!$A$5:$C$124,3,FALSE)</f>
        <v>5.4000000000000003E-3</v>
      </c>
      <c r="AM13" s="32">
        <f>VLOOKUP(AM2,'Mortality Table'!$A$5:$C$124,3,FALSE)</f>
        <v>5.7559999999999998E-3</v>
      </c>
      <c r="AN13" s="32">
        <f>VLOOKUP(AN2,'Mortality Table'!$A$5:$C$124,3,FALSE)</f>
        <v>6.1279999999999998E-3</v>
      </c>
      <c r="AO13" s="32">
        <f>VLOOKUP(AO2,'Mortality Table'!$A$5:$C$124,3,FALSE)</f>
        <v>6.5449999999999996E-3</v>
      </c>
      <c r="AP13" s="32">
        <f>VLOOKUP(AP2,'Mortality Table'!$A$5:$C$124,3,FALSE)</f>
        <v>7.0340000000000003E-3</v>
      </c>
      <c r="AQ13" s="32">
        <f>VLOOKUP(AQ2,'Mortality Table'!$A$5:$C$124,3,FALSE)</f>
        <v>7.607E-3</v>
      </c>
      <c r="AR13" s="32">
        <f>VLOOKUP(AR2,'Mortality Table'!$A$5:$C$124,3,FALSE)</f>
        <v>8.2810000000000002E-3</v>
      </c>
      <c r="AS13" s="32">
        <f>VLOOKUP(AS2,'Mortality Table'!$A$5:$C$124,3,FALSE)</f>
        <v>9.0570000000000008E-3</v>
      </c>
      <c r="AT13" s="32">
        <f>VLOOKUP(AT2,'Mortality Table'!$A$5:$C$124,3,FALSE)</f>
        <v>9.953E-3</v>
      </c>
    </row>
    <row r="14" spans="1:46" ht="16">
      <c r="B14" s="2" t="s">
        <v>21</v>
      </c>
      <c r="H14" s="32">
        <f>1-H13</f>
        <v>0.99943700000000002</v>
      </c>
      <c r="I14" s="32">
        <f t="shared" ref="I14:AT14" si="7">1-I13</f>
        <v>0.99940700000000005</v>
      </c>
      <c r="J14" s="32">
        <f t="shared" si="7"/>
        <v>0.99937299999999996</v>
      </c>
      <c r="K14" s="32">
        <f t="shared" si="7"/>
        <v>0.999336</v>
      </c>
      <c r="L14" s="32">
        <f t="shared" si="7"/>
        <v>0.99929500000000004</v>
      </c>
      <c r="M14" s="32">
        <f t="shared" si="7"/>
        <v>0.99925200000000003</v>
      </c>
      <c r="N14" s="32">
        <f t="shared" si="7"/>
        <v>0.99920600000000004</v>
      </c>
      <c r="O14" s="32">
        <f t="shared" si="7"/>
        <v>0.99915500000000002</v>
      </c>
      <c r="P14" s="32">
        <f t="shared" si="7"/>
        <v>0.99909700000000001</v>
      </c>
      <c r="Q14" s="32">
        <f t="shared" si="7"/>
        <v>0.99903200000000003</v>
      </c>
      <c r="R14" s="32">
        <f t="shared" si="7"/>
        <v>0.99896200000000002</v>
      </c>
      <c r="S14" s="32">
        <f t="shared" si="7"/>
        <v>0.99888699999999997</v>
      </c>
      <c r="T14" s="32">
        <f t="shared" si="7"/>
        <v>0.99880400000000003</v>
      </c>
      <c r="U14" s="32">
        <f t="shared" si="7"/>
        <v>0.99871299999999996</v>
      </c>
      <c r="V14" s="32">
        <f t="shared" si="7"/>
        <v>0.99860700000000002</v>
      </c>
      <c r="W14" s="32">
        <f t="shared" si="7"/>
        <v>0.99848300000000001</v>
      </c>
      <c r="X14" s="32">
        <f t="shared" si="7"/>
        <v>0.99833799999999995</v>
      </c>
      <c r="Y14" s="32">
        <f t="shared" si="7"/>
        <v>0.99817299999999998</v>
      </c>
      <c r="Z14" s="32">
        <f t="shared" si="7"/>
        <v>0.99799499999999997</v>
      </c>
      <c r="AA14" s="32">
        <f t="shared" si="7"/>
        <v>0.99780199999999997</v>
      </c>
      <c r="AB14" s="32">
        <f t="shared" si="7"/>
        <v>0.99758800000000003</v>
      </c>
      <c r="AC14" s="32">
        <f t="shared" si="7"/>
        <v>0.99735200000000002</v>
      </c>
      <c r="AD14" s="32">
        <f t="shared" si="7"/>
        <v>0.99709599999999998</v>
      </c>
      <c r="AE14" s="32">
        <f t="shared" si="7"/>
        <v>0.99681799999999998</v>
      </c>
      <c r="AF14" s="32">
        <f t="shared" si="7"/>
        <v>0.99652700000000005</v>
      </c>
      <c r="AG14" s="32">
        <f t="shared" si="7"/>
        <v>0.99623300000000004</v>
      </c>
      <c r="AH14" s="32">
        <f t="shared" si="7"/>
        <v>0.99594199999999999</v>
      </c>
      <c r="AI14" s="32">
        <f t="shared" si="7"/>
        <v>0.99564799999999998</v>
      </c>
      <c r="AJ14" s="32">
        <f t="shared" si="7"/>
        <v>0.99531899999999995</v>
      </c>
      <c r="AK14" s="32">
        <f t="shared" si="7"/>
        <v>0.99495999999999996</v>
      </c>
      <c r="AL14" s="32">
        <f t="shared" si="7"/>
        <v>0.99460000000000004</v>
      </c>
      <c r="AM14" s="32">
        <f t="shared" si="7"/>
        <v>0.99424400000000002</v>
      </c>
      <c r="AN14" s="32">
        <f t="shared" si="7"/>
        <v>0.99387199999999998</v>
      </c>
      <c r="AO14" s="32">
        <f t="shared" si="7"/>
        <v>0.99345499999999998</v>
      </c>
      <c r="AP14" s="32">
        <f t="shared" si="7"/>
        <v>0.99296600000000002</v>
      </c>
      <c r="AQ14" s="32">
        <f t="shared" si="7"/>
        <v>0.99239299999999997</v>
      </c>
      <c r="AR14" s="32">
        <f t="shared" si="7"/>
        <v>0.99171900000000002</v>
      </c>
      <c r="AS14" s="32">
        <f t="shared" si="7"/>
        <v>0.99094300000000002</v>
      </c>
      <c r="AT14" s="32">
        <f t="shared" si="7"/>
        <v>0.99004700000000001</v>
      </c>
    </row>
    <row r="15" spans="1:46">
      <c r="B15" s="2" t="s">
        <v>29</v>
      </c>
      <c r="H15" s="32">
        <f>1*H13</f>
        <v>5.6300000000000002E-4</v>
      </c>
      <c r="I15" s="32">
        <f>H14*I13</f>
        <v>5.9266614100000003E-4</v>
      </c>
      <c r="J15" s="32">
        <f>PRODUCT($H$14:I14)*J13</f>
        <v>6.2627539732959298E-4</v>
      </c>
      <c r="K15" s="32">
        <f>PRODUCT($H$14:J14)*K13</f>
        <v>6.628167908185492E-4</v>
      </c>
      <c r="L15" s="32">
        <f>PRODUCT($H$14:K14)*L13</f>
        <v>7.0327644537795052E-4</v>
      </c>
      <c r="M15" s="32">
        <f>PRODUCT($H$14:L14)*M13</f>
        <v>7.4564526998865445E-4</v>
      </c>
      <c r="N15" s="32">
        <f>PRODUCT($H$14:M14)*N13</f>
        <v>7.9090841804465531E-4</v>
      </c>
      <c r="O15" s="32">
        <f>PRODUCT($H$14:N14)*O13</f>
        <v>8.4104152274913743E-4</v>
      </c>
      <c r="P15" s="32">
        <f>PRODUCT($H$14:O14)*P13</f>
        <v>8.9801035612326649E-4</v>
      </c>
      <c r="Q15" s="32">
        <f>PRODUCT($H$14:P14)*Q13</f>
        <v>9.6178191614949414E-4</v>
      </c>
      <c r="R15" s="32">
        <f>PRODUCT($H$14:Q14)*R13</f>
        <v>1.0303339316966307E-3</v>
      </c>
      <c r="S15" s="32">
        <f>PRODUCT($H$14:R14)*S13</f>
        <v>1.103633263361334E-3</v>
      </c>
      <c r="T15" s="32">
        <f>PRODUCT($H$14:S14)*T13</f>
        <v>1.1846148102146435E-3</v>
      </c>
      <c r="U15" s="32">
        <f>PRODUCT($H$14:T14)*U13</f>
        <v>1.2732239465137072E-3</v>
      </c>
      <c r="V15" s="32">
        <f>PRODUCT($H$14:U14)*V13</f>
        <v>1.3763157211043511E-3</v>
      </c>
      <c r="W15" s="32">
        <f>PRODUCT($H$14:V14)*W13</f>
        <v>1.4967426738574741E-3</v>
      </c>
      <c r="X15" s="32">
        <f>PRODUCT($H$14:W14)*X13</f>
        <v>1.6373188236636048E-3</v>
      </c>
      <c r="Y15" s="32">
        <f>PRODUCT($H$14:X14)*Y13</f>
        <v>1.7968771448830568E-3</v>
      </c>
      <c r="Z15" s="32">
        <f>PRODUCT($H$14:Y14)*Z13</f>
        <v>1.9683396124413831E-3</v>
      </c>
      <c r="AA15" s="32">
        <f>PRODUCT($H$14:Z14)*AA13</f>
        <v>2.1534842968366718E-3</v>
      </c>
      <c r="AB15" s="32">
        <f>PRODUCT($H$14:AA14)*AB13</f>
        <v>2.3579559887650439E-3</v>
      </c>
      <c r="AC15" s="32">
        <f>PRODUCT($H$14:AB14)*AC13</f>
        <v>2.582424232977006E-3</v>
      </c>
      <c r="AD15" s="32">
        <f>PRODUCT($H$14:AC14)*AD13</f>
        <v>2.8245852218118854E-3</v>
      </c>
      <c r="AE15" s="32">
        <f>PRODUCT($H$14:AD14)*AE13</f>
        <v>3.0859950127323965E-3</v>
      </c>
      <c r="AF15" s="32">
        <f>PRODUCT($H$14:AE14)*AF13</f>
        <v>3.3574975119227959E-3</v>
      </c>
      <c r="AG15" s="32">
        <f>PRODUCT($H$14:AF14)*AG13</f>
        <v>3.6290721823154814E-3</v>
      </c>
      <c r="AH15" s="32">
        <f>PRODUCT($H$14:AG14)*AH13</f>
        <v>3.8946905109445897E-3</v>
      </c>
      <c r="AI15" s="32">
        <f>PRODUCT($H$14:AH14)*AI13</f>
        <v>4.1599091298709515E-3</v>
      </c>
      <c r="AJ15" s="32">
        <f>PRODUCT($H$14:AI14)*AJ13</f>
        <v>4.4549150198037735E-3</v>
      </c>
      <c r="AK15" s="32">
        <f>PRODUCT($H$14:AJ14)*AK13</f>
        <v>4.7741231094817777E-3</v>
      </c>
      <c r="AL15" s="32">
        <f>PRODUCT($H$14:AK14)*AL13</f>
        <v>5.0893516382249891E-3</v>
      </c>
      <c r="AM15" s="32">
        <f>PRODUCT($H$14:AL14)*AM13</f>
        <v>5.3955775493079762E-3</v>
      </c>
      <c r="AN15" s="32">
        <f>PRODUCT($H$14:AM14)*AN13</f>
        <v>5.711219990798563E-3</v>
      </c>
      <c r="AO15" s="32">
        <f>PRODUCT($H$14:AN14)*AO13</f>
        <v>6.0624788836616253E-3</v>
      </c>
      <c r="AP15" s="32">
        <f>PRODUCT($H$14:AO14)*AP13</f>
        <v>6.4727845552627868E-3</v>
      </c>
      <c r="AQ15" s="32">
        <f>PRODUCT($H$14:AP14)*AQ13</f>
        <v>6.9508286464385876E-3</v>
      </c>
      <c r="AR15" s="32">
        <f>PRODUCT($H$14:AQ14)*AR13</f>
        <v>7.5091303445659254E-3</v>
      </c>
      <c r="AS15" s="32">
        <f>PRODUCT($H$14:AR14)*AS13</f>
        <v>8.1447894116780089E-3</v>
      </c>
      <c r="AT15" s="32">
        <f>PRODUCT($H$14:AS14)*AT13</f>
        <v>8.8694802366376859E-3</v>
      </c>
    </row>
    <row r="16" spans="1:46">
      <c r="B16" s="2" t="s">
        <v>30</v>
      </c>
      <c r="H16" s="32">
        <f>H12*H15</f>
        <v>16.998376584045737</v>
      </c>
      <c r="I16" s="32">
        <f t="shared" ref="I16:AT16" si="8">I12*I15</f>
        <v>17.894071497923889</v>
      </c>
      <c r="J16" s="32">
        <f t="shared" si="8"/>
        <v>18.908818914975654</v>
      </c>
      <c r="K16" s="32">
        <f t="shared" si="8"/>
        <v>20.01209487844115</v>
      </c>
      <c r="L16" s="32">
        <f t="shared" si="8"/>
        <v>21.233672932901378</v>
      </c>
      <c r="M16" s="32">
        <f t="shared" si="8"/>
        <v>22.512893601029493</v>
      </c>
      <c r="N16" s="32">
        <f t="shared" si="8"/>
        <v>23.879501125070917</v>
      </c>
      <c r="O16" s="32">
        <f t="shared" si="8"/>
        <v>25.393144807298594</v>
      </c>
      <c r="P16" s="32">
        <f t="shared" si="8"/>
        <v>27.113176216263422</v>
      </c>
      <c r="Q16" s="32">
        <f t="shared" si="8"/>
        <v>29.038598938604267</v>
      </c>
      <c r="R16" s="32">
        <f t="shared" si="8"/>
        <v>31.108355556482746</v>
      </c>
      <c r="S16" s="32">
        <f t="shared" si="8"/>
        <v>33.321445508517371</v>
      </c>
      <c r="T16" s="32">
        <f t="shared" si="8"/>
        <v>35.766480730135669</v>
      </c>
      <c r="U16" s="32">
        <f t="shared" si="8"/>
        <v>38.441811933685436</v>
      </c>
      <c r="V16" s="32">
        <f t="shared" si="8"/>
        <v>41.554410170291696</v>
      </c>
      <c r="W16" s="32">
        <f t="shared" si="8"/>
        <v>45.190400745365707</v>
      </c>
      <c r="X16" s="32">
        <f t="shared" si="8"/>
        <v>49.434745919681582</v>
      </c>
      <c r="Y16" s="32">
        <f t="shared" si="8"/>
        <v>54.252210273511743</v>
      </c>
      <c r="Z16" s="32">
        <f t="shared" si="8"/>
        <v>59.429090546311308</v>
      </c>
      <c r="AA16" s="32">
        <f t="shared" si="8"/>
        <v>65.019071128701029</v>
      </c>
      <c r="AB16" s="32">
        <f t="shared" si="8"/>
        <v>71.192582354589931</v>
      </c>
      <c r="AC16" s="32">
        <f t="shared" si="8"/>
        <v>77.969839452768397</v>
      </c>
      <c r="AD16" s="32">
        <f t="shared" si="8"/>
        <v>85.281284714189667</v>
      </c>
      <c r="AE16" s="32">
        <f t="shared" si="8"/>
        <v>93.173899401265174</v>
      </c>
      <c r="AF16" s="32">
        <f t="shared" si="8"/>
        <v>101.37123816635928</v>
      </c>
      <c r="AG16" s="32">
        <f t="shared" si="8"/>
        <v>109.570755960361</v>
      </c>
      <c r="AH16" s="32">
        <f t="shared" si="8"/>
        <v>117.59043691535638</v>
      </c>
      <c r="AI16" s="32">
        <f t="shared" si="8"/>
        <v>125.59804963580187</v>
      </c>
      <c r="AJ16" s="32">
        <f t="shared" si="8"/>
        <v>134.50501448764851</v>
      </c>
      <c r="AK16" s="32">
        <f t="shared" si="8"/>
        <v>144.14270421592659</v>
      </c>
      <c r="AL16" s="32">
        <f t="shared" si="8"/>
        <v>153.66024105715536</v>
      </c>
      <c r="AM16" s="32">
        <f t="shared" si="8"/>
        <v>162.9059663793243</v>
      </c>
      <c r="AN16" s="32">
        <f t="shared" si="8"/>
        <v>172.4360002805048</v>
      </c>
      <c r="AO16" s="32">
        <f t="shared" si="8"/>
        <v>183.04138383180376</v>
      </c>
      <c r="AP16" s="32">
        <f t="shared" si="8"/>
        <v>195.42953715408854</v>
      </c>
      <c r="AQ16" s="32">
        <f t="shared" si="8"/>
        <v>209.86288259917586</v>
      </c>
      <c r="AR16" s="32">
        <f t="shared" si="8"/>
        <v>226.71940571157498</v>
      </c>
      <c r="AS16" s="32">
        <f t="shared" si="8"/>
        <v>245.91154106119203</v>
      </c>
      <c r="AT16" s="32">
        <f t="shared" si="8"/>
        <v>267.79176761477527</v>
      </c>
    </row>
    <row r="17" spans="1:46">
      <c r="B17" s="2" t="s">
        <v>22</v>
      </c>
      <c r="H17" s="32">
        <f>(1+$H$29)^(-H1)</f>
        <v>0.95238095238095233</v>
      </c>
      <c r="I17" s="32">
        <f t="shared" ref="I17:AT17" si="9">(1+$H$29)^(-I1)</f>
        <v>0.90702947845804982</v>
      </c>
      <c r="J17" s="32">
        <f t="shared" si="9"/>
        <v>0.86383759853147601</v>
      </c>
      <c r="K17" s="32">
        <f t="shared" si="9"/>
        <v>0.82270247479188197</v>
      </c>
      <c r="L17" s="32">
        <f t="shared" si="9"/>
        <v>0.78352616646845896</v>
      </c>
      <c r="M17" s="32">
        <f t="shared" si="9"/>
        <v>0.74621539663662761</v>
      </c>
      <c r="N17" s="32">
        <f t="shared" si="9"/>
        <v>0.71068133013012147</v>
      </c>
      <c r="O17" s="32">
        <f t="shared" si="9"/>
        <v>0.67683936202868722</v>
      </c>
      <c r="P17" s="32">
        <f t="shared" si="9"/>
        <v>0.64460891621779726</v>
      </c>
      <c r="Q17" s="32">
        <f t="shared" si="9"/>
        <v>0.61391325354075932</v>
      </c>
      <c r="R17" s="32">
        <f t="shared" si="9"/>
        <v>0.5846792890864374</v>
      </c>
      <c r="S17" s="32">
        <f t="shared" si="9"/>
        <v>0.5568374181775595</v>
      </c>
      <c r="T17" s="32">
        <f t="shared" si="9"/>
        <v>0.53032135064529462</v>
      </c>
      <c r="U17" s="32">
        <f t="shared" si="9"/>
        <v>0.50506795299551888</v>
      </c>
      <c r="V17" s="32">
        <f t="shared" si="9"/>
        <v>0.48101709809097021</v>
      </c>
      <c r="W17" s="32">
        <f t="shared" si="9"/>
        <v>0.45811152199140021</v>
      </c>
      <c r="X17" s="32">
        <f t="shared" si="9"/>
        <v>0.43629668761085727</v>
      </c>
      <c r="Y17" s="32">
        <f t="shared" si="9"/>
        <v>0.41552065486748313</v>
      </c>
      <c r="Z17" s="32">
        <f t="shared" si="9"/>
        <v>0.39573395701665059</v>
      </c>
      <c r="AA17" s="32">
        <f t="shared" si="9"/>
        <v>0.37688948287300061</v>
      </c>
      <c r="AB17" s="32">
        <f t="shared" si="9"/>
        <v>0.35894236464095297</v>
      </c>
      <c r="AC17" s="32">
        <f t="shared" si="9"/>
        <v>0.3418498710866219</v>
      </c>
      <c r="AD17" s="32">
        <f t="shared" si="9"/>
        <v>0.32557130579678267</v>
      </c>
      <c r="AE17" s="32">
        <f t="shared" si="9"/>
        <v>0.31006791028265024</v>
      </c>
      <c r="AF17" s="32">
        <f t="shared" si="9"/>
        <v>0.29530277169776209</v>
      </c>
      <c r="AG17" s="32">
        <f t="shared" si="9"/>
        <v>0.28124073495024959</v>
      </c>
      <c r="AH17" s="32">
        <f t="shared" si="9"/>
        <v>0.2678483190002377</v>
      </c>
      <c r="AI17" s="32">
        <f t="shared" si="9"/>
        <v>0.25509363714308358</v>
      </c>
      <c r="AJ17" s="32">
        <f t="shared" si="9"/>
        <v>0.24294632108865097</v>
      </c>
      <c r="AK17" s="32">
        <f t="shared" si="9"/>
        <v>0.23137744865585813</v>
      </c>
      <c r="AL17" s="32">
        <f t="shared" si="9"/>
        <v>0.220359474910341</v>
      </c>
      <c r="AM17" s="32">
        <f t="shared" si="9"/>
        <v>0.20986616658127716</v>
      </c>
      <c r="AN17" s="32">
        <f t="shared" si="9"/>
        <v>0.19987253960121634</v>
      </c>
      <c r="AO17" s="32">
        <f t="shared" si="9"/>
        <v>0.19035479962020604</v>
      </c>
      <c r="AP17" s="32">
        <f t="shared" si="9"/>
        <v>0.18129028535257716</v>
      </c>
      <c r="AQ17" s="32">
        <f t="shared" si="9"/>
        <v>0.17265741462150208</v>
      </c>
      <c r="AR17" s="32">
        <f t="shared" si="9"/>
        <v>0.1644356329728591</v>
      </c>
      <c r="AS17" s="32">
        <f t="shared" si="9"/>
        <v>0.15660536473605632</v>
      </c>
      <c r="AT17" s="32">
        <f t="shared" si="9"/>
        <v>0.14914796641529171</v>
      </c>
    </row>
    <row r="18" spans="1:46">
      <c r="B18" s="2" t="s">
        <v>24</v>
      </c>
      <c r="H18" s="32">
        <f>H16*H17</f>
        <v>16.188930080043558</v>
      </c>
      <c r="I18" s="32">
        <f t="shared" ref="I18:AT18" si="10">I16*I17</f>
        <v>16.230450338252961</v>
      </c>
      <c r="J18" s="32">
        <f t="shared" si="10"/>
        <v>16.334148722579119</v>
      </c>
      <c r="K18" s="32">
        <f t="shared" si="10"/>
        <v>16.463999982263481</v>
      </c>
      <c r="L18" s="32">
        <f t="shared" si="10"/>
        <v>16.637138353161298</v>
      </c>
      <c r="M18" s="32">
        <f t="shared" si="10"/>
        <v>16.799467827930417</v>
      </c>
      <c r="N18" s="32">
        <f t="shared" si="10"/>
        <v>16.970715622409131</v>
      </c>
      <c r="O18" s="32">
        <f t="shared" si="10"/>
        <v>17.187079931274052</v>
      </c>
      <c r="P18" s="32">
        <f t="shared" si="10"/>
        <v>17.47739513598772</v>
      </c>
      <c r="Q18" s="32">
        <f t="shared" si="10"/>
        <v>17.827180752663786</v>
      </c>
      <c r="R18" s="32">
        <f t="shared" si="10"/>
        <v>18.188411211412458</v>
      </c>
      <c r="S18" s="32">
        <f t="shared" si="10"/>
        <v>18.55462768690705</v>
      </c>
      <c r="T18" s="32">
        <f t="shared" si="10"/>
        <v>18.96772836863445</v>
      </c>
      <c r="U18" s="32">
        <f t="shared" si="10"/>
        <v>19.415727262785211</v>
      </c>
      <c r="V18" s="32">
        <f t="shared" si="10"/>
        <v>19.988381792995611</v>
      </c>
      <c r="W18" s="32">
        <f t="shared" si="10"/>
        <v>20.70224326486079</v>
      </c>
      <c r="X18" s="32">
        <f t="shared" si="10"/>
        <v>21.568215897641416</v>
      </c>
      <c r="Y18" s="32">
        <f t="shared" si="10"/>
        <v>22.542913940857996</v>
      </c>
      <c r="Z18" s="32">
        <f t="shared" si="10"/>
        <v>23.518109163792595</v>
      </c>
      <c r="AA18" s="32">
        <f t="shared" si="10"/>
        <v>24.505004094578975</v>
      </c>
      <c r="AB18" s="32">
        <f t="shared" si="10"/>
        <v>25.554033855252293</v>
      </c>
      <c r="AC18" s="32">
        <f t="shared" si="10"/>
        <v>26.653979565573483</v>
      </c>
      <c r="AD18" s="32">
        <f t="shared" si="10"/>
        <v>27.765139224425933</v>
      </c>
      <c r="AE18" s="32">
        <f t="shared" si="10"/>
        <v>28.89023628023617</v>
      </c>
      <c r="AF18" s="32">
        <f t="shared" si="10"/>
        <v>29.93520760095986</v>
      </c>
      <c r="AG18" s="32">
        <f t="shared" si="10"/>
        <v>30.815759935346367</v>
      </c>
      <c r="AH18" s="32">
        <f t="shared" si="10"/>
        <v>31.496400858281703</v>
      </c>
      <c r="AI18" s="32">
        <f t="shared" si="10"/>
        <v>32.039263299674246</v>
      </c>
      <c r="AJ18" s="32">
        <f t="shared" si="10"/>
        <v>32.677498437749904</v>
      </c>
      <c r="AK18" s="32">
        <f t="shared" si="10"/>
        <v>33.351371143837099</v>
      </c>
      <c r="AL18" s="32">
        <f t="shared" si="10"/>
        <v>33.860490033951173</v>
      </c>
      <c r="AM18" s="32">
        <f t="shared" si="10"/>
        <v>34.188450677247211</v>
      </c>
      <c r="AN18" s="32">
        <f t="shared" si="10"/>
        <v>34.465221294740545</v>
      </c>
      <c r="AO18" s="32">
        <f t="shared" si="10"/>
        <v>34.842805941508225</v>
      </c>
      <c r="AP18" s="32">
        <f t="shared" si="10"/>
        <v>35.429476556986792</v>
      </c>
      <c r="AQ18" s="32">
        <f t="shared" si="10"/>
        <v>36.234382734589524</v>
      </c>
      <c r="AR18" s="32">
        <f t="shared" si="10"/>
        <v>37.280748985413275</v>
      </c>
      <c r="AS18" s="32">
        <f t="shared" si="10"/>
        <v>38.511066580693665</v>
      </c>
      <c r="AT18" s="32">
        <f t="shared" si="10"/>
        <v>39.940597562500102</v>
      </c>
    </row>
    <row r="20" spans="1:46">
      <c r="B20" s="1" t="s">
        <v>25</v>
      </c>
      <c r="C20" s="1"/>
      <c r="D20" s="1"/>
      <c r="E20" s="1"/>
      <c r="F20" s="1"/>
      <c r="G20" s="33">
        <f>SUM(H18:AT18)</f>
        <v>999.99999999999977</v>
      </c>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3" spans="1:46">
      <c r="B23" s="4" t="s">
        <v>27</v>
      </c>
    </row>
    <row r="25" spans="1:46">
      <c r="C25" s="2" t="s">
        <v>4</v>
      </c>
      <c r="H25" s="35"/>
      <c r="I25" s="20">
        <v>0.03</v>
      </c>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row>
    <row r="26" spans="1:46">
      <c r="A26" s="2" t="s">
        <v>26</v>
      </c>
      <c r="B26" s="24" t="s">
        <v>47</v>
      </c>
      <c r="C26" s="2" t="s">
        <v>8</v>
      </c>
      <c r="H26" s="47">
        <v>30192.498373083014</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row>
    <row r="27" spans="1:46">
      <c r="A27" s="2" t="s">
        <v>26</v>
      </c>
      <c r="B27" s="24" t="s">
        <v>48</v>
      </c>
      <c r="C27" s="2" t="s">
        <v>10</v>
      </c>
      <c r="H27" s="19">
        <v>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46" ht="16">
      <c r="C28" s="2" t="s">
        <v>13</v>
      </c>
      <c r="H28" s="34" t="s">
        <v>31</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row>
    <row r="29" spans="1:46">
      <c r="C29" s="2" t="s">
        <v>28</v>
      </c>
      <c r="H29" s="20">
        <v>0.05</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row>
    <row r="32" spans="1:46">
      <c r="C32" s="2" t="s">
        <v>44</v>
      </c>
      <c r="D32" s="2" t="s">
        <v>49</v>
      </c>
      <c r="G32" s="33">
        <f>SUM(H18:AT18)</f>
        <v>999.99999999999977</v>
      </c>
    </row>
    <row r="33" spans="3:5">
      <c r="C33" s="44" t="s">
        <v>50</v>
      </c>
      <c r="D33" s="2" t="s">
        <v>51</v>
      </c>
    </row>
    <row r="35" spans="3:5">
      <c r="D35" s="46" t="s">
        <v>52</v>
      </c>
      <c r="E35" s="45" t="s">
        <v>53</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FBB25-C299-EB46-8BBF-5C84E3488626}">
  <dimension ref="A1:AT35"/>
  <sheetViews>
    <sheetView zoomScale="110" zoomScaleNormal="110" workbookViewId="0"/>
  </sheetViews>
  <sheetFormatPr baseColWidth="10" defaultColWidth="9.1640625" defaultRowHeight="13"/>
  <cols>
    <col min="1" max="1" width="9.1640625" style="2"/>
    <col min="2" max="2" width="4" style="2" customWidth="1"/>
    <col min="3" max="3" width="9.1640625" style="2"/>
    <col min="4" max="4" width="11" style="2" customWidth="1"/>
    <col min="5" max="5" width="12.83203125" style="2" bestFit="1" customWidth="1"/>
    <col min="6" max="6" width="11.1640625" style="2" customWidth="1"/>
    <col min="7" max="7" width="26.5" style="2" customWidth="1"/>
    <col min="8" max="8" width="15.5" style="2" bestFit="1" customWidth="1"/>
    <col min="9" max="25" width="12.33203125" style="2" bestFit="1" customWidth="1"/>
    <col min="26" max="46" width="14" style="2" bestFit="1" customWidth="1"/>
    <col min="47" max="16384" width="9.1640625" style="2"/>
  </cols>
  <sheetData>
    <row r="1" spans="1:46">
      <c r="G1" s="16" t="s">
        <v>23</v>
      </c>
      <c r="H1" s="2">
        <v>1</v>
      </c>
      <c r="I1" s="2">
        <f>H1+1</f>
        <v>2</v>
      </c>
      <c r="J1" s="2">
        <f t="shared" ref="J1:AT1" si="0">I1+1</f>
        <v>3</v>
      </c>
      <c r="K1" s="2">
        <f t="shared" si="0"/>
        <v>4</v>
      </c>
      <c r="L1" s="2">
        <f t="shared" si="0"/>
        <v>5</v>
      </c>
      <c r="M1" s="2">
        <f t="shared" si="0"/>
        <v>6</v>
      </c>
      <c r="N1" s="2">
        <f t="shared" si="0"/>
        <v>7</v>
      </c>
      <c r="O1" s="2">
        <f t="shared" si="0"/>
        <v>8</v>
      </c>
      <c r="P1" s="2">
        <f t="shared" si="0"/>
        <v>9</v>
      </c>
      <c r="Q1" s="2">
        <f t="shared" si="0"/>
        <v>10</v>
      </c>
      <c r="R1" s="2">
        <f t="shared" si="0"/>
        <v>11</v>
      </c>
      <c r="S1" s="2">
        <f t="shared" si="0"/>
        <v>12</v>
      </c>
      <c r="T1" s="2">
        <f t="shared" si="0"/>
        <v>13</v>
      </c>
      <c r="U1" s="2">
        <f t="shared" si="0"/>
        <v>14</v>
      </c>
      <c r="V1" s="2">
        <f t="shared" si="0"/>
        <v>15</v>
      </c>
      <c r="W1" s="2">
        <f t="shared" si="0"/>
        <v>16</v>
      </c>
      <c r="X1" s="2">
        <f t="shared" si="0"/>
        <v>17</v>
      </c>
      <c r="Y1" s="2">
        <f t="shared" si="0"/>
        <v>18</v>
      </c>
      <c r="Z1" s="2">
        <f t="shared" si="0"/>
        <v>19</v>
      </c>
      <c r="AA1" s="2">
        <f t="shared" si="0"/>
        <v>20</v>
      </c>
      <c r="AB1" s="2">
        <f t="shared" si="0"/>
        <v>21</v>
      </c>
      <c r="AC1" s="2">
        <f t="shared" si="0"/>
        <v>22</v>
      </c>
      <c r="AD1" s="2">
        <f t="shared" si="0"/>
        <v>23</v>
      </c>
      <c r="AE1" s="2">
        <f t="shared" si="0"/>
        <v>24</v>
      </c>
      <c r="AF1" s="2">
        <f t="shared" si="0"/>
        <v>25</v>
      </c>
      <c r="AG1" s="2">
        <f t="shared" si="0"/>
        <v>26</v>
      </c>
      <c r="AH1" s="2">
        <f t="shared" si="0"/>
        <v>27</v>
      </c>
      <c r="AI1" s="2">
        <f t="shared" si="0"/>
        <v>28</v>
      </c>
      <c r="AJ1" s="2">
        <f t="shared" si="0"/>
        <v>29</v>
      </c>
      <c r="AK1" s="2">
        <f t="shared" si="0"/>
        <v>30</v>
      </c>
      <c r="AL1" s="2">
        <f t="shared" si="0"/>
        <v>31</v>
      </c>
      <c r="AM1" s="2">
        <f t="shared" si="0"/>
        <v>32</v>
      </c>
      <c r="AN1" s="2">
        <f t="shared" si="0"/>
        <v>33</v>
      </c>
      <c r="AO1" s="2">
        <f t="shared" si="0"/>
        <v>34</v>
      </c>
      <c r="AP1" s="2">
        <f t="shared" si="0"/>
        <v>35</v>
      </c>
      <c r="AQ1" s="2">
        <f t="shared" si="0"/>
        <v>36</v>
      </c>
      <c r="AR1" s="2">
        <f t="shared" si="0"/>
        <v>37</v>
      </c>
      <c r="AS1" s="2">
        <f t="shared" si="0"/>
        <v>38</v>
      </c>
      <c r="AT1" s="2">
        <f t="shared" si="0"/>
        <v>39</v>
      </c>
    </row>
    <row r="2" spans="1:46">
      <c r="A2" s="5"/>
      <c r="G2" s="16" t="s">
        <v>3</v>
      </c>
      <c r="H2" s="15">
        <v>27</v>
      </c>
      <c r="I2" s="2">
        <f t="shared" ref="I2:AT2" si="1">H2+1</f>
        <v>28</v>
      </c>
      <c r="J2" s="2">
        <f t="shared" si="1"/>
        <v>29</v>
      </c>
      <c r="K2" s="2">
        <f t="shared" si="1"/>
        <v>30</v>
      </c>
      <c r="L2" s="2">
        <f t="shared" si="1"/>
        <v>31</v>
      </c>
      <c r="M2" s="2">
        <f t="shared" si="1"/>
        <v>32</v>
      </c>
      <c r="N2" s="2">
        <f t="shared" si="1"/>
        <v>33</v>
      </c>
      <c r="O2" s="2">
        <f t="shared" si="1"/>
        <v>34</v>
      </c>
      <c r="P2" s="2">
        <f t="shared" si="1"/>
        <v>35</v>
      </c>
      <c r="Q2" s="2">
        <f t="shared" si="1"/>
        <v>36</v>
      </c>
      <c r="R2" s="2">
        <f t="shared" si="1"/>
        <v>37</v>
      </c>
      <c r="S2" s="2">
        <f t="shared" si="1"/>
        <v>38</v>
      </c>
      <c r="T2" s="2">
        <f t="shared" si="1"/>
        <v>39</v>
      </c>
      <c r="U2" s="2">
        <f t="shared" si="1"/>
        <v>40</v>
      </c>
      <c r="V2" s="2">
        <f t="shared" si="1"/>
        <v>41</v>
      </c>
      <c r="W2" s="2">
        <f t="shared" si="1"/>
        <v>42</v>
      </c>
      <c r="X2" s="2">
        <f t="shared" si="1"/>
        <v>43</v>
      </c>
      <c r="Y2" s="2">
        <f t="shared" si="1"/>
        <v>44</v>
      </c>
      <c r="Z2" s="2">
        <f t="shared" si="1"/>
        <v>45</v>
      </c>
      <c r="AA2" s="2">
        <f t="shared" si="1"/>
        <v>46</v>
      </c>
      <c r="AB2" s="2">
        <f t="shared" si="1"/>
        <v>47</v>
      </c>
      <c r="AC2" s="2">
        <f t="shared" si="1"/>
        <v>48</v>
      </c>
      <c r="AD2" s="2">
        <f t="shared" si="1"/>
        <v>49</v>
      </c>
      <c r="AE2" s="2">
        <f t="shared" si="1"/>
        <v>50</v>
      </c>
      <c r="AF2" s="2">
        <f t="shared" si="1"/>
        <v>51</v>
      </c>
      <c r="AG2" s="2">
        <f t="shared" si="1"/>
        <v>52</v>
      </c>
      <c r="AH2" s="2">
        <f t="shared" si="1"/>
        <v>53</v>
      </c>
      <c r="AI2" s="2">
        <f t="shared" si="1"/>
        <v>54</v>
      </c>
      <c r="AJ2" s="2">
        <f t="shared" si="1"/>
        <v>55</v>
      </c>
      <c r="AK2" s="2">
        <f t="shared" si="1"/>
        <v>56</v>
      </c>
      <c r="AL2" s="2">
        <f t="shared" si="1"/>
        <v>57</v>
      </c>
      <c r="AM2" s="2">
        <f t="shared" si="1"/>
        <v>58</v>
      </c>
      <c r="AN2" s="2">
        <f t="shared" si="1"/>
        <v>59</v>
      </c>
      <c r="AO2" s="2">
        <f t="shared" si="1"/>
        <v>60</v>
      </c>
      <c r="AP2" s="2">
        <f t="shared" si="1"/>
        <v>61</v>
      </c>
      <c r="AQ2" s="2">
        <f t="shared" si="1"/>
        <v>62</v>
      </c>
      <c r="AR2" s="2">
        <f t="shared" si="1"/>
        <v>63</v>
      </c>
      <c r="AS2" s="2">
        <f t="shared" si="1"/>
        <v>64</v>
      </c>
      <c r="AT2" s="2">
        <f t="shared" si="1"/>
        <v>65</v>
      </c>
    </row>
    <row r="3" spans="1:46">
      <c r="H3" s="10"/>
      <c r="I3" s="10" t="s">
        <v>0</v>
      </c>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row>
    <row r="4" spans="1:46">
      <c r="H4" s="11">
        <v>2017</v>
      </c>
      <c r="I4" s="12">
        <f>H4+1</f>
        <v>2018</v>
      </c>
      <c r="J4" s="12">
        <f t="shared" ref="J4:AT4" si="2">I4+1</f>
        <v>2019</v>
      </c>
      <c r="K4" s="12">
        <f t="shared" si="2"/>
        <v>2020</v>
      </c>
      <c r="L4" s="12">
        <f t="shared" si="2"/>
        <v>2021</v>
      </c>
      <c r="M4" s="12">
        <f t="shared" si="2"/>
        <v>2022</v>
      </c>
      <c r="N4" s="12">
        <f t="shared" si="2"/>
        <v>2023</v>
      </c>
      <c r="O4" s="12">
        <f t="shared" si="2"/>
        <v>2024</v>
      </c>
      <c r="P4" s="12">
        <f t="shared" si="2"/>
        <v>2025</v>
      </c>
      <c r="Q4" s="12">
        <f t="shared" si="2"/>
        <v>2026</v>
      </c>
      <c r="R4" s="12">
        <f t="shared" si="2"/>
        <v>2027</v>
      </c>
      <c r="S4" s="12">
        <f t="shared" si="2"/>
        <v>2028</v>
      </c>
      <c r="T4" s="12">
        <f t="shared" si="2"/>
        <v>2029</v>
      </c>
      <c r="U4" s="12">
        <f t="shared" si="2"/>
        <v>2030</v>
      </c>
      <c r="V4" s="12">
        <f t="shared" si="2"/>
        <v>2031</v>
      </c>
      <c r="W4" s="12">
        <f t="shared" si="2"/>
        <v>2032</v>
      </c>
      <c r="X4" s="12">
        <f t="shared" si="2"/>
        <v>2033</v>
      </c>
      <c r="Y4" s="12">
        <f t="shared" si="2"/>
        <v>2034</v>
      </c>
      <c r="Z4" s="12">
        <f t="shared" si="2"/>
        <v>2035</v>
      </c>
      <c r="AA4" s="12">
        <f t="shared" si="2"/>
        <v>2036</v>
      </c>
      <c r="AB4" s="12">
        <f t="shared" si="2"/>
        <v>2037</v>
      </c>
      <c r="AC4" s="12">
        <f t="shared" si="2"/>
        <v>2038</v>
      </c>
      <c r="AD4" s="12">
        <f t="shared" si="2"/>
        <v>2039</v>
      </c>
      <c r="AE4" s="12">
        <f t="shared" si="2"/>
        <v>2040</v>
      </c>
      <c r="AF4" s="12">
        <f t="shared" si="2"/>
        <v>2041</v>
      </c>
      <c r="AG4" s="12">
        <f t="shared" si="2"/>
        <v>2042</v>
      </c>
      <c r="AH4" s="12">
        <f t="shared" si="2"/>
        <v>2043</v>
      </c>
      <c r="AI4" s="12">
        <f t="shared" si="2"/>
        <v>2044</v>
      </c>
      <c r="AJ4" s="12">
        <f t="shared" si="2"/>
        <v>2045</v>
      </c>
      <c r="AK4" s="12">
        <f t="shared" si="2"/>
        <v>2046</v>
      </c>
      <c r="AL4" s="12">
        <f t="shared" si="2"/>
        <v>2047</v>
      </c>
      <c r="AM4" s="12">
        <f t="shared" si="2"/>
        <v>2048</v>
      </c>
      <c r="AN4" s="12">
        <f t="shared" si="2"/>
        <v>2049</v>
      </c>
      <c r="AO4" s="12">
        <f t="shared" si="2"/>
        <v>2050</v>
      </c>
      <c r="AP4" s="12">
        <f t="shared" si="2"/>
        <v>2051</v>
      </c>
      <c r="AQ4" s="12">
        <f t="shared" si="2"/>
        <v>2052</v>
      </c>
      <c r="AR4" s="12">
        <f t="shared" si="2"/>
        <v>2053</v>
      </c>
      <c r="AS4" s="12">
        <f t="shared" si="2"/>
        <v>2054</v>
      </c>
      <c r="AT4" s="12">
        <f t="shared" si="2"/>
        <v>2055</v>
      </c>
    </row>
    <row r="5" spans="1:46">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row>
    <row r="6" spans="1:46">
      <c r="B6" s="3" t="s">
        <v>34</v>
      </c>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row>
    <row r="7" spans="1:46">
      <c r="B7" s="2" t="s">
        <v>2</v>
      </c>
      <c r="H7" s="6">
        <v>100000</v>
      </c>
      <c r="I7" s="14">
        <f>H7*(1+$I$25)</f>
        <v>103000</v>
      </c>
      <c r="J7" s="14">
        <f>I7*(1+$I$25)</f>
        <v>106090</v>
      </c>
      <c r="K7" s="14">
        <f t="shared" ref="K7:AT7" si="3">J7*(1+$I$25)</f>
        <v>109272.7</v>
      </c>
      <c r="L7" s="14">
        <f t="shared" si="3"/>
        <v>112550.88099999999</v>
      </c>
      <c r="M7" s="14">
        <f t="shared" si="3"/>
        <v>115927.40742999999</v>
      </c>
      <c r="N7" s="14">
        <f t="shared" si="3"/>
        <v>119405.2296529</v>
      </c>
      <c r="O7" s="14">
        <f t="shared" si="3"/>
        <v>122987.386542487</v>
      </c>
      <c r="P7" s="14">
        <f t="shared" si="3"/>
        <v>126677.00813876161</v>
      </c>
      <c r="Q7" s="14">
        <f t="shared" si="3"/>
        <v>130477.31838292447</v>
      </c>
      <c r="R7" s="14">
        <f t="shared" si="3"/>
        <v>134391.6379344122</v>
      </c>
      <c r="S7" s="14">
        <f t="shared" si="3"/>
        <v>138423.38707244457</v>
      </c>
      <c r="T7" s="14">
        <f t="shared" si="3"/>
        <v>142576.08868461792</v>
      </c>
      <c r="U7" s="14">
        <f t="shared" si="3"/>
        <v>146853.37134515645</v>
      </c>
      <c r="V7" s="14">
        <f t="shared" si="3"/>
        <v>151258.97248551116</v>
      </c>
      <c r="W7" s="14">
        <f t="shared" si="3"/>
        <v>155796.74166007648</v>
      </c>
      <c r="X7" s="14">
        <f t="shared" si="3"/>
        <v>160470.6439098788</v>
      </c>
      <c r="Y7" s="14">
        <f t="shared" si="3"/>
        <v>165284.76322717516</v>
      </c>
      <c r="Z7" s="14">
        <f t="shared" si="3"/>
        <v>170243.30612399042</v>
      </c>
      <c r="AA7" s="14">
        <f t="shared" si="3"/>
        <v>175350.60530771012</v>
      </c>
      <c r="AB7" s="14">
        <f t="shared" si="3"/>
        <v>180611.12346694144</v>
      </c>
      <c r="AC7" s="14">
        <f t="shared" si="3"/>
        <v>186029.4571709497</v>
      </c>
      <c r="AD7" s="14">
        <f t="shared" si="3"/>
        <v>191610.34088607819</v>
      </c>
      <c r="AE7" s="14">
        <f t="shared" si="3"/>
        <v>197358.65111266053</v>
      </c>
      <c r="AF7" s="14">
        <f t="shared" si="3"/>
        <v>203279.41064604034</v>
      </c>
      <c r="AG7" s="14">
        <f t="shared" si="3"/>
        <v>209377.79296542157</v>
      </c>
      <c r="AH7" s="14">
        <f t="shared" si="3"/>
        <v>215659.12675438423</v>
      </c>
      <c r="AI7" s="14">
        <f t="shared" si="3"/>
        <v>222128.90055701576</v>
      </c>
      <c r="AJ7" s="14">
        <f t="shared" si="3"/>
        <v>228792.76757372625</v>
      </c>
      <c r="AK7" s="14">
        <f t="shared" si="3"/>
        <v>235656.55060093803</v>
      </c>
      <c r="AL7" s="14">
        <f t="shared" si="3"/>
        <v>242726.24711896619</v>
      </c>
      <c r="AM7" s="14">
        <f t="shared" si="3"/>
        <v>250008.03453253518</v>
      </c>
      <c r="AN7" s="14">
        <f t="shared" si="3"/>
        <v>257508.27556851125</v>
      </c>
      <c r="AO7" s="14">
        <f t="shared" si="3"/>
        <v>265233.52383556659</v>
      </c>
      <c r="AP7" s="14">
        <f t="shared" si="3"/>
        <v>273190.52955063363</v>
      </c>
      <c r="AQ7" s="14">
        <f t="shared" si="3"/>
        <v>281386.24543715263</v>
      </c>
      <c r="AR7" s="14">
        <f t="shared" si="3"/>
        <v>289827.83280026721</v>
      </c>
      <c r="AS7" s="14">
        <f t="shared" si="3"/>
        <v>298522.66778427525</v>
      </c>
      <c r="AT7" s="14">
        <f t="shared" si="3"/>
        <v>307478.3478178035</v>
      </c>
    </row>
    <row r="8" spans="1:46">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row>
    <row r="9" spans="1:46">
      <c r="B9" s="3" t="s">
        <v>7</v>
      </c>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row>
    <row r="10" spans="1:46">
      <c r="B10" s="2" t="s">
        <v>9</v>
      </c>
      <c r="H10" s="14">
        <f>IF($B$26="Y",$H$26,0)</f>
        <v>0</v>
      </c>
      <c r="I10" s="14">
        <f t="shared" ref="I10:AT10" si="4">IF($B$26="Y",$H$26,0)</f>
        <v>0</v>
      </c>
      <c r="J10" s="14">
        <f t="shared" si="4"/>
        <v>0</v>
      </c>
      <c r="K10" s="14">
        <f t="shared" si="4"/>
        <v>0</v>
      </c>
      <c r="L10" s="14">
        <f t="shared" si="4"/>
        <v>0</v>
      </c>
      <c r="M10" s="14">
        <f t="shared" si="4"/>
        <v>0</v>
      </c>
      <c r="N10" s="14">
        <f t="shared" si="4"/>
        <v>0</v>
      </c>
      <c r="O10" s="14">
        <f t="shared" si="4"/>
        <v>0</v>
      </c>
      <c r="P10" s="14">
        <f t="shared" si="4"/>
        <v>0</v>
      </c>
      <c r="Q10" s="14">
        <f t="shared" si="4"/>
        <v>0</v>
      </c>
      <c r="R10" s="14">
        <f t="shared" si="4"/>
        <v>0</v>
      </c>
      <c r="S10" s="14">
        <f t="shared" si="4"/>
        <v>0</v>
      </c>
      <c r="T10" s="14">
        <f t="shared" si="4"/>
        <v>0</v>
      </c>
      <c r="U10" s="14">
        <f t="shared" si="4"/>
        <v>0</v>
      </c>
      <c r="V10" s="14">
        <f t="shared" si="4"/>
        <v>0</v>
      </c>
      <c r="W10" s="14">
        <f t="shared" si="4"/>
        <v>0</v>
      </c>
      <c r="X10" s="14">
        <f t="shared" si="4"/>
        <v>0</v>
      </c>
      <c r="Y10" s="14">
        <f t="shared" si="4"/>
        <v>0</v>
      </c>
      <c r="Z10" s="14">
        <f t="shared" si="4"/>
        <v>0</v>
      </c>
      <c r="AA10" s="14">
        <f t="shared" si="4"/>
        <v>0</v>
      </c>
      <c r="AB10" s="14">
        <f t="shared" si="4"/>
        <v>0</v>
      </c>
      <c r="AC10" s="14">
        <f t="shared" si="4"/>
        <v>0</v>
      </c>
      <c r="AD10" s="14">
        <f t="shared" si="4"/>
        <v>0</v>
      </c>
      <c r="AE10" s="14">
        <f t="shared" si="4"/>
        <v>0</v>
      </c>
      <c r="AF10" s="14">
        <f t="shared" si="4"/>
        <v>0</v>
      </c>
      <c r="AG10" s="14">
        <f t="shared" si="4"/>
        <v>0</v>
      </c>
      <c r="AH10" s="14">
        <f t="shared" si="4"/>
        <v>0</v>
      </c>
      <c r="AI10" s="14">
        <f t="shared" si="4"/>
        <v>0</v>
      </c>
      <c r="AJ10" s="14">
        <f t="shared" si="4"/>
        <v>0</v>
      </c>
      <c r="AK10" s="14">
        <f t="shared" si="4"/>
        <v>0</v>
      </c>
      <c r="AL10" s="14">
        <f t="shared" si="4"/>
        <v>0</v>
      </c>
      <c r="AM10" s="14">
        <f t="shared" si="4"/>
        <v>0</v>
      </c>
      <c r="AN10" s="14">
        <f t="shared" si="4"/>
        <v>0</v>
      </c>
      <c r="AO10" s="14">
        <f t="shared" si="4"/>
        <v>0</v>
      </c>
      <c r="AP10" s="14">
        <f t="shared" si="4"/>
        <v>0</v>
      </c>
      <c r="AQ10" s="14">
        <f t="shared" si="4"/>
        <v>0</v>
      </c>
      <c r="AR10" s="14">
        <f t="shared" si="4"/>
        <v>0</v>
      </c>
      <c r="AS10" s="14">
        <f t="shared" si="4"/>
        <v>0</v>
      </c>
      <c r="AT10" s="14">
        <f t="shared" si="4"/>
        <v>0</v>
      </c>
    </row>
    <row r="11" spans="1:46">
      <c r="B11" s="2" t="s">
        <v>11</v>
      </c>
      <c r="H11" s="14">
        <f>IF($B$27="Y",H7*$H$27,0)</f>
        <v>14847.855191362452</v>
      </c>
      <c r="I11" s="14">
        <f t="shared" ref="I11:AT11" si="5">IF($B$27="Y",I7*$H$27,0)</f>
        <v>15293.290847103326</v>
      </c>
      <c r="J11" s="14">
        <f t="shared" si="5"/>
        <v>15752.089572516426</v>
      </c>
      <c r="K11" s="14">
        <f t="shared" si="5"/>
        <v>16224.652259691919</v>
      </c>
      <c r="L11" s="14">
        <f t="shared" si="5"/>
        <v>16711.391827482676</v>
      </c>
      <c r="M11" s="14">
        <f t="shared" si="5"/>
        <v>17212.733582307155</v>
      </c>
      <c r="N11" s="14">
        <f t="shared" si="5"/>
        <v>17729.115589776371</v>
      </c>
      <c r="O11" s="14">
        <f t="shared" si="5"/>
        <v>18260.989057469662</v>
      </c>
      <c r="P11" s="14">
        <f t="shared" si="5"/>
        <v>18808.81872919375</v>
      </c>
      <c r="Q11" s="14">
        <f t="shared" si="5"/>
        <v>19373.083291069564</v>
      </c>
      <c r="R11" s="14">
        <f t="shared" si="5"/>
        <v>19954.275789801653</v>
      </c>
      <c r="S11" s="14">
        <f t="shared" si="5"/>
        <v>20552.904063495702</v>
      </c>
      <c r="T11" s="14">
        <f t="shared" si="5"/>
        <v>21169.491185400577</v>
      </c>
      <c r="U11" s="14">
        <f t="shared" si="5"/>
        <v>21804.575920962594</v>
      </c>
      <c r="V11" s="14">
        <f t="shared" si="5"/>
        <v>22458.713198591471</v>
      </c>
      <c r="W11" s="14">
        <f t="shared" si="5"/>
        <v>23132.474594549214</v>
      </c>
      <c r="X11" s="14">
        <f t="shared" si="5"/>
        <v>23826.448832385693</v>
      </c>
      <c r="Y11" s="14">
        <f t="shared" si="5"/>
        <v>24541.242297357265</v>
      </c>
      <c r="Z11" s="14">
        <f t="shared" si="5"/>
        <v>25277.479566277983</v>
      </c>
      <c r="AA11" s="14">
        <f t="shared" si="5"/>
        <v>26035.803953266321</v>
      </c>
      <c r="AB11" s="14">
        <f t="shared" si="5"/>
        <v>26816.878071864314</v>
      </c>
      <c r="AC11" s="14">
        <f t="shared" si="5"/>
        <v>27621.384414020245</v>
      </c>
      <c r="AD11" s="14">
        <f t="shared" si="5"/>
        <v>28450.025946440852</v>
      </c>
      <c r="AE11" s="14">
        <f t="shared" si="5"/>
        <v>29303.526724834079</v>
      </c>
      <c r="AF11" s="14">
        <f t="shared" si="5"/>
        <v>30182.632526579098</v>
      </c>
      <c r="AG11" s="14">
        <f t="shared" si="5"/>
        <v>31088.111502376472</v>
      </c>
      <c r="AH11" s="14">
        <f t="shared" si="5"/>
        <v>32020.75484744777</v>
      </c>
      <c r="AI11" s="14">
        <f t="shared" si="5"/>
        <v>32981.377492871201</v>
      </c>
      <c r="AJ11" s="14">
        <f t="shared" si="5"/>
        <v>33970.818817657339</v>
      </c>
      <c r="AK11" s="14">
        <f t="shared" si="5"/>
        <v>34989.943382187063</v>
      </c>
      <c r="AL11" s="14">
        <f t="shared" si="5"/>
        <v>36039.641683652677</v>
      </c>
      <c r="AM11" s="14">
        <f t="shared" si="5"/>
        <v>37120.830934162259</v>
      </c>
      <c r="AN11" s="14">
        <f t="shared" si="5"/>
        <v>38234.455862187126</v>
      </c>
      <c r="AO11" s="14">
        <f t="shared" si="5"/>
        <v>39381.489538052745</v>
      </c>
      <c r="AP11" s="14">
        <f t="shared" si="5"/>
        <v>40562.93422419433</v>
      </c>
      <c r="AQ11" s="14">
        <f t="shared" si="5"/>
        <v>41779.822250920159</v>
      </c>
      <c r="AR11" s="14">
        <f t="shared" si="5"/>
        <v>43033.216918447761</v>
      </c>
      <c r="AS11" s="14">
        <f t="shared" si="5"/>
        <v>44324.213426001203</v>
      </c>
      <c r="AT11" s="14">
        <f t="shared" si="5"/>
        <v>45653.939828781236</v>
      </c>
    </row>
    <row r="12" spans="1:46">
      <c r="B12" s="2" t="s">
        <v>12</v>
      </c>
      <c r="H12" s="14">
        <f>SUM(H10:H11)</f>
        <v>14847.855191362452</v>
      </c>
      <c r="I12" s="14">
        <f t="shared" ref="I12:AT12" si="6">SUM(I10:I11)</f>
        <v>15293.290847103326</v>
      </c>
      <c r="J12" s="14">
        <f t="shared" si="6"/>
        <v>15752.089572516426</v>
      </c>
      <c r="K12" s="14">
        <f t="shared" si="6"/>
        <v>16224.652259691919</v>
      </c>
      <c r="L12" s="14">
        <f t="shared" si="6"/>
        <v>16711.391827482676</v>
      </c>
      <c r="M12" s="14">
        <f t="shared" si="6"/>
        <v>17212.733582307155</v>
      </c>
      <c r="N12" s="14">
        <f t="shared" si="6"/>
        <v>17729.115589776371</v>
      </c>
      <c r="O12" s="14">
        <f t="shared" si="6"/>
        <v>18260.989057469662</v>
      </c>
      <c r="P12" s="14">
        <f t="shared" si="6"/>
        <v>18808.81872919375</v>
      </c>
      <c r="Q12" s="14">
        <f t="shared" si="6"/>
        <v>19373.083291069564</v>
      </c>
      <c r="R12" s="14">
        <f t="shared" si="6"/>
        <v>19954.275789801653</v>
      </c>
      <c r="S12" s="14">
        <f t="shared" si="6"/>
        <v>20552.904063495702</v>
      </c>
      <c r="T12" s="14">
        <f t="shared" si="6"/>
        <v>21169.491185400577</v>
      </c>
      <c r="U12" s="14">
        <f t="shared" si="6"/>
        <v>21804.575920962594</v>
      </c>
      <c r="V12" s="14">
        <f t="shared" si="6"/>
        <v>22458.713198591471</v>
      </c>
      <c r="W12" s="14">
        <f t="shared" si="6"/>
        <v>23132.474594549214</v>
      </c>
      <c r="X12" s="14">
        <f t="shared" si="6"/>
        <v>23826.448832385693</v>
      </c>
      <c r="Y12" s="14">
        <f t="shared" si="6"/>
        <v>24541.242297357265</v>
      </c>
      <c r="Z12" s="14">
        <f t="shared" si="6"/>
        <v>25277.479566277983</v>
      </c>
      <c r="AA12" s="14">
        <f t="shared" si="6"/>
        <v>26035.803953266321</v>
      </c>
      <c r="AB12" s="14">
        <f t="shared" si="6"/>
        <v>26816.878071864314</v>
      </c>
      <c r="AC12" s="14">
        <f t="shared" si="6"/>
        <v>27621.384414020245</v>
      </c>
      <c r="AD12" s="14">
        <f t="shared" si="6"/>
        <v>28450.025946440852</v>
      </c>
      <c r="AE12" s="14">
        <f t="shared" si="6"/>
        <v>29303.526724834079</v>
      </c>
      <c r="AF12" s="14">
        <f t="shared" si="6"/>
        <v>30182.632526579098</v>
      </c>
      <c r="AG12" s="14">
        <f t="shared" si="6"/>
        <v>31088.111502376472</v>
      </c>
      <c r="AH12" s="14">
        <f t="shared" si="6"/>
        <v>32020.75484744777</v>
      </c>
      <c r="AI12" s="14">
        <f t="shared" si="6"/>
        <v>32981.377492871201</v>
      </c>
      <c r="AJ12" s="14">
        <f t="shared" si="6"/>
        <v>33970.818817657339</v>
      </c>
      <c r="AK12" s="14">
        <f t="shared" si="6"/>
        <v>34989.943382187063</v>
      </c>
      <c r="AL12" s="14">
        <f t="shared" si="6"/>
        <v>36039.641683652677</v>
      </c>
      <c r="AM12" s="14">
        <f t="shared" si="6"/>
        <v>37120.830934162259</v>
      </c>
      <c r="AN12" s="14">
        <f t="shared" si="6"/>
        <v>38234.455862187126</v>
      </c>
      <c r="AO12" s="14">
        <f t="shared" si="6"/>
        <v>39381.489538052745</v>
      </c>
      <c r="AP12" s="14">
        <f t="shared" si="6"/>
        <v>40562.93422419433</v>
      </c>
      <c r="AQ12" s="14">
        <f t="shared" si="6"/>
        <v>41779.822250920159</v>
      </c>
      <c r="AR12" s="14">
        <f t="shared" si="6"/>
        <v>43033.216918447761</v>
      </c>
      <c r="AS12" s="14">
        <f t="shared" si="6"/>
        <v>44324.213426001203</v>
      </c>
      <c r="AT12" s="14">
        <f t="shared" si="6"/>
        <v>45653.939828781236</v>
      </c>
    </row>
    <row r="13" spans="1:46" ht="16">
      <c r="B13" s="2" t="s">
        <v>13</v>
      </c>
      <c r="H13" s="32">
        <f>VLOOKUP(H2,'Mortality Table'!$A$5:$C$124,3,FALSE)</f>
        <v>5.6300000000000002E-4</v>
      </c>
      <c r="I13" s="32">
        <f>VLOOKUP(I2,'Mortality Table'!$A$5:$C$124,3,FALSE)</f>
        <v>5.9299999999999999E-4</v>
      </c>
      <c r="J13" s="32">
        <f>VLOOKUP(J2,'Mortality Table'!$A$5:$C$124,3,FALSE)</f>
        <v>6.2699999999999995E-4</v>
      </c>
      <c r="K13" s="32">
        <f>VLOOKUP(K2,'Mortality Table'!$A$5:$C$124,3,FALSE)</f>
        <v>6.6399999999999999E-4</v>
      </c>
      <c r="L13" s="32">
        <f>VLOOKUP(L2,'Mortality Table'!$A$5:$C$124,3,FALSE)</f>
        <v>7.0500000000000001E-4</v>
      </c>
      <c r="M13" s="32">
        <f>VLOOKUP(M2,'Mortality Table'!$A$5:$C$124,3,FALSE)</f>
        <v>7.4799999999999997E-4</v>
      </c>
      <c r="N13" s="32">
        <f>VLOOKUP(N2,'Mortality Table'!$A$5:$C$124,3,FALSE)</f>
        <v>7.94E-4</v>
      </c>
      <c r="O13" s="32">
        <f>VLOOKUP(O2,'Mortality Table'!$A$5:$C$124,3,FALSE)</f>
        <v>8.4500000000000005E-4</v>
      </c>
      <c r="P13" s="32">
        <f>VLOOKUP(P2,'Mortality Table'!$A$5:$C$124,3,FALSE)</f>
        <v>9.0300000000000005E-4</v>
      </c>
      <c r="Q13" s="32">
        <f>VLOOKUP(Q2,'Mortality Table'!$A$5:$C$124,3,FALSE)</f>
        <v>9.68E-4</v>
      </c>
      <c r="R13" s="32">
        <f>VLOOKUP(R2,'Mortality Table'!$A$5:$C$124,3,FALSE)</f>
        <v>1.0380000000000001E-3</v>
      </c>
      <c r="S13" s="32">
        <f>VLOOKUP(S2,'Mortality Table'!$A$5:$C$124,3,FALSE)</f>
        <v>1.1130000000000001E-3</v>
      </c>
      <c r="T13" s="32">
        <f>VLOOKUP(T2,'Mortality Table'!$A$5:$C$124,3,FALSE)</f>
        <v>1.196E-3</v>
      </c>
      <c r="U13" s="32">
        <f>VLOOKUP(U2,'Mortality Table'!$A$5:$C$124,3,FALSE)</f>
        <v>1.2869999999999999E-3</v>
      </c>
      <c r="V13" s="32">
        <f>VLOOKUP(V2,'Mortality Table'!$A$5:$C$124,3,FALSE)</f>
        <v>1.3929999999999999E-3</v>
      </c>
      <c r="W13" s="32">
        <f>VLOOKUP(W2,'Mortality Table'!$A$5:$C$124,3,FALSE)</f>
        <v>1.5169999999999999E-3</v>
      </c>
      <c r="X13" s="32">
        <f>VLOOKUP(X2,'Mortality Table'!$A$5:$C$124,3,FALSE)</f>
        <v>1.6620000000000001E-3</v>
      </c>
      <c r="Y13" s="32">
        <f>VLOOKUP(Y2,'Mortality Table'!$A$5:$C$124,3,FALSE)</f>
        <v>1.8270000000000001E-3</v>
      </c>
      <c r="Z13" s="32">
        <f>VLOOKUP(Z2,'Mortality Table'!$A$5:$C$124,3,FALSE)</f>
        <v>2.0049999999999998E-3</v>
      </c>
      <c r="AA13" s="32">
        <f>VLOOKUP(AA2,'Mortality Table'!$A$5:$C$124,3,FALSE)</f>
        <v>2.1979999999999999E-3</v>
      </c>
      <c r="AB13" s="32">
        <f>VLOOKUP(AB2,'Mortality Table'!$A$5:$C$124,3,FALSE)</f>
        <v>2.4120000000000001E-3</v>
      </c>
      <c r="AC13" s="32">
        <f>VLOOKUP(AC2,'Mortality Table'!$A$5:$C$124,3,FALSE)</f>
        <v>2.6480000000000002E-3</v>
      </c>
      <c r="AD13" s="32">
        <f>VLOOKUP(AD2,'Mortality Table'!$A$5:$C$124,3,FALSE)</f>
        <v>2.9039999999999999E-3</v>
      </c>
      <c r="AE13" s="32">
        <f>VLOOKUP(AE2,'Mortality Table'!$A$5:$C$124,3,FALSE)</f>
        <v>3.1819999999999999E-3</v>
      </c>
      <c r="AF13" s="32">
        <f>VLOOKUP(AF2,'Mortality Table'!$A$5:$C$124,3,FALSE)</f>
        <v>3.473E-3</v>
      </c>
      <c r="AG13" s="32">
        <f>VLOOKUP(AG2,'Mortality Table'!$A$5:$C$124,3,FALSE)</f>
        <v>3.7669999999999999E-3</v>
      </c>
      <c r="AH13" s="32">
        <f>VLOOKUP(AH2,'Mortality Table'!$A$5:$C$124,3,FALSE)</f>
        <v>4.058E-3</v>
      </c>
      <c r="AI13" s="32">
        <f>VLOOKUP(AI2,'Mortality Table'!$A$5:$C$124,3,FALSE)</f>
        <v>4.352E-3</v>
      </c>
      <c r="AJ13" s="32">
        <f>VLOOKUP(AJ2,'Mortality Table'!$A$5:$C$124,3,FALSE)</f>
        <v>4.6810000000000003E-3</v>
      </c>
      <c r="AK13" s="32">
        <f>VLOOKUP(AK2,'Mortality Table'!$A$5:$C$124,3,FALSE)</f>
        <v>5.0400000000000002E-3</v>
      </c>
      <c r="AL13" s="32">
        <f>VLOOKUP(AL2,'Mortality Table'!$A$5:$C$124,3,FALSE)</f>
        <v>5.4000000000000003E-3</v>
      </c>
      <c r="AM13" s="32">
        <f>VLOOKUP(AM2,'Mortality Table'!$A$5:$C$124,3,FALSE)</f>
        <v>5.7559999999999998E-3</v>
      </c>
      <c r="AN13" s="32">
        <f>VLOOKUP(AN2,'Mortality Table'!$A$5:$C$124,3,FALSE)</f>
        <v>6.1279999999999998E-3</v>
      </c>
      <c r="AO13" s="32">
        <f>VLOOKUP(AO2,'Mortality Table'!$A$5:$C$124,3,FALSE)</f>
        <v>6.5449999999999996E-3</v>
      </c>
      <c r="AP13" s="32">
        <f>VLOOKUP(AP2,'Mortality Table'!$A$5:$C$124,3,FALSE)</f>
        <v>7.0340000000000003E-3</v>
      </c>
      <c r="AQ13" s="32">
        <f>VLOOKUP(AQ2,'Mortality Table'!$A$5:$C$124,3,FALSE)</f>
        <v>7.607E-3</v>
      </c>
      <c r="AR13" s="32">
        <f>VLOOKUP(AR2,'Mortality Table'!$A$5:$C$124,3,FALSE)</f>
        <v>8.2810000000000002E-3</v>
      </c>
      <c r="AS13" s="32">
        <f>VLOOKUP(AS2,'Mortality Table'!$A$5:$C$124,3,FALSE)</f>
        <v>9.0570000000000008E-3</v>
      </c>
      <c r="AT13" s="32">
        <f>VLOOKUP(AT2,'Mortality Table'!$A$5:$C$124,3,FALSE)</f>
        <v>9.953E-3</v>
      </c>
    </row>
    <row r="14" spans="1:46" ht="16">
      <c r="B14" s="2" t="s">
        <v>21</v>
      </c>
      <c r="H14" s="32">
        <f>1-H13</f>
        <v>0.99943700000000002</v>
      </c>
      <c r="I14" s="32">
        <f t="shared" ref="I14:AT14" si="7">1-I13</f>
        <v>0.99940700000000005</v>
      </c>
      <c r="J14" s="32">
        <f t="shared" si="7"/>
        <v>0.99937299999999996</v>
      </c>
      <c r="K14" s="32">
        <f t="shared" si="7"/>
        <v>0.999336</v>
      </c>
      <c r="L14" s="32">
        <f t="shared" si="7"/>
        <v>0.99929500000000004</v>
      </c>
      <c r="M14" s="32">
        <f t="shared" si="7"/>
        <v>0.99925200000000003</v>
      </c>
      <c r="N14" s="32">
        <f t="shared" si="7"/>
        <v>0.99920600000000004</v>
      </c>
      <c r="O14" s="32">
        <f t="shared" si="7"/>
        <v>0.99915500000000002</v>
      </c>
      <c r="P14" s="32">
        <f t="shared" si="7"/>
        <v>0.99909700000000001</v>
      </c>
      <c r="Q14" s="32">
        <f t="shared" si="7"/>
        <v>0.99903200000000003</v>
      </c>
      <c r="R14" s="32">
        <f t="shared" si="7"/>
        <v>0.99896200000000002</v>
      </c>
      <c r="S14" s="32">
        <f t="shared" si="7"/>
        <v>0.99888699999999997</v>
      </c>
      <c r="T14" s="32">
        <f t="shared" si="7"/>
        <v>0.99880400000000003</v>
      </c>
      <c r="U14" s="32">
        <f t="shared" si="7"/>
        <v>0.99871299999999996</v>
      </c>
      <c r="V14" s="32">
        <f t="shared" si="7"/>
        <v>0.99860700000000002</v>
      </c>
      <c r="W14" s="32">
        <f t="shared" si="7"/>
        <v>0.99848300000000001</v>
      </c>
      <c r="X14" s="32">
        <f t="shared" si="7"/>
        <v>0.99833799999999995</v>
      </c>
      <c r="Y14" s="32">
        <f t="shared" si="7"/>
        <v>0.99817299999999998</v>
      </c>
      <c r="Z14" s="32">
        <f t="shared" si="7"/>
        <v>0.99799499999999997</v>
      </c>
      <c r="AA14" s="32">
        <f t="shared" si="7"/>
        <v>0.99780199999999997</v>
      </c>
      <c r="AB14" s="32">
        <f t="shared" si="7"/>
        <v>0.99758800000000003</v>
      </c>
      <c r="AC14" s="32">
        <f t="shared" si="7"/>
        <v>0.99735200000000002</v>
      </c>
      <c r="AD14" s="32">
        <f t="shared" si="7"/>
        <v>0.99709599999999998</v>
      </c>
      <c r="AE14" s="32">
        <f t="shared" si="7"/>
        <v>0.99681799999999998</v>
      </c>
      <c r="AF14" s="32">
        <f t="shared" si="7"/>
        <v>0.99652700000000005</v>
      </c>
      <c r="AG14" s="32">
        <f t="shared" si="7"/>
        <v>0.99623300000000004</v>
      </c>
      <c r="AH14" s="32">
        <f t="shared" si="7"/>
        <v>0.99594199999999999</v>
      </c>
      <c r="AI14" s="32">
        <f t="shared" si="7"/>
        <v>0.99564799999999998</v>
      </c>
      <c r="AJ14" s="32">
        <f t="shared" si="7"/>
        <v>0.99531899999999995</v>
      </c>
      <c r="AK14" s="32">
        <f t="shared" si="7"/>
        <v>0.99495999999999996</v>
      </c>
      <c r="AL14" s="32">
        <f t="shared" si="7"/>
        <v>0.99460000000000004</v>
      </c>
      <c r="AM14" s="32">
        <f t="shared" si="7"/>
        <v>0.99424400000000002</v>
      </c>
      <c r="AN14" s="32">
        <f t="shared" si="7"/>
        <v>0.99387199999999998</v>
      </c>
      <c r="AO14" s="32">
        <f t="shared" si="7"/>
        <v>0.99345499999999998</v>
      </c>
      <c r="AP14" s="32">
        <f t="shared" si="7"/>
        <v>0.99296600000000002</v>
      </c>
      <c r="AQ14" s="32">
        <f t="shared" si="7"/>
        <v>0.99239299999999997</v>
      </c>
      <c r="AR14" s="32">
        <f t="shared" si="7"/>
        <v>0.99171900000000002</v>
      </c>
      <c r="AS14" s="32">
        <f t="shared" si="7"/>
        <v>0.99094300000000002</v>
      </c>
      <c r="AT14" s="32">
        <f t="shared" si="7"/>
        <v>0.99004700000000001</v>
      </c>
    </row>
    <row r="15" spans="1:46">
      <c r="B15" s="2" t="s">
        <v>29</v>
      </c>
      <c r="H15" s="32">
        <f>1*H13</f>
        <v>5.6300000000000002E-4</v>
      </c>
      <c r="I15" s="32">
        <f>H14*I13</f>
        <v>5.9266614100000003E-4</v>
      </c>
      <c r="J15" s="32">
        <f>PRODUCT($H$14:I14)*J13</f>
        <v>6.2627539732959298E-4</v>
      </c>
      <c r="K15" s="32">
        <f>PRODUCT($H$14:J14)*K13</f>
        <v>6.628167908185492E-4</v>
      </c>
      <c r="L15" s="32">
        <f>PRODUCT($H$14:K14)*L13</f>
        <v>7.0327644537795052E-4</v>
      </c>
      <c r="M15" s="32">
        <f>PRODUCT($H$14:L14)*M13</f>
        <v>7.4564526998865445E-4</v>
      </c>
      <c r="N15" s="32">
        <f>PRODUCT($H$14:M14)*N13</f>
        <v>7.9090841804465531E-4</v>
      </c>
      <c r="O15" s="32">
        <f>PRODUCT($H$14:N14)*O13</f>
        <v>8.4104152274913743E-4</v>
      </c>
      <c r="P15" s="32">
        <f>PRODUCT($H$14:O14)*P13</f>
        <v>8.9801035612326649E-4</v>
      </c>
      <c r="Q15" s="32">
        <f>PRODUCT($H$14:P14)*Q13</f>
        <v>9.6178191614949414E-4</v>
      </c>
      <c r="R15" s="32">
        <f>PRODUCT($H$14:Q14)*R13</f>
        <v>1.0303339316966307E-3</v>
      </c>
      <c r="S15" s="32">
        <f>PRODUCT($H$14:R14)*S13</f>
        <v>1.103633263361334E-3</v>
      </c>
      <c r="T15" s="32">
        <f>PRODUCT($H$14:S14)*T13</f>
        <v>1.1846148102146435E-3</v>
      </c>
      <c r="U15" s="32">
        <f>PRODUCT($H$14:T14)*U13</f>
        <v>1.2732239465137072E-3</v>
      </c>
      <c r="V15" s="32">
        <f>PRODUCT($H$14:U14)*V13</f>
        <v>1.3763157211043511E-3</v>
      </c>
      <c r="W15" s="32">
        <f>PRODUCT($H$14:V14)*W13</f>
        <v>1.4967426738574741E-3</v>
      </c>
      <c r="X15" s="32">
        <f>PRODUCT($H$14:W14)*X13</f>
        <v>1.6373188236636048E-3</v>
      </c>
      <c r="Y15" s="32">
        <f>PRODUCT($H$14:X14)*Y13</f>
        <v>1.7968771448830568E-3</v>
      </c>
      <c r="Z15" s="32">
        <f>PRODUCT($H$14:Y14)*Z13</f>
        <v>1.9683396124413831E-3</v>
      </c>
      <c r="AA15" s="32">
        <f>PRODUCT($H$14:Z14)*AA13</f>
        <v>2.1534842968366718E-3</v>
      </c>
      <c r="AB15" s="32">
        <f>PRODUCT($H$14:AA14)*AB13</f>
        <v>2.3579559887650439E-3</v>
      </c>
      <c r="AC15" s="32">
        <f>PRODUCT($H$14:AB14)*AC13</f>
        <v>2.582424232977006E-3</v>
      </c>
      <c r="AD15" s="32">
        <f>PRODUCT($H$14:AC14)*AD13</f>
        <v>2.8245852218118854E-3</v>
      </c>
      <c r="AE15" s="32">
        <f>PRODUCT($H$14:AD14)*AE13</f>
        <v>3.0859950127323965E-3</v>
      </c>
      <c r="AF15" s="32">
        <f>PRODUCT($H$14:AE14)*AF13</f>
        <v>3.3574975119227959E-3</v>
      </c>
      <c r="AG15" s="32">
        <f>PRODUCT($H$14:AF14)*AG13</f>
        <v>3.6290721823154814E-3</v>
      </c>
      <c r="AH15" s="32">
        <f>PRODUCT($H$14:AG14)*AH13</f>
        <v>3.8946905109445897E-3</v>
      </c>
      <c r="AI15" s="32">
        <f>PRODUCT($H$14:AH14)*AI13</f>
        <v>4.1599091298709515E-3</v>
      </c>
      <c r="AJ15" s="32">
        <f>PRODUCT($H$14:AI14)*AJ13</f>
        <v>4.4549150198037735E-3</v>
      </c>
      <c r="AK15" s="32">
        <f>PRODUCT($H$14:AJ14)*AK13</f>
        <v>4.7741231094817777E-3</v>
      </c>
      <c r="AL15" s="32">
        <f>PRODUCT($H$14:AK14)*AL13</f>
        <v>5.0893516382249891E-3</v>
      </c>
      <c r="AM15" s="32">
        <f>PRODUCT($H$14:AL14)*AM13</f>
        <v>5.3955775493079762E-3</v>
      </c>
      <c r="AN15" s="32">
        <f>PRODUCT($H$14:AM14)*AN13</f>
        <v>5.711219990798563E-3</v>
      </c>
      <c r="AO15" s="32">
        <f>PRODUCT($H$14:AN14)*AO13</f>
        <v>6.0624788836616253E-3</v>
      </c>
      <c r="AP15" s="32">
        <f>PRODUCT($H$14:AO14)*AP13</f>
        <v>6.4727845552627868E-3</v>
      </c>
      <c r="AQ15" s="32">
        <f>PRODUCT($H$14:AP14)*AQ13</f>
        <v>6.9508286464385876E-3</v>
      </c>
      <c r="AR15" s="32">
        <f>PRODUCT($H$14:AQ14)*AR13</f>
        <v>7.5091303445659254E-3</v>
      </c>
      <c r="AS15" s="32">
        <f>PRODUCT($H$14:AR14)*AS13</f>
        <v>8.1447894116780089E-3</v>
      </c>
      <c r="AT15" s="32">
        <f>PRODUCT($H$14:AS14)*AT13</f>
        <v>8.8694802366376859E-3</v>
      </c>
    </row>
    <row r="16" spans="1:46">
      <c r="B16" s="2" t="s">
        <v>30</v>
      </c>
      <c r="H16" s="32">
        <f>H12*H15</f>
        <v>8.3593424727370618</v>
      </c>
      <c r="I16" s="32">
        <f t="shared" ref="I16:AT16" si="8">I12*I15</f>
        <v>9.0638156695433505</v>
      </c>
      <c r="J16" s="32">
        <f t="shared" si="8"/>
        <v>9.8651461557990636</v>
      </c>
      <c r="K16" s="32">
        <f t="shared" si="8"/>
        <v>10.75397194291592</v>
      </c>
      <c r="L16" s="32">
        <f t="shared" si="8"/>
        <v>11.752728241750148</v>
      </c>
      <c r="M16" s="32">
        <f t="shared" si="8"/>
        <v>12.834593379222198</v>
      </c>
      <c r="N16" s="32">
        <f t="shared" si="8"/>
        <v>14.022106764440865</v>
      </c>
      <c r="O16" s="32">
        <f t="shared" si="8"/>
        <v>15.35825004379962</v>
      </c>
      <c r="P16" s="32">
        <f t="shared" si="8"/>
        <v>16.890514005261245</v>
      </c>
      <c r="Q16" s="32">
        <f t="shared" si="8"/>
        <v>18.632681169408635</v>
      </c>
      <c r="R16" s="32">
        <f t="shared" si="8"/>
        <v>20.559567428665229</v>
      </c>
      <c r="S16" s="32">
        <f t="shared" si="8"/>
        <v>22.682868583148181</v>
      </c>
      <c r="T16" s="32">
        <f t="shared" si="8"/>
        <v>25.077692782933873</v>
      </c>
      <c r="U16" s="32">
        <f t="shared" si="8"/>
        <v>27.762108206145747</v>
      </c>
      <c r="V16" s="32">
        <f t="shared" si="8"/>
        <v>30.910280050995226</v>
      </c>
      <c r="W16" s="32">
        <f t="shared" si="8"/>
        <v>34.62336187758568</v>
      </c>
      <c r="X16" s="32">
        <f t="shared" si="8"/>
        <v>39.011493174322815</v>
      </c>
      <c r="Y16" s="32">
        <f t="shared" si="8"/>
        <v>44.097597391158629</v>
      </c>
      <c r="Z16" s="32">
        <f t="shared" si="8"/>
        <v>49.754664332982586</v>
      </c>
      <c r="AA16" s="32">
        <f t="shared" si="8"/>
        <v>56.067694968877163</v>
      </c>
      <c r="AB16" s="32">
        <f t="shared" si="8"/>
        <v>63.233018249534446</v>
      </c>
      <c r="AC16" s="32">
        <f t="shared" si="8"/>
        <v>71.330132459139264</v>
      </c>
      <c r="AD16" s="32">
        <f t="shared" si="8"/>
        <v>80.359522848481532</v>
      </c>
      <c r="AE16" s="32">
        <f t="shared" si="8"/>
        <v>90.430537328308461</v>
      </c>
      <c r="AF16" s="32">
        <f t="shared" si="8"/>
        <v>101.33811361126938</v>
      </c>
      <c r="AG16" s="32">
        <f t="shared" si="8"/>
        <v>112.82100065399641</v>
      </c>
      <c r="AH16" s="32">
        <f t="shared" si="8"/>
        <v>124.7109300576378</v>
      </c>
      <c r="AI16" s="32">
        <f t="shared" si="8"/>
        <v>137.19953334831521</v>
      </c>
      <c r="AJ16" s="32">
        <f t="shared" si="8"/>
        <v>151.33711098581435</v>
      </c>
      <c r="AK16" s="32">
        <f t="shared" si="8"/>
        <v>167.04629730035825</v>
      </c>
      <c r="AL16" s="32">
        <f t="shared" si="8"/>
        <v>183.41840944373936</v>
      </c>
      <c r="AM16" s="32">
        <f t="shared" si="8"/>
        <v>200.2883220000229</v>
      </c>
      <c r="AN16" s="32">
        <f t="shared" si="8"/>
        <v>218.36538865742841</v>
      </c>
      <c r="AO16" s="32">
        <f t="shared" si="8"/>
        <v>238.74944873158597</v>
      </c>
      <c r="AP16" s="32">
        <f t="shared" si="8"/>
        <v>262.5551341625054</v>
      </c>
      <c r="AQ16" s="32">
        <f t="shared" si="8"/>
        <v>290.40438534480813</v>
      </c>
      <c r="AR16" s="32">
        <f t="shared" si="8"/>
        <v>323.14203498660385</v>
      </c>
      <c r="AS16" s="32">
        <f t="shared" si="8"/>
        <v>361.01138419305084</v>
      </c>
      <c r="AT16" s="32">
        <f t="shared" si="8"/>
        <v>404.92671703602127</v>
      </c>
    </row>
    <row r="17" spans="1:46">
      <c r="B17" s="2" t="s">
        <v>22</v>
      </c>
      <c r="H17" s="32">
        <f>(1+$H$29)^(-H1)</f>
        <v>0.95238095238095233</v>
      </c>
      <c r="I17" s="32">
        <f t="shared" ref="I17:AT17" si="9">(1+$H$29)^(-I1)</f>
        <v>0.90702947845804982</v>
      </c>
      <c r="J17" s="32">
        <f t="shared" si="9"/>
        <v>0.86383759853147601</v>
      </c>
      <c r="K17" s="32">
        <f t="shared" si="9"/>
        <v>0.82270247479188197</v>
      </c>
      <c r="L17" s="32">
        <f t="shared" si="9"/>
        <v>0.78352616646845896</v>
      </c>
      <c r="M17" s="32">
        <f t="shared" si="9"/>
        <v>0.74621539663662761</v>
      </c>
      <c r="N17" s="32">
        <f t="shared" si="9"/>
        <v>0.71068133013012147</v>
      </c>
      <c r="O17" s="32">
        <f t="shared" si="9"/>
        <v>0.67683936202868722</v>
      </c>
      <c r="P17" s="32">
        <f t="shared" si="9"/>
        <v>0.64460891621779726</v>
      </c>
      <c r="Q17" s="32">
        <f t="shared" si="9"/>
        <v>0.61391325354075932</v>
      </c>
      <c r="R17" s="32">
        <f t="shared" si="9"/>
        <v>0.5846792890864374</v>
      </c>
      <c r="S17" s="32">
        <f t="shared" si="9"/>
        <v>0.5568374181775595</v>
      </c>
      <c r="T17" s="32">
        <f t="shared" si="9"/>
        <v>0.53032135064529462</v>
      </c>
      <c r="U17" s="32">
        <f t="shared" si="9"/>
        <v>0.50506795299551888</v>
      </c>
      <c r="V17" s="32">
        <f t="shared" si="9"/>
        <v>0.48101709809097021</v>
      </c>
      <c r="W17" s="32">
        <f t="shared" si="9"/>
        <v>0.45811152199140021</v>
      </c>
      <c r="X17" s="32">
        <f t="shared" si="9"/>
        <v>0.43629668761085727</v>
      </c>
      <c r="Y17" s="32">
        <f t="shared" si="9"/>
        <v>0.41552065486748313</v>
      </c>
      <c r="Z17" s="32">
        <f t="shared" si="9"/>
        <v>0.39573395701665059</v>
      </c>
      <c r="AA17" s="32">
        <f t="shared" si="9"/>
        <v>0.37688948287300061</v>
      </c>
      <c r="AB17" s="32">
        <f t="shared" si="9"/>
        <v>0.35894236464095297</v>
      </c>
      <c r="AC17" s="32">
        <f t="shared" si="9"/>
        <v>0.3418498710866219</v>
      </c>
      <c r="AD17" s="32">
        <f t="shared" si="9"/>
        <v>0.32557130579678267</v>
      </c>
      <c r="AE17" s="32">
        <f t="shared" si="9"/>
        <v>0.31006791028265024</v>
      </c>
      <c r="AF17" s="32">
        <f t="shared" si="9"/>
        <v>0.29530277169776209</v>
      </c>
      <c r="AG17" s="32">
        <f t="shared" si="9"/>
        <v>0.28124073495024959</v>
      </c>
      <c r="AH17" s="32">
        <f t="shared" si="9"/>
        <v>0.2678483190002377</v>
      </c>
      <c r="AI17" s="32">
        <f t="shared" si="9"/>
        <v>0.25509363714308358</v>
      </c>
      <c r="AJ17" s="32">
        <f t="shared" si="9"/>
        <v>0.24294632108865097</v>
      </c>
      <c r="AK17" s="32">
        <f t="shared" si="9"/>
        <v>0.23137744865585813</v>
      </c>
      <c r="AL17" s="32">
        <f t="shared" si="9"/>
        <v>0.220359474910341</v>
      </c>
      <c r="AM17" s="32">
        <f t="shared" si="9"/>
        <v>0.20986616658127716</v>
      </c>
      <c r="AN17" s="32">
        <f t="shared" si="9"/>
        <v>0.19987253960121634</v>
      </c>
      <c r="AO17" s="32">
        <f t="shared" si="9"/>
        <v>0.19035479962020604</v>
      </c>
      <c r="AP17" s="32">
        <f t="shared" si="9"/>
        <v>0.18129028535257716</v>
      </c>
      <c r="AQ17" s="32">
        <f t="shared" si="9"/>
        <v>0.17265741462150208</v>
      </c>
      <c r="AR17" s="32">
        <f t="shared" si="9"/>
        <v>0.1644356329728591</v>
      </c>
      <c r="AS17" s="32">
        <f t="shared" si="9"/>
        <v>0.15660536473605632</v>
      </c>
      <c r="AT17" s="32">
        <f t="shared" si="9"/>
        <v>0.14914796641529171</v>
      </c>
    </row>
    <row r="18" spans="1:46">
      <c r="B18" s="2" t="s">
        <v>24</v>
      </c>
      <c r="H18" s="32">
        <f>H16*H17</f>
        <v>7.9612785454638679</v>
      </c>
      <c r="I18" s="32">
        <f t="shared" ref="I18:AT18" si="10">I16*I17</f>
        <v>8.2211479995858046</v>
      </c>
      <c r="J18" s="32">
        <f t="shared" si="10"/>
        <v>8.521884164387485</v>
      </c>
      <c r="K18" s="32">
        <f t="shared" si="10"/>
        <v>8.8473193312793903</v>
      </c>
      <c r="L18" s="32">
        <f t="shared" si="10"/>
        <v>9.2085701048040853</v>
      </c>
      <c r="M18" s="32">
        <f t="shared" si="10"/>
        <v>9.5773711891461275</v>
      </c>
      <c r="N18" s="32">
        <f t="shared" si="10"/>
        <v>9.9652494865794079</v>
      </c>
      <c r="O18" s="32">
        <f t="shared" si="10"/>
        <v>10.395068161522392</v>
      </c>
      <c r="P18" s="32">
        <f t="shared" si="10"/>
        <v>10.887775927292978</v>
      </c>
      <c r="Q18" s="32">
        <f t="shared" si="10"/>
        <v>11.438849918899296</v>
      </c>
      <c r="R18" s="32">
        <f t="shared" si="10"/>
        <v>12.02075326811666</v>
      </c>
      <c r="S18" s="32">
        <f t="shared" si="10"/>
        <v>12.630669978701111</v>
      </c>
      <c r="T18" s="32">
        <f t="shared" si="10"/>
        <v>13.299235907713248</v>
      </c>
      <c r="U18" s="32">
        <f t="shared" si="10"/>
        <v>14.021751162518129</v>
      </c>
      <c r="V18" s="32">
        <f t="shared" si="10"/>
        <v>14.86837321130893</v>
      </c>
      <c r="W18" s="32">
        <f t="shared" si="10"/>
        <v>15.8613610061998</v>
      </c>
      <c r="X18" s="32">
        <f t="shared" si="10"/>
        <v>17.020585250710614</v>
      </c>
      <c r="Y18" s="32">
        <f t="shared" si="10"/>
        <v>18.323462546056849</v>
      </c>
      <c r="Z18" s="32">
        <f t="shared" si="10"/>
        <v>19.689610196526409</v>
      </c>
      <c r="AA18" s="32">
        <f t="shared" si="10"/>
        <v>21.131324562701252</v>
      </c>
      <c r="AB18" s="32">
        <f t="shared" si="10"/>
        <v>22.697009093872428</v>
      </c>
      <c r="AC18" s="32">
        <f t="shared" si="10"/>
        <v>24.384196585748423</v>
      </c>
      <c r="AD18" s="32">
        <f t="shared" si="10"/>
        <v>26.162754786986525</v>
      </c>
      <c r="AE18" s="32">
        <f t="shared" si="10"/>
        <v>28.039607735125802</v>
      </c>
      <c r="AF18" s="32">
        <f t="shared" si="10"/>
        <v>29.925425828030559</v>
      </c>
      <c r="AG18" s="32">
        <f t="shared" si="10"/>
        <v>31.72986114175254</v>
      </c>
      <c r="AH18" s="32">
        <f t="shared" si="10"/>
        <v>33.4036129768945</v>
      </c>
      <c r="AI18" s="32">
        <f t="shared" si="10"/>
        <v>34.998727976155514</v>
      </c>
      <c r="AJ18" s="32">
        <f t="shared" si="10"/>
        <v>36.766794358188463</v>
      </c>
      <c r="AK18" s="32">
        <f t="shared" si="10"/>
        <v>38.650746076764854</v>
      </c>
      <c r="AL18" s="32">
        <f t="shared" si="10"/>
        <v>40.417984393912334</v>
      </c>
      <c r="AM18" s="32">
        <f t="shared" si="10"/>
        <v>42.033742349141285</v>
      </c>
      <c r="AN18" s="32">
        <f t="shared" si="10"/>
        <v>43.64524479196686</v>
      </c>
      <c r="AO18" s="32">
        <f t="shared" si="10"/>
        <v>45.447103472735705</v>
      </c>
      <c r="AP18" s="32">
        <f t="shared" si="10"/>
        <v>47.598695193104781</v>
      </c>
      <c r="AQ18" s="32">
        <f t="shared" si="10"/>
        <v>50.140470368381003</v>
      </c>
      <c r="AR18" s="32">
        <f t="shared" si="10"/>
        <v>53.136065063159982</v>
      </c>
      <c r="AS18" s="32">
        <f t="shared" si="10"/>
        <v>56.536319495421289</v>
      </c>
      <c r="AT18" s="32">
        <f t="shared" si="10"/>
        <v>60.393996393142828</v>
      </c>
    </row>
    <row r="20" spans="1:46">
      <c r="B20" s="1" t="s">
        <v>25</v>
      </c>
      <c r="C20" s="1"/>
      <c r="D20" s="1"/>
      <c r="E20" s="1"/>
      <c r="F20" s="1"/>
      <c r="G20" s="33">
        <f>SUM(H18:AT18)</f>
        <v>999.99999999999966</v>
      </c>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3" spans="1:46">
      <c r="B23" s="4" t="s">
        <v>27</v>
      </c>
    </row>
    <row r="25" spans="1:46">
      <c r="C25" s="2" t="s">
        <v>4</v>
      </c>
      <c r="H25" s="35"/>
      <c r="I25" s="20">
        <v>0.03</v>
      </c>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row>
    <row r="26" spans="1:46">
      <c r="A26" s="2" t="s">
        <v>26</v>
      </c>
      <c r="B26" s="24" t="s">
        <v>48</v>
      </c>
      <c r="C26" s="2" t="s">
        <v>8</v>
      </c>
      <c r="H26" s="22">
        <v>50000</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row>
    <row r="27" spans="1:46">
      <c r="A27" s="2" t="s">
        <v>26</v>
      </c>
      <c r="B27" s="24" t="s">
        <v>47</v>
      </c>
      <c r="C27" s="2" t="s">
        <v>10</v>
      </c>
      <c r="H27" s="48">
        <v>0.14847855191362452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46" ht="16">
      <c r="C28" s="2" t="s">
        <v>13</v>
      </c>
      <c r="H28" s="34" t="s">
        <v>31</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row>
    <row r="29" spans="1:46">
      <c r="C29" s="2" t="s">
        <v>28</v>
      </c>
      <c r="H29" s="20">
        <v>0.05</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row>
    <row r="32" spans="1:46">
      <c r="C32" s="2" t="s">
        <v>44</v>
      </c>
      <c r="D32" s="2" t="s">
        <v>49</v>
      </c>
      <c r="G32" s="33">
        <f>SUM(H18:AT18)</f>
        <v>999.99999999999966</v>
      </c>
    </row>
    <row r="33" spans="3:5">
      <c r="C33" s="44" t="s">
        <v>55</v>
      </c>
      <c r="D33" s="2" t="s">
        <v>56</v>
      </c>
    </row>
    <row r="35" spans="3:5">
      <c r="D35" s="46" t="s">
        <v>52</v>
      </c>
      <c r="E35" s="45" t="s">
        <v>54</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4"/>
  <sheetViews>
    <sheetView zoomScaleNormal="100" workbookViewId="0">
      <pane ySplit="4" topLeftCell="A45" activePane="bottomLeft" state="frozen"/>
      <selection pane="bottomLeft" activeCell="A2" sqref="A2"/>
    </sheetView>
  </sheetViews>
  <sheetFormatPr baseColWidth="10" defaultColWidth="8.83203125" defaultRowHeight="15"/>
  <cols>
    <col min="1" max="1" width="11.1640625" customWidth="1"/>
    <col min="2" max="2" width="17" customWidth="1"/>
    <col min="3" max="3" width="12.1640625" bestFit="1" customWidth="1"/>
  </cols>
  <sheetData>
    <row r="1" spans="1:5" ht="21">
      <c r="A1" s="25"/>
      <c r="B1" s="25"/>
      <c r="C1" s="25"/>
      <c r="E1" t="s">
        <v>32</v>
      </c>
    </row>
    <row r="2" spans="1:5">
      <c r="A2" s="36" t="s">
        <v>14</v>
      </c>
      <c r="E2" t="s">
        <v>19</v>
      </c>
    </row>
    <row r="3" spans="1:5" ht="15" customHeight="1">
      <c r="A3" s="27" t="s">
        <v>15</v>
      </c>
      <c r="B3" s="27" t="s">
        <v>17</v>
      </c>
      <c r="C3" s="27" t="s">
        <v>18</v>
      </c>
    </row>
    <row r="4" spans="1:5" ht="32">
      <c r="A4" s="27" t="s">
        <v>16</v>
      </c>
      <c r="B4" s="29" t="s">
        <v>20</v>
      </c>
      <c r="C4" s="29" t="s">
        <v>20</v>
      </c>
    </row>
    <row r="5" spans="1:5">
      <c r="A5" s="30">
        <v>0</v>
      </c>
      <c r="B5" s="31">
        <v>6.5189999999999996E-3</v>
      </c>
      <c r="C5" s="31">
        <v>5.3769999999999998E-3</v>
      </c>
    </row>
    <row r="6" spans="1:5">
      <c r="A6" s="30">
        <v>1</v>
      </c>
      <c r="B6" s="31">
        <v>4.6200000000000001E-4</v>
      </c>
      <c r="C6" s="31">
        <v>3.79E-4</v>
      </c>
    </row>
    <row r="7" spans="1:5">
      <c r="A7" s="30">
        <v>2</v>
      </c>
      <c r="B7" s="31">
        <v>2.9100000000000003E-4</v>
      </c>
      <c r="C7" s="31">
        <v>2.2100000000000001E-4</v>
      </c>
    </row>
    <row r="8" spans="1:5">
      <c r="A8" s="30">
        <v>3</v>
      </c>
      <c r="B8" s="31">
        <v>2.0900000000000001E-4</v>
      </c>
      <c r="C8" s="31">
        <v>1.6200000000000001E-4</v>
      </c>
    </row>
    <row r="9" spans="1:5">
      <c r="A9" s="30">
        <v>4</v>
      </c>
      <c r="B9" s="31">
        <v>1.76E-4</v>
      </c>
      <c r="C9" s="31">
        <v>1.3300000000000001E-4</v>
      </c>
    </row>
    <row r="10" spans="1:5">
      <c r="A10" s="26">
        <v>5</v>
      </c>
      <c r="B10" s="28">
        <v>1.5899999999999999E-4</v>
      </c>
      <c r="C10" s="28">
        <v>1.1900000000000001E-4</v>
      </c>
    </row>
    <row r="11" spans="1:5">
      <c r="A11" s="26">
        <v>6</v>
      </c>
      <c r="B11" s="28">
        <v>1.46E-4</v>
      </c>
      <c r="C11" s="28">
        <v>1.0900000000000001E-4</v>
      </c>
    </row>
    <row r="12" spans="1:5">
      <c r="A12" s="26">
        <v>7</v>
      </c>
      <c r="B12" s="28">
        <v>1.3300000000000001E-4</v>
      </c>
      <c r="C12" s="28">
        <v>1.01E-4</v>
      </c>
    </row>
    <row r="13" spans="1:5">
      <c r="A13" s="26">
        <v>8</v>
      </c>
      <c r="B13" s="28">
        <v>1.18E-4</v>
      </c>
      <c r="C13" s="28">
        <v>9.6000000000000002E-5</v>
      </c>
    </row>
    <row r="14" spans="1:5">
      <c r="A14" s="26">
        <v>9</v>
      </c>
      <c r="B14" s="28">
        <v>1.02E-4</v>
      </c>
      <c r="C14" s="28">
        <v>9.2999999999999997E-5</v>
      </c>
    </row>
    <row r="15" spans="1:5">
      <c r="A15" s="30">
        <v>10</v>
      </c>
      <c r="B15" s="31">
        <v>9.1000000000000003E-5</v>
      </c>
      <c r="C15" s="31">
        <v>9.3999999999999994E-5</v>
      </c>
    </row>
    <row r="16" spans="1:5">
      <c r="A16" s="30">
        <v>11</v>
      </c>
      <c r="B16" s="31">
        <v>9.6000000000000002E-5</v>
      </c>
      <c r="C16" s="31">
        <v>1E-4</v>
      </c>
    </row>
    <row r="17" spans="1:3">
      <c r="A17" s="30">
        <v>12</v>
      </c>
      <c r="B17" s="31">
        <v>1.2799999999999999E-4</v>
      </c>
      <c r="C17" s="31">
        <v>1.12E-4</v>
      </c>
    </row>
    <row r="18" spans="1:3">
      <c r="A18" s="30">
        <v>13</v>
      </c>
      <c r="B18" s="31">
        <v>1.95E-4</v>
      </c>
      <c r="C18" s="31">
        <v>1.34E-4</v>
      </c>
    </row>
    <row r="19" spans="1:3">
      <c r="A19" s="30">
        <v>14</v>
      </c>
      <c r="B19" s="31">
        <v>2.8800000000000001E-4</v>
      </c>
      <c r="C19" s="31">
        <v>1.6200000000000001E-4</v>
      </c>
    </row>
    <row r="20" spans="1:3">
      <c r="A20" s="26">
        <v>15</v>
      </c>
      <c r="B20" s="28">
        <v>3.8900000000000002E-4</v>
      </c>
      <c r="C20" s="28">
        <v>1.94E-4</v>
      </c>
    </row>
    <row r="21" spans="1:3">
      <c r="A21" s="26">
        <v>16</v>
      </c>
      <c r="B21" s="28">
        <v>4.9200000000000003E-4</v>
      </c>
      <c r="C21" s="28">
        <v>2.2599999999999999E-4</v>
      </c>
    </row>
    <row r="22" spans="1:3">
      <c r="A22" s="26">
        <v>17</v>
      </c>
      <c r="B22" s="28">
        <v>6.0700000000000001E-4</v>
      </c>
      <c r="C22" s="28">
        <v>2.61E-4</v>
      </c>
    </row>
    <row r="23" spans="1:3">
      <c r="A23" s="26">
        <v>18</v>
      </c>
      <c r="B23" s="28">
        <v>7.3499999999999998E-4</v>
      </c>
      <c r="C23" s="28">
        <v>2.9700000000000001E-4</v>
      </c>
    </row>
    <row r="24" spans="1:3">
      <c r="A24" s="26">
        <v>19</v>
      </c>
      <c r="B24" s="28">
        <v>8.6899999999999998E-4</v>
      </c>
      <c r="C24" s="28">
        <v>3.3399999999999999E-4</v>
      </c>
    </row>
    <row r="25" spans="1:3">
      <c r="A25" s="30">
        <v>20</v>
      </c>
      <c r="B25" s="31">
        <v>1.011E-3</v>
      </c>
      <c r="C25" s="31">
        <v>3.7300000000000001E-4</v>
      </c>
    </row>
    <row r="26" spans="1:3">
      <c r="A26" s="30">
        <v>21</v>
      </c>
      <c r="B26" s="31">
        <v>1.145E-3</v>
      </c>
      <c r="C26" s="31">
        <v>4.1199999999999999E-4</v>
      </c>
    </row>
    <row r="27" spans="1:3">
      <c r="A27" s="30">
        <v>22</v>
      </c>
      <c r="B27" s="31">
        <v>1.2459999999999999E-3</v>
      </c>
      <c r="C27" s="31">
        <v>4.46E-4</v>
      </c>
    </row>
    <row r="28" spans="1:3">
      <c r="A28" s="30">
        <v>23</v>
      </c>
      <c r="B28" s="31">
        <v>1.3010000000000001E-3</v>
      </c>
      <c r="C28" s="31">
        <v>4.7199999999999998E-4</v>
      </c>
    </row>
    <row r="29" spans="1:3">
      <c r="A29" s="30">
        <v>24</v>
      </c>
      <c r="B29" s="31">
        <v>1.3209999999999999E-3</v>
      </c>
      <c r="C29" s="31">
        <v>4.9299999999999995E-4</v>
      </c>
    </row>
    <row r="30" spans="1:3">
      <c r="A30" s="26">
        <v>25</v>
      </c>
      <c r="B30" s="28">
        <v>1.33E-3</v>
      </c>
      <c r="C30" s="28">
        <v>5.13E-4</v>
      </c>
    </row>
    <row r="31" spans="1:3">
      <c r="A31" s="26">
        <v>26</v>
      </c>
      <c r="B31" s="28">
        <v>1.3450000000000001E-3</v>
      </c>
      <c r="C31" s="28">
        <v>5.3700000000000004E-4</v>
      </c>
    </row>
    <row r="32" spans="1:3">
      <c r="A32" s="26">
        <v>27</v>
      </c>
      <c r="B32" s="28">
        <v>1.3630000000000001E-3</v>
      </c>
      <c r="C32" s="28">
        <v>5.6300000000000002E-4</v>
      </c>
    </row>
    <row r="33" spans="1:3">
      <c r="A33" s="26">
        <v>28</v>
      </c>
      <c r="B33" s="28">
        <v>1.3910000000000001E-3</v>
      </c>
      <c r="C33" s="28">
        <v>5.9299999999999999E-4</v>
      </c>
    </row>
    <row r="34" spans="1:3">
      <c r="A34" s="26">
        <v>29</v>
      </c>
      <c r="B34" s="28">
        <v>1.4270000000000001E-3</v>
      </c>
      <c r="C34" s="28">
        <v>6.2699999999999995E-4</v>
      </c>
    </row>
    <row r="35" spans="1:3">
      <c r="A35" s="30">
        <v>30</v>
      </c>
      <c r="B35" s="31">
        <v>1.467E-3</v>
      </c>
      <c r="C35" s="31">
        <v>6.6399999999999999E-4</v>
      </c>
    </row>
    <row r="36" spans="1:3">
      <c r="A36" s="30">
        <v>31</v>
      </c>
      <c r="B36" s="31">
        <v>1.505E-3</v>
      </c>
      <c r="C36" s="31">
        <v>7.0500000000000001E-4</v>
      </c>
    </row>
    <row r="37" spans="1:3">
      <c r="A37" s="30">
        <v>32</v>
      </c>
      <c r="B37" s="31">
        <v>1.5410000000000001E-3</v>
      </c>
      <c r="C37" s="31">
        <v>7.4799999999999997E-4</v>
      </c>
    </row>
    <row r="38" spans="1:3">
      <c r="A38" s="30">
        <v>33</v>
      </c>
      <c r="B38" s="31">
        <v>1.573E-3</v>
      </c>
      <c r="C38" s="31">
        <v>7.94E-4</v>
      </c>
    </row>
    <row r="39" spans="1:3">
      <c r="A39" s="30">
        <v>34</v>
      </c>
      <c r="B39" s="31">
        <v>1.606E-3</v>
      </c>
      <c r="C39" s="31">
        <v>8.4500000000000005E-4</v>
      </c>
    </row>
    <row r="40" spans="1:3">
      <c r="A40" s="26">
        <v>35</v>
      </c>
      <c r="B40" s="28">
        <v>1.6479999999999999E-3</v>
      </c>
      <c r="C40" s="28">
        <v>9.0300000000000005E-4</v>
      </c>
    </row>
    <row r="41" spans="1:3">
      <c r="A41" s="26">
        <v>36</v>
      </c>
      <c r="B41" s="28">
        <v>1.704E-3</v>
      </c>
      <c r="C41" s="28">
        <v>9.68E-4</v>
      </c>
    </row>
    <row r="42" spans="1:3">
      <c r="A42" s="26">
        <v>37</v>
      </c>
      <c r="B42" s="28">
        <v>1.774E-3</v>
      </c>
      <c r="C42" s="28">
        <v>1.0380000000000001E-3</v>
      </c>
    </row>
    <row r="43" spans="1:3">
      <c r="A43" s="26">
        <v>38</v>
      </c>
      <c r="B43" s="28">
        <v>1.861E-3</v>
      </c>
      <c r="C43" s="28">
        <v>1.1130000000000001E-3</v>
      </c>
    </row>
    <row r="44" spans="1:3">
      <c r="A44" s="26">
        <v>39</v>
      </c>
      <c r="B44" s="28">
        <v>1.967E-3</v>
      </c>
      <c r="C44" s="28">
        <v>1.196E-3</v>
      </c>
    </row>
    <row r="45" spans="1:3">
      <c r="A45" s="30">
        <v>40</v>
      </c>
      <c r="B45" s="31">
        <v>2.0920000000000001E-3</v>
      </c>
      <c r="C45" s="31">
        <v>1.2869999999999999E-3</v>
      </c>
    </row>
    <row r="46" spans="1:3">
      <c r="A46" s="30">
        <v>41</v>
      </c>
      <c r="B46" s="31">
        <v>2.2399999999999998E-3</v>
      </c>
      <c r="C46" s="31">
        <v>1.3929999999999999E-3</v>
      </c>
    </row>
    <row r="47" spans="1:3">
      <c r="A47" s="30">
        <v>42</v>
      </c>
      <c r="B47" s="31">
        <v>2.418E-3</v>
      </c>
      <c r="C47" s="31">
        <v>1.5169999999999999E-3</v>
      </c>
    </row>
    <row r="48" spans="1:3">
      <c r="A48" s="30">
        <v>43</v>
      </c>
      <c r="B48" s="31">
        <v>2.6289999999999998E-3</v>
      </c>
      <c r="C48" s="31">
        <v>1.6620000000000001E-3</v>
      </c>
    </row>
    <row r="49" spans="1:3">
      <c r="A49" s="30">
        <v>44</v>
      </c>
      <c r="B49" s="31">
        <v>2.8730000000000001E-3</v>
      </c>
      <c r="C49" s="31">
        <v>1.8270000000000001E-3</v>
      </c>
    </row>
    <row r="50" spans="1:3">
      <c r="A50" s="26">
        <v>45</v>
      </c>
      <c r="B50" s="28">
        <v>3.1459999999999999E-3</v>
      </c>
      <c r="C50" s="28">
        <v>2.0049999999999998E-3</v>
      </c>
    </row>
    <row r="51" spans="1:3">
      <c r="A51" s="26">
        <v>46</v>
      </c>
      <c r="B51" s="28">
        <v>3.447E-3</v>
      </c>
      <c r="C51" s="28">
        <v>2.1979999999999999E-3</v>
      </c>
    </row>
    <row r="52" spans="1:3">
      <c r="A52" s="26">
        <v>47</v>
      </c>
      <c r="B52" s="28">
        <v>3.787E-3</v>
      </c>
      <c r="C52" s="28">
        <v>2.4120000000000001E-3</v>
      </c>
    </row>
    <row r="53" spans="1:3">
      <c r="A53" s="26">
        <v>48</v>
      </c>
      <c r="B53" s="28">
        <v>4.1669999999999997E-3</v>
      </c>
      <c r="C53" s="28">
        <v>2.6480000000000002E-3</v>
      </c>
    </row>
    <row r="54" spans="1:3">
      <c r="A54" s="26">
        <v>49</v>
      </c>
      <c r="B54" s="28">
        <v>4.5859999999999998E-3</v>
      </c>
      <c r="C54" s="28">
        <v>2.9039999999999999E-3</v>
      </c>
    </row>
    <row r="55" spans="1:3">
      <c r="A55" s="30">
        <v>50</v>
      </c>
      <c r="B55" s="31">
        <v>5.0379999999999999E-3</v>
      </c>
      <c r="C55" s="31">
        <v>3.1819999999999999E-3</v>
      </c>
    </row>
    <row r="56" spans="1:3">
      <c r="A56" s="30">
        <v>51</v>
      </c>
      <c r="B56" s="31">
        <v>5.5199999999999997E-3</v>
      </c>
      <c r="C56" s="31">
        <v>3.473E-3</v>
      </c>
    </row>
    <row r="57" spans="1:3">
      <c r="A57" s="30">
        <v>52</v>
      </c>
      <c r="B57" s="31">
        <v>6.0359999999999997E-3</v>
      </c>
      <c r="C57" s="31">
        <v>3.7669999999999999E-3</v>
      </c>
    </row>
    <row r="58" spans="1:3">
      <c r="A58" s="30">
        <v>53</v>
      </c>
      <c r="B58" s="31">
        <v>6.587E-3</v>
      </c>
      <c r="C58" s="31">
        <v>4.058E-3</v>
      </c>
    </row>
    <row r="59" spans="1:3">
      <c r="A59" s="30">
        <v>54</v>
      </c>
      <c r="B59" s="31">
        <v>7.1700000000000002E-3</v>
      </c>
      <c r="C59" s="31">
        <v>4.352E-3</v>
      </c>
    </row>
    <row r="60" spans="1:3">
      <c r="A60" s="26">
        <v>55</v>
      </c>
      <c r="B60" s="28">
        <v>7.8009999999999998E-3</v>
      </c>
      <c r="C60" s="28">
        <v>4.6810000000000003E-3</v>
      </c>
    </row>
    <row r="61" spans="1:3">
      <c r="A61" s="26">
        <v>56</v>
      </c>
      <c r="B61" s="28">
        <v>8.4659999999999996E-3</v>
      </c>
      <c r="C61" s="28">
        <v>5.0400000000000002E-3</v>
      </c>
    </row>
    <row r="62" spans="1:3">
      <c r="A62" s="26">
        <v>57</v>
      </c>
      <c r="B62" s="28">
        <v>9.1330000000000005E-3</v>
      </c>
      <c r="C62" s="28">
        <v>5.4000000000000003E-3</v>
      </c>
    </row>
    <row r="63" spans="1:3">
      <c r="A63" s="26">
        <v>58</v>
      </c>
      <c r="B63" s="28">
        <v>9.7920000000000004E-3</v>
      </c>
      <c r="C63" s="28">
        <v>5.7559999999999998E-3</v>
      </c>
    </row>
    <row r="64" spans="1:3">
      <c r="A64" s="26">
        <v>59</v>
      </c>
      <c r="B64" s="28">
        <v>1.0462000000000001E-2</v>
      </c>
      <c r="C64" s="28">
        <v>6.1279999999999998E-3</v>
      </c>
    </row>
    <row r="65" spans="1:3">
      <c r="A65" s="30">
        <v>60</v>
      </c>
      <c r="B65" s="31">
        <v>1.1197E-2</v>
      </c>
      <c r="C65" s="31">
        <v>6.5449999999999996E-3</v>
      </c>
    </row>
    <row r="66" spans="1:3">
      <c r="A66" s="30">
        <v>61</v>
      </c>
      <c r="B66" s="31">
        <v>1.2009000000000001E-2</v>
      </c>
      <c r="C66" s="31">
        <v>7.0340000000000003E-3</v>
      </c>
    </row>
    <row r="67" spans="1:3">
      <c r="A67" s="30">
        <v>62</v>
      </c>
      <c r="B67" s="31">
        <v>1.2867E-2</v>
      </c>
      <c r="C67" s="31">
        <v>7.607E-3</v>
      </c>
    </row>
    <row r="68" spans="1:3">
      <c r="A68" s="30">
        <v>63</v>
      </c>
      <c r="B68" s="31">
        <v>1.3772E-2</v>
      </c>
      <c r="C68" s="31">
        <v>8.2810000000000002E-3</v>
      </c>
    </row>
    <row r="69" spans="1:3">
      <c r="A69" s="30">
        <v>64</v>
      </c>
      <c r="B69" s="31">
        <v>1.4749E-2</v>
      </c>
      <c r="C69" s="31">
        <v>9.0570000000000008E-3</v>
      </c>
    </row>
    <row r="70" spans="1:3">
      <c r="A70" s="26">
        <v>65</v>
      </c>
      <c r="B70" s="28">
        <v>1.5852000000000002E-2</v>
      </c>
      <c r="C70" s="28">
        <v>9.953E-3</v>
      </c>
    </row>
    <row r="71" spans="1:3">
      <c r="A71" s="26">
        <v>66</v>
      </c>
      <c r="B71" s="28">
        <v>1.7097000000000001E-2</v>
      </c>
      <c r="C71" s="28">
        <v>1.095E-2</v>
      </c>
    </row>
    <row r="72" spans="1:3">
      <c r="A72" s="26">
        <v>67</v>
      </c>
      <c r="B72" s="28">
        <v>1.8463E-2</v>
      </c>
      <c r="C72" s="28">
        <v>1.201E-2</v>
      </c>
    </row>
    <row r="73" spans="1:3">
      <c r="A73" s="26">
        <v>68</v>
      </c>
      <c r="B73" s="28">
        <v>1.9959000000000001E-2</v>
      </c>
      <c r="C73" s="28">
        <v>1.3124E-2</v>
      </c>
    </row>
    <row r="74" spans="1:3">
      <c r="A74" s="26">
        <v>69</v>
      </c>
      <c r="B74" s="28">
        <v>2.1616E-2</v>
      </c>
      <c r="C74" s="28">
        <v>1.4330000000000001E-2</v>
      </c>
    </row>
    <row r="75" spans="1:3">
      <c r="A75" s="30">
        <v>70</v>
      </c>
      <c r="B75" s="31">
        <v>2.3528E-2</v>
      </c>
      <c r="C75" s="31">
        <v>1.5727999999999999E-2</v>
      </c>
    </row>
    <row r="76" spans="1:3">
      <c r="A76" s="30">
        <v>71</v>
      </c>
      <c r="B76" s="31">
        <v>2.5693000000000001E-2</v>
      </c>
      <c r="C76" s="31">
        <v>1.7337999999999999E-2</v>
      </c>
    </row>
    <row r="77" spans="1:3">
      <c r="A77" s="30">
        <v>72</v>
      </c>
      <c r="B77" s="31">
        <v>2.8041E-2</v>
      </c>
      <c r="C77" s="31">
        <v>1.9108E-2</v>
      </c>
    </row>
    <row r="78" spans="1:3">
      <c r="A78" s="30">
        <v>73</v>
      </c>
      <c r="B78" s="31">
        <v>3.0567E-2</v>
      </c>
      <c r="C78" s="31">
        <v>2.1041000000000001E-2</v>
      </c>
    </row>
    <row r="79" spans="1:3">
      <c r="A79" s="30">
        <v>74</v>
      </c>
      <c r="B79" s="31">
        <v>3.3347000000000002E-2</v>
      </c>
      <c r="C79" s="31">
        <v>2.3191E-2</v>
      </c>
    </row>
    <row r="80" spans="1:3">
      <c r="A80" s="26">
        <v>75</v>
      </c>
      <c r="B80" s="28">
        <v>3.6572E-2</v>
      </c>
      <c r="C80" s="28">
        <v>2.5713E-2</v>
      </c>
    </row>
    <row r="81" spans="1:3">
      <c r="A81" s="26">
        <v>76</v>
      </c>
      <c r="B81" s="28">
        <v>4.0275999999999999E-2</v>
      </c>
      <c r="C81" s="28">
        <v>2.8608999999999999E-2</v>
      </c>
    </row>
    <row r="82" spans="1:3">
      <c r="A82" s="26">
        <v>77</v>
      </c>
      <c r="B82" s="28">
        <v>4.4347999999999999E-2</v>
      </c>
      <c r="C82" s="28">
        <v>3.1759999999999997E-2</v>
      </c>
    </row>
    <row r="83" spans="1:3">
      <c r="A83" s="26">
        <v>78</v>
      </c>
      <c r="B83" s="28">
        <v>4.8797E-2</v>
      </c>
      <c r="C83" s="28">
        <v>3.5157000000000001E-2</v>
      </c>
    </row>
    <row r="84" spans="1:3">
      <c r="A84" s="26">
        <v>79</v>
      </c>
      <c r="B84" s="28">
        <v>5.3739000000000002E-2</v>
      </c>
      <c r="C84" s="28">
        <v>3.8920000000000003E-2</v>
      </c>
    </row>
    <row r="85" spans="1:3">
      <c r="A85" s="30">
        <v>80</v>
      </c>
      <c r="B85" s="31">
        <v>5.9402999999999997E-2</v>
      </c>
      <c r="C85" s="31">
        <v>4.3289000000000001E-2</v>
      </c>
    </row>
    <row r="86" spans="1:3">
      <c r="A86" s="30">
        <v>81</v>
      </c>
      <c r="B86" s="31">
        <v>6.5873000000000001E-2</v>
      </c>
      <c r="C86" s="31">
        <v>4.8356000000000003E-2</v>
      </c>
    </row>
    <row r="87" spans="1:3">
      <c r="A87" s="30">
        <v>82</v>
      </c>
      <c r="B87" s="31">
        <v>7.3081999999999994E-2</v>
      </c>
      <c r="C87" s="31">
        <v>5.4040999999999999E-2</v>
      </c>
    </row>
    <row r="88" spans="1:3">
      <c r="A88" s="30">
        <v>83</v>
      </c>
      <c r="B88" s="31">
        <v>8.1070000000000003E-2</v>
      </c>
      <c r="C88" s="31">
        <v>6.0384E-2</v>
      </c>
    </row>
    <row r="89" spans="1:3">
      <c r="A89" s="30">
        <v>84</v>
      </c>
      <c r="B89" s="31">
        <v>8.9946999999999999E-2</v>
      </c>
      <c r="C89" s="31">
        <v>6.7498000000000002E-2</v>
      </c>
    </row>
    <row r="90" spans="1:3">
      <c r="A90" s="26">
        <v>85</v>
      </c>
      <c r="B90" s="28">
        <v>9.9842E-2</v>
      </c>
      <c r="C90" s="28">
        <v>7.5516E-2</v>
      </c>
    </row>
    <row r="91" spans="1:3">
      <c r="A91" s="26">
        <v>86</v>
      </c>
      <c r="B91" s="28">
        <v>0.110863</v>
      </c>
      <c r="C91" s="28">
        <v>8.4556000000000006E-2</v>
      </c>
    </row>
    <row r="92" spans="1:3">
      <c r="A92" s="26">
        <v>87</v>
      </c>
      <c r="B92" s="28">
        <v>0.123088</v>
      </c>
      <c r="C92" s="28">
        <v>9.4702999999999996E-2</v>
      </c>
    </row>
    <row r="93" spans="1:3">
      <c r="A93" s="26">
        <v>88</v>
      </c>
      <c r="B93" s="28">
        <v>0.13656299999999999</v>
      </c>
      <c r="C93" s="28">
        <v>0.106014</v>
      </c>
    </row>
    <row r="94" spans="1:3">
      <c r="A94" s="26">
        <v>89</v>
      </c>
      <c r="B94" s="28">
        <v>0.15129899999999999</v>
      </c>
      <c r="C94" s="28">
        <v>0.11851299999999999</v>
      </c>
    </row>
    <row r="95" spans="1:3">
      <c r="A95" s="30">
        <v>90</v>
      </c>
      <c r="B95" s="31">
        <v>0.167291</v>
      </c>
      <c r="C95" s="31">
        <v>0.13220599999999999</v>
      </c>
    </row>
    <row r="96" spans="1:3">
      <c r="A96" s="30">
        <v>91</v>
      </c>
      <c r="B96" s="31">
        <v>0.18451999999999999</v>
      </c>
      <c r="C96" s="31">
        <v>0.147092</v>
      </c>
    </row>
    <row r="97" spans="1:3">
      <c r="A97" s="30">
        <v>92</v>
      </c>
      <c r="B97" s="31">
        <v>0.202954</v>
      </c>
      <c r="C97" s="31">
        <v>0.16315399999999999</v>
      </c>
    </row>
    <row r="98" spans="1:3">
      <c r="A98" s="30">
        <v>93</v>
      </c>
      <c r="B98" s="31">
        <v>0.222555</v>
      </c>
      <c r="C98" s="31">
        <v>0.180371</v>
      </c>
    </row>
    <row r="99" spans="1:3">
      <c r="A99" s="30">
        <v>94</v>
      </c>
      <c r="B99" s="31">
        <v>0.24327199999999999</v>
      </c>
      <c r="C99" s="31">
        <v>0.198714</v>
      </c>
    </row>
    <row r="100" spans="1:3">
      <c r="A100" s="26">
        <v>95</v>
      </c>
      <c r="B100" s="28">
        <v>0.26382100000000003</v>
      </c>
      <c r="C100" s="28">
        <v>0.21726400000000001</v>
      </c>
    </row>
    <row r="101" spans="1:3">
      <c r="A101" s="26">
        <v>96</v>
      </c>
      <c r="B101" s="28">
        <v>0.283833</v>
      </c>
      <c r="C101" s="28">
        <v>0.235735</v>
      </c>
    </row>
    <row r="102" spans="1:3">
      <c r="A102" s="26">
        <v>97</v>
      </c>
      <c r="B102" s="28">
        <v>0.30291600000000002</v>
      </c>
      <c r="C102" s="28">
        <v>0.25380999999999998</v>
      </c>
    </row>
    <row r="103" spans="1:3">
      <c r="A103" s="26">
        <v>98</v>
      </c>
      <c r="B103" s="28">
        <v>0.32067200000000001</v>
      </c>
      <c r="C103" s="28">
        <v>0.27115499999999998</v>
      </c>
    </row>
    <row r="104" spans="1:3">
      <c r="A104" s="26">
        <v>99</v>
      </c>
      <c r="B104" s="28">
        <v>0.33670600000000001</v>
      </c>
      <c r="C104" s="28">
        <v>0.28742400000000001</v>
      </c>
    </row>
    <row r="105" spans="1:3">
      <c r="A105" s="30">
        <v>100</v>
      </c>
      <c r="B105" s="31">
        <v>0.35354099999999999</v>
      </c>
      <c r="C105" s="31">
        <v>0.30467</v>
      </c>
    </row>
    <row r="106" spans="1:3">
      <c r="A106" s="30">
        <v>101</v>
      </c>
      <c r="B106" s="31">
        <v>0.37121799999999999</v>
      </c>
      <c r="C106" s="31">
        <v>0.32295000000000001</v>
      </c>
    </row>
    <row r="107" spans="1:3">
      <c r="A107" s="30">
        <v>102</v>
      </c>
      <c r="B107" s="31">
        <v>0.38977899999999999</v>
      </c>
      <c r="C107" s="31">
        <v>0.34232699999999999</v>
      </c>
    </row>
    <row r="108" spans="1:3">
      <c r="A108" s="30">
        <v>103</v>
      </c>
      <c r="B108" s="31">
        <v>0.40926800000000002</v>
      </c>
      <c r="C108" s="31">
        <v>0.362867</v>
      </c>
    </row>
    <row r="109" spans="1:3">
      <c r="A109" s="30">
        <v>104</v>
      </c>
      <c r="B109" s="31">
        <v>0.429732</v>
      </c>
      <c r="C109" s="31">
        <v>0.38463900000000001</v>
      </c>
    </row>
    <row r="110" spans="1:3">
      <c r="A110" s="26">
        <v>105</v>
      </c>
      <c r="B110" s="28">
        <v>0.45121800000000001</v>
      </c>
      <c r="C110" s="28">
        <v>0.407717</v>
      </c>
    </row>
    <row r="111" spans="1:3">
      <c r="A111" s="26">
        <v>106</v>
      </c>
      <c r="B111" s="28">
        <v>0.47377900000000001</v>
      </c>
      <c r="C111" s="28">
        <v>0.43218000000000001</v>
      </c>
    </row>
    <row r="112" spans="1:3">
      <c r="A112" s="26">
        <v>107</v>
      </c>
      <c r="B112" s="28">
        <v>0.49746800000000002</v>
      </c>
      <c r="C112" s="28">
        <v>0.45811099999999999</v>
      </c>
    </row>
    <row r="113" spans="1:3">
      <c r="A113" s="26">
        <v>108</v>
      </c>
      <c r="B113" s="28">
        <v>0.52234100000000006</v>
      </c>
      <c r="C113" s="28">
        <v>0.485597</v>
      </c>
    </row>
    <row r="114" spans="1:3">
      <c r="A114" s="26">
        <v>109</v>
      </c>
      <c r="B114" s="28">
        <v>0.548458</v>
      </c>
      <c r="C114" s="28">
        <v>0.514733</v>
      </c>
    </row>
    <row r="115" spans="1:3">
      <c r="A115" s="30">
        <v>110</v>
      </c>
      <c r="B115" s="31">
        <v>0.57588099999999998</v>
      </c>
      <c r="C115" s="31">
        <v>0.54561700000000002</v>
      </c>
    </row>
    <row r="116" spans="1:3">
      <c r="A116" s="30">
        <v>111</v>
      </c>
      <c r="B116" s="31">
        <v>0.60467499999999996</v>
      </c>
      <c r="C116" s="31">
        <v>0.57835400000000003</v>
      </c>
    </row>
    <row r="117" spans="1:3">
      <c r="A117" s="30">
        <v>112</v>
      </c>
      <c r="B117" s="31">
        <v>0.63490899999999995</v>
      </c>
      <c r="C117" s="31">
        <v>0.61305500000000002</v>
      </c>
    </row>
    <row r="118" spans="1:3">
      <c r="A118" s="30">
        <v>113</v>
      </c>
      <c r="B118" s="31">
        <v>0.666655</v>
      </c>
      <c r="C118" s="31">
        <v>0.64983900000000006</v>
      </c>
    </row>
    <row r="119" spans="1:3">
      <c r="A119" s="30">
        <v>114</v>
      </c>
      <c r="B119" s="31">
        <v>0.69998700000000003</v>
      </c>
      <c r="C119" s="31">
        <v>0.68882900000000002</v>
      </c>
    </row>
    <row r="120" spans="1:3">
      <c r="A120" s="26">
        <v>115</v>
      </c>
      <c r="B120" s="28">
        <v>0.73498699999999995</v>
      </c>
      <c r="C120" s="28">
        <v>0.730159</v>
      </c>
    </row>
    <row r="121" spans="1:3">
      <c r="A121" s="26">
        <v>116</v>
      </c>
      <c r="B121" s="28">
        <v>0.77173599999999998</v>
      </c>
      <c r="C121" s="28">
        <v>0.77173599999999998</v>
      </c>
    </row>
    <row r="122" spans="1:3">
      <c r="A122" s="26">
        <v>117</v>
      </c>
      <c r="B122" s="28">
        <v>0.81032300000000002</v>
      </c>
      <c r="C122" s="28">
        <v>0.81032300000000002</v>
      </c>
    </row>
    <row r="123" spans="1:3">
      <c r="A123" s="26">
        <v>118</v>
      </c>
      <c r="B123" s="28">
        <v>0.85083900000000001</v>
      </c>
      <c r="C123" s="28">
        <v>0.85083900000000001</v>
      </c>
    </row>
    <row r="124" spans="1:3">
      <c r="A124" s="26">
        <v>119</v>
      </c>
      <c r="B124" s="28">
        <v>0.89338099999999998</v>
      </c>
      <c r="C124" s="28">
        <v>0.89338099999999998</v>
      </c>
    </row>
  </sheetData>
  <pageMargins left="0.7" right="0.7" top="0.75" bottom="0.75" header="0.3" footer="0.3"/>
  <pageSetup scale="7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model template</vt:lpstr>
      <vt:lpstr>model template (task3-1)</vt:lpstr>
      <vt:lpstr>model template (task3-2)</vt:lpstr>
      <vt:lpstr>Mortality Table</vt:lpstr>
      <vt:lpstr>'Mortality Table'!Print_Area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dc:creator>
  <cp:lastModifiedBy>Junho Lee</cp:lastModifiedBy>
  <cp:lastPrinted>2016-11-25T07:36:45Z</cp:lastPrinted>
  <dcterms:created xsi:type="dcterms:W3CDTF">2016-11-23T15:02:51Z</dcterms:created>
  <dcterms:modified xsi:type="dcterms:W3CDTF">2018-10-31T20:29:04Z</dcterms:modified>
</cp:coreProperties>
</file>