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1570" windowHeight="8040"/>
  </bookViews>
  <sheets>
    <sheet name="제1작업" sheetId="1" r:id="rId1"/>
    <sheet name="제2작업" sheetId="2" r:id="rId2"/>
    <sheet name="제3작업" sheetId="3" r:id="rId3"/>
    <sheet name="제4작업" sheetId="5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모집인원">제1작업!$E$5:$E$12</definedName>
  </definedNames>
  <calcPr calcId="162913"/>
  <pivotCaches>
    <pivotCache cacheId="0" r:id="rId5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4" i="1" l="1"/>
  <c r="E14" i="1"/>
  <c r="J13" i="1"/>
  <c r="E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<sst xmlns="http://schemas.openxmlformats.org/spreadsheetml/2006/main" count="114" uniqueCount="50">
  <si>
    <t>대학코드</t>
    <phoneticPr fontId="1" type="noConversion"/>
  </si>
  <si>
    <t>대학명</t>
    <phoneticPr fontId="1" type="noConversion"/>
  </si>
  <si>
    <t>전형명</t>
    <phoneticPr fontId="1" type="noConversion"/>
  </si>
  <si>
    <t>모집인원</t>
    <phoneticPr fontId="1" type="noConversion"/>
  </si>
  <si>
    <t>지원자</t>
    <phoneticPr fontId="1" type="noConversion"/>
  </si>
  <si>
    <t>2022년
경쟁률</t>
    <phoneticPr fontId="1" type="noConversion"/>
  </si>
  <si>
    <t>2021년
경쟁률</t>
    <phoneticPr fontId="1" type="noConversion"/>
  </si>
  <si>
    <t>순위</t>
    <phoneticPr fontId="1" type="noConversion"/>
  </si>
  <si>
    <t>비고</t>
    <phoneticPr fontId="1" type="noConversion"/>
  </si>
  <si>
    <t>J-241</t>
    <phoneticPr fontId="1" type="noConversion"/>
  </si>
  <si>
    <t>H-514</t>
    <phoneticPr fontId="1" type="noConversion"/>
  </si>
  <si>
    <t>A-248</t>
    <phoneticPr fontId="1" type="noConversion"/>
  </si>
  <si>
    <t>S-197</t>
    <phoneticPr fontId="1" type="noConversion"/>
  </si>
  <si>
    <t>C-164</t>
    <phoneticPr fontId="1" type="noConversion"/>
  </si>
  <si>
    <t>K-318</t>
    <phoneticPr fontId="1" type="noConversion"/>
  </si>
  <si>
    <t>Z-167</t>
    <phoneticPr fontId="1" type="noConversion"/>
  </si>
  <si>
    <t>Y-845</t>
    <phoneticPr fontId="1" type="noConversion"/>
  </si>
  <si>
    <t>중희대</t>
    <phoneticPr fontId="1" type="noConversion"/>
  </si>
  <si>
    <t>수일여대</t>
    <phoneticPr fontId="1" type="noConversion"/>
  </si>
  <si>
    <t>서인대</t>
    <phoneticPr fontId="1" type="noConversion"/>
  </si>
  <si>
    <t>세호대</t>
    <phoneticPr fontId="1" type="noConversion"/>
  </si>
  <si>
    <t>성일대</t>
    <phoneticPr fontId="1" type="noConversion"/>
  </si>
  <si>
    <t>건영대</t>
    <phoneticPr fontId="1" type="noConversion"/>
  </si>
  <si>
    <t>진영대</t>
    <phoneticPr fontId="1" type="noConversion"/>
  </si>
  <si>
    <t>학업우수자</t>
    <phoneticPr fontId="1" type="noConversion"/>
  </si>
  <si>
    <t>학업우수자</t>
    <phoneticPr fontId="1" type="noConversion"/>
  </si>
  <si>
    <t>특기자</t>
    <phoneticPr fontId="1" type="noConversion"/>
  </si>
  <si>
    <t>일반전형</t>
    <phoneticPr fontId="1" type="noConversion"/>
  </si>
  <si>
    <t>일반전형</t>
    <phoneticPr fontId="1" type="noConversion"/>
  </si>
  <si>
    <t>최대 모집인원</t>
    <phoneticPr fontId="1" type="noConversion"/>
  </si>
  <si>
    <t>대학명</t>
    <phoneticPr fontId="1" type="noConversion"/>
  </si>
  <si>
    <t>학업우수자 2022년 경쟁률의 평균</t>
    <phoneticPr fontId="1" type="noConversion"/>
  </si>
  <si>
    <t>한진대</t>
    <phoneticPr fontId="1" type="noConversion"/>
  </si>
  <si>
    <t>지원자가 10,000명 이상인 대학의 수</t>
    <phoneticPr fontId="1" type="noConversion"/>
  </si>
  <si>
    <t>중희대</t>
  </si>
  <si>
    <t>학업우수자</t>
  </si>
  <si>
    <t>학업우수자</t>
    <phoneticPr fontId="1" type="noConversion"/>
  </si>
  <si>
    <t>&gt;=10000</t>
    <phoneticPr fontId="1" type="noConversion"/>
  </si>
  <si>
    <t>일반전형</t>
  </si>
  <si>
    <t>특기자</t>
  </si>
  <si>
    <t>총합계</t>
  </si>
  <si>
    <t>개수 : 대학명</t>
  </si>
  <si>
    <t>전형명</t>
  </si>
  <si>
    <t>모집인원</t>
  </si>
  <si>
    <t>201-300</t>
  </si>
  <si>
    <t>301-400</t>
  </si>
  <si>
    <t>401-500</t>
  </si>
  <si>
    <t>501-600</t>
  </si>
  <si>
    <t>평균 : 2022년 경쟁률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</si>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</sst>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76" formatCode="#,##0&quot;명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176" fontId="2" fillId="0" borderId="7" xfId="0" applyNumberFormat="1" applyFont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12" xfId="0" applyNumberFormat="1" applyFont="1" applyBorder="1" applyAlignment="1">
      <alignment horizontal="right" vertical="center"/>
    </xf>
    <xf numFmtId="43" fontId="2" fillId="0" borderId="7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43" fontId="2" fillId="0" borderId="12" xfId="0" applyNumberFormat="1" applyFont="1" applyBorder="1" applyAlignment="1">
      <alignment horizontal="right" vertical="center"/>
    </xf>
    <xf numFmtId="176" fontId="2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7" xfId="0" applyFont="1" applyFill="1" applyBorder="1" applyAlignment="1">
      <alignment horizontal="center" vertical="center"/>
    </xf>
    <xf numFmtId="176" fontId="2" fillId="0" borderId="7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43" fontId="2" fillId="0" borderId="20" xfId="0" applyNumberFormat="1" applyFont="1" applyFill="1" applyBorder="1" applyAlignment="1">
      <alignment horizontal="right" vertical="center"/>
    </xf>
    <xf numFmtId="43" fontId="2" fillId="0" borderId="25" xfId="0" applyNumberFormat="1" applyFont="1" applyFill="1" applyBorder="1" applyAlignment="1">
      <alignment horizontal="right" vertical="center"/>
    </xf>
    <xf numFmtId="0" fontId="2" fillId="0" borderId="26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right" vertical="center"/>
    </xf>
    <xf numFmtId="43" fontId="2" fillId="0" borderId="29" xfId="0" applyNumberFormat="1" applyFont="1" applyFill="1" applyBorder="1" applyAlignment="1">
      <alignment horizontal="right"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>
      <alignment vertical="center"/>
    </xf>
    <xf numFmtId="41" fontId="0" fillId="0" borderId="0" xfId="0" applyNumberFormat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5">
    <dxf>
      <numFmt numFmtId="33" formatCode="_-* #,##0_-;\-* #,##0_-;_-* &quot;-&quot;_-;_-@_-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&quot;명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학업우수자 및 일반전형 </a:t>
            </a:r>
            <a:r>
              <a:rPr lang="en-US" altLang="ko-KR" sz="2000" b="1"/>
              <a:t>2022</a:t>
            </a:r>
            <a:r>
              <a:rPr lang="ko-KR" altLang="en-US" sz="2000" b="1"/>
              <a:t>년 경쟁률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 cmpd="sng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2022년 경쟁률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(제1작업!$C$5:$C$6,제1작업!$C$8:$C$10,제1작업!$C$12)</c:f>
              <c:strCache>
                <c:ptCount val="6"/>
                <c:pt idx="0">
                  <c:v>중희대</c:v>
                </c:pt>
                <c:pt idx="1">
                  <c:v>한진대</c:v>
                </c:pt>
                <c:pt idx="2">
                  <c:v>서인대</c:v>
                </c:pt>
                <c:pt idx="3">
                  <c:v>세호대</c:v>
                </c:pt>
                <c:pt idx="4">
                  <c:v>성일대</c:v>
                </c:pt>
                <c:pt idx="5">
                  <c:v>진영대</c:v>
                </c:pt>
              </c:strCache>
            </c:strRef>
          </c:cat>
          <c:val>
            <c:numRef>
              <c:f>(제1작업!$G$5:$G$6,제1작업!$G$8:$G$10,제1작업!$G$12)</c:f>
              <c:numCache>
                <c:formatCode>_(* #,##0.00_);_(* \(#,##0.00\);_(* "-"??_);_(@_)</c:formatCode>
                <c:ptCount val="6"/>
                <c:pt idx="0">
                  <c:v>26.21</c:v>
                </c:pt>
                <c:pt idx="1">
                  <c:v>14.36</c:v>
                </c:pt>
                <c:pt idx="2">
                  <c:v>28.55</c:v>
                </c:pt>
                <c:pt idx="3">
                  <c:v>22.75</c:v>
                </c:pt>
                <c:pt idx="4">
                  <c:v>17.899999999999999</c:v>
                </c:pt>
                <c:pt idx="5">
                  <c:v>24.06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E5-48E6-9A6B-3E1AD6650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045129999"/>
        <c:axId val="1045130831"/>
      </c:barChart>
      <c:lineChart>
        <c:grouping val="standard"/>
        <c:varyColors val="0"/>
        <c:ser>
          <c:idx val="0"/>
          <c:order val="0"/>
          <c:tx>
            <c:strRef>
              <c:f>제1작업!$E$4</c:f>
              <c:strCache>
                <c:ptCount val="1"/>
                <c:pt idx="0">
                  <c:v>모집인원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"/>
              <c:layout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A2E5-48E6-9A6B-3E1AD66507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(제1작업!$C$5:$C$6,제1작업!$C$8:$C$10,제1작업!$C$12)</c:f>
              <c:strCache>
                <c:ptCount val="6"/>
                <c:pt idx="0">
                  <c:v>중희대</c:v>
                </c:pt>
                <c:pt idx="1">
                  <c:v>한진대</c:v>
                </c:pt>
                <c:pt idx="2">
                  <c:v>서인대</c:v>
                </c:pt>
                <c:pt idx="3">
                  <c:v>세호대</c:v>
                </c:pt>
                <c:pt idx="4">
                  <c:v>성일대</c:v>
                </c:pt>
                <c:pt idx="5">
                  <c:v>진영대</c:v>
                </c:pt>
              </c:strCache>
            </c:strRef>
          </c:cat>
          <c:val>
            <c:numRef>
              <c:f>(제1작업!$E$5:$E$6,제1작업!$E$8:$E$10,제1작업!$E$12)</c:f>
              <c:numCache>
                <c:formatCode>#,##0"명"</c:formatCode>
                <c:ptCount val="6"/>
                <c:pt idx="0">
                  <c:v>260</c:v>
                </c:pt>
                <c:pt idx="1">
                  <c:v>230</c:v>
                </c:pt>
                <c:pt idx="2">
                  <c:v>354</c:v>
                </c:pt>
                <c:pt idx="3">
                  <c:v>468</c:v>
                </c:pt>
                <c:pt idx="4">
                  <c:v>410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5-48E6-9A6B-3E1AD6650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565503"/>
        <c:axId val="1131564671"/>
      </c:lineChart>
      <c:catAx>
        <c:axId val="104512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045130831"/>
        <c:crosses val="autoZero"/>
        <c:auto val="1"/>
        <c:lblAlgn val="ctr"/>
        <c:lblOffset val="100"/>
        <c:noMultiLvlLbl val="0"/>
      </c:catAx>
      <c:valAx>
        <c:axId val="104513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045129999"/>
        <c:crosses val="autoZero"/>
        <c:crossBetween val="between"/>
      </c:valAx>
      <c:valAx>
        <c:axId val="1131564671"/>
        <c:scaling>
          <c:orientation val="minMax"/>
        </c:scaling>
        <c:delete val="0"/>
        <c:axPos val="r"/>
        <c:numFmt formatCode="#,##0&quot;명&quot;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131565503"/>
        <c:crosses val="max"/>
        <c:crossBetween val="between"/>
        <c:majorUnit val="100"/>
      </c:valAx>
      <c:catAx>
        <c:axId val="1131565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1564671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85724</xdr:colOff>
      <xdr:row>0</xdr:row>
      <xdr:rowOff>66675</xdr:rowOff>
    </xdr:from>
    <xdr:to>
      <xdr:col>6</xdr:col>
      <xdr:colOff>609599</xdr:colOff>
      <xdr:row>2</xdr:row>
      <xdr:rowOff>219075</xdr:rowOff>
    </xdr:to>
    <xdr:sp macro="" textlink="">
      <xdr:nvSpPr>
        <xdr:cNvPr id="2" name="한쪽 모서리가 잘린 사각형 1"/>
        <xdr:cNvSpPr/>
      </xdr:nvSpPr>
      <xdr:spPr>
        <a:xfrm>
          <a:off x="209549" y="66675"/>
          <a:ext cx="4371975" cy="723900"/>
        </a:xfrm>
        <a:prstGeom prst="snip1Rect">
          <a:avLst/>
        </a:prstGeom>
        <a:solidFill>
          <a:srgbClr val="FFFF00"/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2020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학년도 대학 수시 경쟁률</a:t>
          </a:r>
        </a:p>
      </xdr:txBody>
    </xdr:sp>
    <xdr:clientData/>
  </xdr:twoCellAnchor>
  <xdr:twoCellAnchor editAs="oneCell">
    <xdr:from>
      <xdr:col>7</xdr:col>
      <xdr:colOff>95250</xdr:colOff>
      <xdr:row>0</xdr:row>
      <xdr:rowOff>76200</xdr:rowOff>
    </xdr:from>
    <xdr:to>
      <xdr:col>10</xdr:col>
      <xdr:colOff>476250</xdr:colOff>
      <xdr:row>2</xdr:row>
      <xdr:rowOff>266700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52975" y="76200"/>
          <a:ext cx="2438400" cy="76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0.66527</cdr:x>
      <cdr:y>0.11168</cdr:y>
    </cdr:from>
    <cdr:to>
      <cdr:x>0.80621</cdr:x>
      <cdr:y>0.16431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191250" y="679242"/>
          <a:ext cx="1311640" cy="320102"/>
        </a:xfrm>
        <a:prstGeom xmlns:a="http://schemas.openxmlformats.org/drawingml/2006/main" prst="wedgeRoundRectCallout">
          <a:avLst>
            <a:gd name="adj1" fmla="val -68452"/>
            <a:gd name="adj2" fmla="val 26626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ysClr val="windowText" lastClr="000000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최대인원</a:t>
          </a:r>
          <a:endParaRPr lang="ko-KR">
            <a:solidFill>
              <a:sysClr val="windowText" lastClr="000000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57.738773495374" createdVersion="6" refreshedVersion="6" minRefreshableVersion="3" recordCount="8">
  <cacheSource type="worksheet">
    <worksheetSource ref="B4:H12" sheet="제1작업"/>
  </cacheSource>
  <cacheFields count="7">
    <cacheField name="대학코드" numFmtId="0">
      <sharedItems/>
    </cacheField>
    <cacheField name="대학명" numFmtId="0">
      <sharedItems/>
    </cacheField>
    <cacheField name="전형명" numFmtId="0">
      <sharedItems count="3">
        <s v="학업우수자"/>
        <s v="특기자"/>
        <s v="일반전형"/>
      </sharedItems>
    </cacheField>
    <cacheField name="모집인원" numFmtId="176">
      <sharedItems containsSemiMixedTypes="0" containsString="0" containsNumber="1" containsInteger="1" minValue="230" maxValue="590" count="8">
        <n v="260"/>
        <n v="230"/>
        <n v="352"/>
        <n v="354"/>
        <n v="468"/>
        <n v="410"/>
        <n v="590"/>
        <n v="300"/>
      </sharedItems>
      <fieldGroup base="3">
        <rangePr autoStart="0" autoEnd="0" startNum="201" endNum="600" groupInterval="100"/>
        <groupItems count="6">
          <s v="&lt;201"/>
          <s v="201-300"/>
          <s v="301-400"/>
          <s v="401-500"/>
          <s v="501-600"/>
          <s v="&gt;601"/>
        </groupItems>
      </fieldGroup>
    </cacheField>
    <cacheField name="지원자" numFmtId="176">
      <sharedItems containsSemiMixedTypes="0" containsString="0" containsNumber="1" containsInteger="1" minValue="3305" maxValue="10648"/>
    </cacheField>
    <cacheField name="2022년_x000a_경쟁률" numFmtId="43">
      <sharedItems containsSemiMixedTypes="0" containsString="0" containsNumber="1" minValue="14.36" maxValue="28.55"/>
    </cacheField>
    <cacheField name="2021년_x000a_경쟁률" numFmtId="43">
      <sharedItems containsSemiMixedTypes="0" containsString="0" containsNumber="1" minValue="16.600000000000001" maxValue="40.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J-241"/>
    <s v="중희대"/>
    <x v="0"/>
    <x v="0"/>
    <n v="6815"/>
    <n v="26.21"/>
    <n v="23.95"/>
  </r>
  <r>
    <s v="H-514"/>
    <s v="한진대"/>
    <x v="0"/>
    <x v="1"/>
    <n v="3305"/>
    <n v="14.36"/>
    <n v="28.51"/>
  </r>
  <r>
    <s v="A-248"/>
    <s v="수일여대"/>
    <x v="1"/>
    <x v="2"/>
    <n v="6012"/>
    <n v="17.079999999999998"/>
    <n v="16.600000000000001"/>
  </r>
  <r>
    <s v="S-197"/>
    <s v="서인대"/>
    <x v="2"/>
    <x v="3"/>
    <n v="10105"/>
    <n v="28.55"/>
    <n v="40.57"/>
  </r>
  <r>
    <s v="C-164"/>
    <s v="세호대"/>
    <x v="2"/>
    <x v="4"/>
    <n v="10648"/>
    <n v="22.75"/>
    <n v="26.37"/>
  </r>
  <r>
    <s v="K-318"/>
    <s v="성일대"/>
    <x v="0"/>
    <x v="5"/>
    <n v="7337"/>
    <n v="17.899999999999999"/>
    <n v="16.71"/>
  </r>
  <r>
    <s v="Y-845"/>
    <s v="건영대"/>
    <x v="1"/>
    <x v="6"/>
    <n v="8915"/>
    <n v="15.11"/>
    <n v="22.87"/>
  </r>
  <r>
    <s v="Z-167"/>
    <s v="진영대"/>
    <x v="2"/>
    <x v="7"/>
    <n v="7218"/>
    <n v="24.06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모집인원" colHeaderCaption="전형명">
  <location ref="B2:H9" firstHeaderRow="1" firstDataRow="3" firstDataCol="1"/>
  <pivotFields count="7">
    <pivotField showAll="0"/>
    <pivotField dataField="1" showAll="0"/>
    <pivotField axis="axisCol" showAll="0" sortType="descending">
      <items count="4">
        <item x="0"/>
        <item x="1"/>
        <item x="2"/>
        <item t="default"/>
      </items>
    </pivotField>
    <pivotField axis="axisRow" numFmtId="176" showAll="0">
      <items count="7">
        <item x="0"/>
        <item x="1"/>
        <item x="2"/>
        <item x="3"/>
        <item x="4"/>
        <item x="5"/>
        <item t="default"/>
      </items>
    </pivotField>
    <pivotField numFmtId="176" showAll="0"/>
    <pivotField dataField="1" numFmtId="43" showAll="0"/>
    <pivotField numFmtId="43" showAll="0"/>
  </pivotFields>
  <rowFields count="1">
    <field x="3"/>
  </rowFields>
  <rowItems count="5">
    <i>
      <x v="1"/>
    </i>
    <i>
      <x v="2"/>
    </i>
    <i>
      <x v="3"/>
    </i>
    <i>
      <x v="4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대학명" fld="1" subtotal="count" baseField="0" baseItem="0"/>
    <dataField name="평균 : 2022년 경쟁률" fld="5" subtotal="average" baseField="3" baseItem="1"/>
  </dataFields>
  <formats count="6">
    <format dxfId="5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2"/>
          </reference>
          <reference field="3" count="1">
            <x v="4"/>
          </reference>
        </references>
      </pivotArea>
    </format>
    <format dxfId="4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1"/>
          </reference>
          <reference field="3" count="1">
            <x v="1"/>
          </reference>
        </references>
      </pivotArea>
    </format>
    <format dxfId="3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1"/>
          </reference>
          <reference field="3" count="1">
            <x v="3"/>
          </reference>
        </references>
      </pivotArea>
    </format>
    <format dxfId="2">
      <pivotArea collapsedLevelsAreSubtotals="1" fieldPosition="0">
        <references count="2">
          <reference field="2" count="1" selected="0">
            <x v="0"/>
          </reference>
          <reference field="3" count="1">
            <x v="2"/>
          </reference>
        </references>
      </pivotArea>
    </format>
    <format dxfId="1">
      <pivotArea collapsedLevelsAreSubtotals="1" fieldPosition="0">
        <references count="2">
          <reference field="2" count="1" selected="0">
            <x v="0"/>
          </reference>
          <reference field="3" count="1">
            <x v="4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3" totalsRowShown="0" headerRowDxfId="12" headerRowBorderDxfId="11" tableBorderDxfId="10">
  <autoFilter ref="B18:E23"/>
  <tableColumns count="4">
    <tableColumn id="1" name="대학명" dataDxfId="9"/>
    <tableColumn id="2" name="전형명" dataDxfId="8"/>
    <tableColumn id="3" name="지원자" dataDxfId="7"/>
    <tableColumn id="4" name="2022년_x000a_경쟁률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tabSelected="1" workbookViewId="0">
      <selection activeCell="J13" sqref="J13"/>
    </sheetView>
  </sheetViews>
  <sheetFormatPr defaultRowHeight="13.5" x14ac:dyDescent="0.3"/>
  <cols>
    <col min="1" max="1" width="1.625" style="1" customWidth="1"/>
    <col min="2" max="2" width="9" style="1"/>
    <col min="3" max="3" width="11.375" style="1" customWidth="1"/>
    <col min="4" max="4" width="11" style="1" bestFit="1" customWidth="1"/>
    <col min="5" max="5" width="9" style="1"/>
    <col min="6" max="6" width="10.125" style="1" bestFit="1" customWidth="1"/>
    <col min="7" max="11" width="9" style="1"/>
    <col min="12" max="12" width="7.5" style="1" customWidth="1"/>
    <col min="13" max="16384" width="9" style="1"/>
  </cols>
  <sheetData>
    <row r="1" spans="2:12" ht="22.5" customHeight="1" x14ac:dyDescent="0.3"/>
    <row r="2" spans="2:12" ht="22.5" customHeight="1" x14ac:dyDescent="0.3"/>
    <row r="3" spans="2:12" ht="22.5" customHeight="1" thickBot="1" x14ac:dyDescent="0.35"/>
    <row r="4" spans="2:12" ht="27.75" thickBot="1" x14ac:dyDescent="0.35">
      <c r="B4" s="11" t="s">
        <v>0</v>
      </c>
      <c r="C4" s="12" t="s">
        <v>1</v>
      </c>
      <c r="D4" s="12" t="s">
        <v>2</v>
      </c>
      <c r="E4" s="12" t="s">
        <v>3</v>
      </c>
      <c r="F4" s="12" t="s">
        <v>4</v>
      </c>
      <c r="G4" s="13" t="s">
        <v>5</v>
      </c>
      <c r="H4" s="13" t="s">
        <v>6</v>
      </c>
      <c r="I4" s="12" t="s">
        <v>7</v>
      </c>
      <c r="J4" s="14" t="s">
        <v>8</v>
      </c>
    </row>
    <row r="5" spans="2:12" x14ac:dyDescent="0.3">
      <c r="B5" s="3" t="s">
        <v>9</v>
      </c>
      <c r="C5" s="4" t="s">
        <v>17</v>
      </c>
      <c r="D5" s="4" t="s">
        <v>24</v>
      </c>
      <c r="E5" s="17">
        <v>260</v>
      </c>
      <c r="F5" s="17">
        <v>6815</v>
      </c>
      <c r="G5" s="20">
        <v>26.21</v>
      </c>
      <c r="H5" s="20">
        <v>23.95</v>
      </c>
      <c r="I5" s="4" t="str">
        <f t="shared" ref="I5:I12" si="0">_xlfn.RANK.EQ(G5,$G$5:$G$12)&amp;"위"</f>
        <v>2위</v>
      </c>
      <c r="J5" s="5" t="str">
        <f t="shared" ref="J5:J12" si="1">IF(AND(G5&gt;=20,H5&gt;=20),"★★","")</f>
        <v>★★</v>
      </c>
    </row>
    <row r="6" spans="2:12" x14ac:dyDescent="0.3">
      <c r="B6" s="6" t="s">
        <v>10</v>
      </c>
      <c r="C6" s="2" t="s">
        <v>32</v>
      </c>
      <c r="D6" s="2" t="s">
        <v>25</v>
      </c>
      <c r="E6" s="18">
        <v>230</v>
      </c>
      <c r="F6" s="18">
        <v>3305</v>
      </c>
      <c r="G6" s="21">
        <v>14.36</v>
      </c>
      <c r="H6" s="21">
        <v>28.51</v>
      </c>
      <c r="I6" s="2" t="str">
        <f t="shared" si="0"/>
        <v>8위</v>
      </c>
      <c r="J6" s="7" t="str">
        <f t="shared" si="1"/>
        <v/>
      </c>
    </row>
    <row r="7" spans="2:12" x14ac:dyDescent="0.3">
      <c r="B7" s="6" t="s">
        <v>11</v>
      </c>
      <c r="C7" s="2" t="s">
        <v>18</v>
      </c>
      <c r="D7" s="2" t="s">
        <v>26</v>
      </c>
      <c r="E7" s="18">
        <v>352</v>
      </c>
      <c r="F7" s="18">
        <v>6012</v>
      </c>
      <c r="G7" s="21">
        <v>17.079999999999998</v>
      </c>
      <c r="H7" s="21">
        <v>16.600000000000001</v>
      </c>
      <c r="I7" s="2" t="str">
        <f t="shared" si="0"/>
        <v>6위</v>
      </c>
      <c r="J7" s="7" t="str">
        <f t="shared" si="1"/>
        <v/>
      </c>
    </row>
    <row r="8" spans="2:12" x14ac:dyDescent="0.3">
      <c r="B8" s="6" t="s">
        <v>12</v>
      </c>
      <c r="C8" s="2" t="s">
        <v>19</v>
      </c>
      <c r="D8" s="2" t="s">
        <v>27</v>
      </c>
      <c r="E8" s="18">
        <v>354</v>
      </c>
      <c r="F8" s="18">
        <v>10105</v>
      </c>
      <c r="G8" s="21">
        <v>28.55</v>
      </c>
      <c r="H8" s="21">
        <v>40.57</v>
      </c>
      <c r="I8" s="2" t="str">
        <f t="shared" si="0"/>
        <v>1위</v>
      </c>
      <c r="J8" s="7" t="str">
        <f t="shared" si="1"/>
        <v>★★</v>
      </c>
    </row>
    <row r="9" spans="2:12" x14ac:dyDescent="0.3">
      <c r="B9" s="6" t="s">
        <v>13</v>
      </c>
      <c r="C9" s="2" t="s">
        <v>20</v>
      </c>
      <c r="D9" s="2" t="s">
        <v>27</v>
      </c>
      <c r="E9" s="18">
        <v>468</v>
      </c>
      <c r="F9" s="18">
        <v>10648</v>
      </c>
      <c r="G9" s="21">
        <v>22.75</v>
      </c>
      <c r="H9" s="21">
        <v>26.37</v>
      </c>
      <c r="I9" s="2" t="str">
        <f t="shared" si="0"/>
        <v>4위</v>
      </c>
      <c r="J9" s="7" t="str">
        <f t="shared" si="1"/>
        <v>★★</v>
      </c>
    </row>
    <row r="10" spans="2:12" x14ac:dyDescent="0.3">
      <c r="B10" s="6" t="s">
        <v>14</v>
      </c>
      <c r="C10" s="2" t="s">
        <v>21</v>
      </c>
      <c r="D10" s="2" t="s">
        <v>25</v>
      </c>
      <c r="E10" s="18">
        <v>410</v>
      </c>
      <c r="F10" s="18">
        <v>7337</v>
      </c>
      <c r="G10" s="21">
        <v>17.899999999999999</v>
      </c>
      <c r="H10" s="21">
        <v>16.71</v>
      </c>
      <c r="I10" s="2" t="str">
        <f t="shared" si="0"/>
        <v>5위</v>
      </c>
      <c r="J10" s="7" t="str">
        <f t="shared" si="1"/>
        <v/>
      </c>
    </row>
    <row r="11" spans="2:12" x14ac:dyDescent="0.3">
      <c r="B11" s="6" t="s">
        <v>16</v>
      </c>
      <c r="C11" s="2" t="s">
        <v>22</v>
      </c>
      <c r="D11" s="2" t="s">
        <v>26</v>
      </c>
      <c r="E11" s="18">
        <v>590</v>
      </c>
      <c r="F11" s="18">
        <v>8915</v>
      </c>
      <c r="G11" s="21">
        <v>15.11</v>
      </c>
      <c r="H11" s="21">
        <v>22.87</v>
      </c>
      <c r="I11" s="2" t="str">
        <f t="shared" si="0"/>
        <v>7위</v>
      </c>
      <c r="J11" s="7" t="str">
        <f t="shared" si="1"/>
        <v/>
      </c>
    </row>
    <row r="12" spans="2:12" ht="14.25" thickBot="1" x14ac:dyDescent="0.35">
      <c r="B12" s="8" t="s">
        <v>15</v>
      </c>
      <c r="C12" s="9" t="s">
        <v>23</v>
      </c>
      <c r="D12" s="9" t="s">
        <v>28</v>
      </c>
      <c r="E12" s="19">
        <v>300</v>
      </c>
      <c r="F12" s="19">
        <v>7218</v>
      </c>
      <c r="G12" s="22">
        <v>24.06</v>
      </c>
      <c r="H12" s="22">
        <v>25</v>
      </c>
      <c r="I12" s="9" t="str">
        <f t="shared" si="0"/>
        <v>3위</v>
      </c>
      <c r="J12" s="10" t="str">
        <f t="shared" si="1"/>
        <v>★★</v>
      </c>
    </row>
    <row r="13" spans="2:12" ht="16.5" customHeight="1" x14ac:dyDescent="0.3">
      <c r="B13" s="46" t="s">
        <v>33</v>
      </c>
      <c r="C13" s="47"/>
      <c r="D13" s="48"/>
      <c r="E13" s="4">
        <f>COUNTIF(F5:F12,"&gt;=10000")</f>
        <v>2</v>
      </c>
      <c r="F13" s="53"/>
      <c r="G13" s="52" t="s">
        <v>29</v>
      </c>
      <c r="H13" s="47"/>
      <c r="I13" s="48"/>
      <c r="J13" s="23">
        <f>MAX(모집인원)</f>
        <v>590</v>
      </c>
    </row>
    <row r="14" spans="2:12" ht="27.75" thickBot="1" x14ac:dyDescent="0.35">
      <c r="B14" s="49" t="s">
        <v>31</v>
      </c>
      <c r="C14" s="50"/>
      <c r="D14" s="51"/>
      <c r="E14" s="9">
        <f>ROUNDUP(DAVERAGE(B4:H12,6,G5:G12),0)</f>
        <v>21</v>
      </c>
      <c r="F14" s="54"/>
      <c r="G14" s="15" t="s">
        <v>30</v>
      </c>
      <c r="H14" s="9" t="s">
        <v>34</v>
      </c>
      <c r="I14" s="16" t="s">
        <v>5</v>
      </c>
      <c r="J14" s="10">
        <f>VLOOKUP(H14,C5:H12,5,0)</f>
        <v>26.21</v>
      </c>
    </row>
    <row r="16" spans="2:12" x14ac:dyDescent="0.3">
      <c r="L16" s="24"/>
    </row>
    <row r="17" spans="12:12" ht="12.75" customHeight="1" x14ac:dyDescent="0.3">
      <c r="L17" s="24"/>
    </row>
  </sheetData>
  <mergeCells count="4">
    <mergeCell ref="B13:D13"/>
    <mergeCell ref="B14:D14"/>
    <mergeCell ref="G13:I13"/>
    <mergeCell ref="F13:F14"/>
  </mergeCells>
  <phoneticPr fontId="1" type="noConversion"/>
  <conditionalFormatting sqref="B5:J12">
    <cfRule type="expression" dxfId="14" priority="1">
      <formula>$E5&gt;=400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8" sqref="B18:E23"/>
    </sheetView>
  </sheetViews>
  <sheetFormatPr defaultColWidth="8.875" defaultRowHeight="13.5" x14ac:dyDescent="0.3"/>
  <cols>
    <col min="1" max="1" width="1.625" style="1" customWidth="1"/>
    <col min="2" max="2" width="11" style="1" bestFit="1" customWidth="1"/>
    <col min="3" max="3" width="11.375" style="1" customWidth="1"/>
    <col min="4" max="4" width="11" style="1" bestFit="1" customWidth="1"/>
    <col min="5" max="5" width="9" style="1"/>
    <col min="6" max="6" width="10.125" style="1" bestFit="1" customWidth="1"/>
    <col min="7" max="16384" width="8.875" style="1"/>
  </cols>
  <sheetData>
    <row r="1" spans="2:8" ht="14.25" thickBot="1" x14ac:dyDescent="0.35"/>
    <row r="2" spans="2:8" ht="27.75" thickBot="1" x14ac:dyDescent="0.35">
      <c r="B2" s="11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3" t="s">
        <v>5</v>
      </c>
      <c r="H2" s="13" t="s">
        <v>6</v>
      </c>
    </row>
    <row r="3" spans="2:8" x14ac:dyDescent="0.3">
      <c r="B3" s="3" t="s">
        <v>9</v>
      </c>
      <c r="C3" s="4" t="s">
        <v>17</v>
      </c>
      <c r="D3" s="4" t="s">
        <v>24</v>
      </c>
      <c r="E3" s="17">
        <v>260</v>
      </c>
      <c r="F3" s="17">
        <v>6815</v>
      </c>
      <c r="G3" s="20">
        <v>26.21</v>
      </c>
      <c r="H3" s="20">
        <v>23.95</v>
      </c>
    </row>
    <row r="4" spans="2:8" x14ac:dyDescent="0.3">
      <c r="B4" s="6" t="s">
        <v>10</v>
      </c>
      <c r="C4" s="2" t="s">
        <v>32</v>
      </c>
      <c r="D4" s="2" t="s">
        <v>25</v>
      </c>
      <c r="E4" s="18">
        <v>230</v>
      </c>
      <c r="F4" s="18">
        <v>3305</v>
      </c>
      <c r="G4" s="21">
        <v>14.36</v>
      </c>
      <c r="H4" s="21">
        <v>28.51</v>
      </c>
    </row>
    <row r="5" spans="2:8" x14ac:dyDescent="0.3">
      <c r="B5" s="6" t="s">
        <v>11</v>
      </c>
      <c r="C5" s="2" t="s">
        <v>18</v>
      </c>
      <c r="D5" s="2" t="s">
        <v>26</v>
      </c>
      <c r="E5" s="18">
        <v>352</v>
      </c>
      <c r="F5" s="18">
        <v>6012</v>
      </c>
      <c r="G5" s="21">
        <v>17.079999999999998</v>
      </c>
      <c r="H5" s="21">
        <v>16.600000000000001</v>
      </c>
    </row>
    <row r="6" spans="2:8" x14ac:dyDescent="0.3">
      <c r="B6" s="6" t="s">
        <v>12</v>
      </c>
      <c r="C6" s="2" t="s">
        <v>19</v>
      </c>
      <c r="D6" s="2" t="s">
        <v>27</v>
      </c>
      <c r="E6" s="18">
        <v>354</v>
      </c>
      <c r="F6" s="18">
        <v>10105</v>
      </c>
      <c r="G6" s="21">
        <v>28.55</v>
      </c>
      <c r="H6" s="21">
        <v>40.57</v>
      </c>
    </row>
    <row r="7" spans="2:8" x14ac:dyDescent="0.3">
      <c r="B7" s="6" t="s">
        <v>13</v>
      </c>
      <c r="C7" s="2" t="s">
        <v>20</v>
      </c>
      <c r="D7" s="2" t="s">
        <v>27</v>
      </c>
      <c r="E7" s="18">
        <v>468</v>
      </c>
      <c r="F7" s="18">
        <v>10648</v>
      </c>
      <c r="G7" s="21">
        <v>22.75</v>
      </c>
      <c r="H7" s="21">
        <v>26.37</v>
      </c>
    </row>
    <row r="8" spans="2:8" x14ac:dyDescent="0.3">
      <c r="B8" s="6" t="s">
        <v>14</v>
      </c>
      <c r="C8" s="2" t="s">
        <v>21</v>
      </c>
      <c r="D8" s="2" t="s">
        <v>25</v>
      </c>
      <c r="E8" s="18">
        <v>410</v>
      </c>
      <c r="F8" s="18">
        <v>7337</v>
      </c>
      <c r="G8" s="21">
        <v>17.899999999999999</v>
      </c>
      <c r="H8" s="21">
        <v>16.71</v>
      </c>
    </row>
    <row r="9" spans="2:8" x14ac:dyDescent="0.3">
      <c r="B9" s="6" t="s">
        <v>16</v>
      </c>
      <c r="C9" s="2" t="s">
        <v>22</v>
      </c>
      <c r="D9" s="2" t="s">
        <v>26</v>
      </c>
      <c r="E9" s="18">
        <v>590</v>
      </c>
      <c r="F9" s="18">
        <v>8915</v>
      </c>
      <c r="G9" s="21">
        <v>15.11</v>
      </c>
      <c r="H9" s="21">
        <v>22.87</v>
      </c>
    </row>
    <row r="10" spans="2:8" ht="14.25" thickBot="1" x14ac:dyDescent="0.35">
      <c r="B10" s="8" t="s">
        <v>15</v>
      </c>
      <c r="C10" s="9" t="s">
        <v>23</v>
      </c>
      <c r="D10" s="9" t="s">
        <v>28</v>
      </c>
      <c r="E10" s="19">
        <v>300</v>
      </c>
      <c r="F10" s="19">
        <v>7218</v>
      </c>
      <c r="G10" s="22">
        <v>24.06</v>
      </c>
      <c r="H10" s="22">
        <v>25</v>
      </c>
    </row>
    <row r="13" spans="2:8" ht="14.25" thickBot="1" x14ac:dyDescent="0.35"/>
    <row r="14" spans="2:8" ht="14.25" thickBot="1" x14ac:dyDescent="0.35">
      <c r="B14" s="12" t="s">
        <v>2</v>
      </c>
      <c r="C14" s="12" t="s">
        <v>4</v>
      </c>
    </row>
    <row r="15" spans="2:8" x14ac:dyDescent="0.3">
      <c r="B15" s="1" t="s">
        <v>36</v>
      </c>
    </row>
    <row r="16" spans="2:8" x14ac:dyDescent="0.3">
      <c r="C16" s="1" t="s">
        <v>37</v>
      </c>
    </row>
    <row r="18" spans="2:5" ht="27.75" thickBot="1" x14ac:dyDescent="0.35">
      <c r="B18" s="33" t="s">
        <v>1</v>
      </c>
      <c r="C18" s="34" t="s">
        <v>2</v>
      </c>
      <c r="D18" s="34" t="s">
        <v>4</v>
      </c>
      <c r="E18" s="35" t="s">
        <v>5</v>
      </c>
    </row>
    <row r="19" spans="2:5" x14ac:dyDescent="0.3">
      <c r="B19" s="29" t="s">
        <v>17</v>
      </c>
      <c r="C19" s="25" t="s">
        <v>24</v>
      </c>
      <c r="D19" s="26">
        <v>6815</v>
      </c>
      <c r="E19" s="31">
        <v>26.21</v>
      </c>
    </row>
    <row r="20" spans="2:5" x14ac:dyDescent="0.3">
      <c r="B20" s="30" t="s">
        <v>32</v>
      </c>
      <c r="C20" s="27" t="s">
        <v>25</v>
      </c>
      <c r="D20" s="28">
        <v>3305</v>
      </c>
      <c r="E20" s="32">
        <v>14.36</v>
      </c>
    </row>
    <row r="21" spans="2:5" x14ac:dyDescent="0.3">
      <c r="B21" s="30" t="s">
        <v>19</v>
      </c>
      <c r="C21" s="27" t="s">
        <v>27</v>
      </c>
      <c r="D21" s="28">
        <v>10105</v>
      </c>
      <c r="E21" s="32">
        <v>28.55</v>
      </c>
    </row>
    <row r="22" spans="2:5" x14ac:dyDescent="0.3">
      <c r="B22" s="30" t="s">
        <v>20</v>
      </c>
      <c r="C22" s="27" t="s">
        <v>27</v>
      </c>
      <c r="D22" s="28">
        <v>10648</v>
      </c>
      <c r="E22" s="32">
        <v>22.75</v>
      </c>
    </row>
    <row r="23" spans="2:5" x14ac:dyDescent="0.3">
      <c r="B23" s="36" t="s">
        <v>21</v>
      </c>
      <c r="C23" s="37" t="s">
        <v>25</v>
      </c>
      <c r="D23" s="38">
        <v>7337</v>
      </c>
      <c r="E23" s="39">
        <v>17.899999999999999</v>
      </c>
    </row>
  </sheetData>
  <phoneticPr fontId="1" type="noConversion"/>
  <conditionalFormatting sqref="B3:H10">
    <cfRule type="expression" dxfId="13" priority="1">
      <formula>$E3&gt;=400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workbookViewId="0">
      <selection activeCell="F9" sqref="F9"/>
    </sheetView>
  </sheetViews>
  <sheetFormatPr defaultRowHeight="13.5" x14ac:dyDescent="0.3"/>
  <cols>
    <col min="1" max="1" width="1.625" style="1" customWidth="1"/>
    <col min="2" max="2" width="13.25" style="1" customWidth="1"/>
    <col min="3" max="3" width="13.125" style="1" bestFit="1" customWidth="1"/>
    <col min="4" max="4" width="20.875" style="1" customWidth="1"/>
    <col min="5" max="5" width="13.125" style="1" customWidth="1"/>
    <col min="6" max="6" width="20.875" style="1" customWidth="1"/>
    <col min="7" max="7" width="13.125" style="1" bestFit="1" customWidth="1"/>
    <col min="8" max="8" width="20.875" style="1" bestFit="1" customWidth="1"/>
    <col min="9" max="9" width="18" style="1" bestFit="1" customWidth="1"/>
    <col min="10" max="10" width="25.75" style="1" bestFit="1" customWidth="1"/>
    <col min="11" max="16384" width="9" style="1"/>
  </cols>
  <sheetData>
    <row r="2" spans="2:10" ht="16.5" x14ac:dyDescent="0.3">
      <c r="B2" s="41"/>
      <c r="C2" s="42" t="s">
        <v>42</v>
      </c>
      <c r="D2" s="41"/>
      <c r="E2" s="41"/>
      <c r="F2" s="41"/>
      <c r="G2" s="41"/>
      <c r="H2" s="41"/>
      <c r="I2"/>
      <c r="J2"/>
    </row>
    <row r="3" spans="2:10" ht="16.5" x14ac:dyDescent="0.3">
      <c r="B3" s="41"/>
      <c r="C3" s="55" t="s">
        <v>35</v>
      </c>
      <c r="D3" s="56"/>
      <c r="E3" s="55" t="s">
        <v>39</v>
      </c>
      <c r="F3" s="56"/>
      <c r="G3" s="55" t="s">
        <v>38</v>
      </c>
      <c r="H3" s="56"/>
      <c r="I3"/>
      <c r="J3"/>
    </row>
    <row r="4" spans="2:10" ht="16.5" x14ac:dyDescent="0.3">
      <c r="B4" s="42" t="s">
        <v>43</v>
      </c>
      <c r="C4" s="43" t="s">
        <v>41</v>
      </c>
      <c r="D4" s="43" t="s">
        <v>48</v>
      </c>
      <c r="E4" s="43" t="s">
        <v>41</v>
      </c>
      <c r="F4" s="43" t="s">
        <v>48</v>
      </c>
      <c r="G4" s="43" t="s">
        <v>41</v>
      </c>
      <c r="H4" s="43" t="s">
        <v>48</v>
      </c>
      <c r="I4"/>
      <c r="J4"/>
    </row>
    <row r="5" spans="2:10" ht="16.5" x14ac:dyDescent="0.3">
      <c r="B5" s="40" t="s">
        <v>44</v>
      </c>
      <c r="C5" s="44">
        <v>2</v>
      </c>
      <c r="D5" s="44">
        <v>20.285</v>
      </c>
      <c r="E5" s="45" t="s">
        <v>49</v>
      </c>
      <c r="F5" s="45" t="s">
        <v>49</v>
      </c>
      <c r="G5" s="44">
        <v>1</v>
      </c>
      <c r="H5" s="44">
        <v>24.06</v>
      </c>
      <c r="I5"/>
      <c r="J5"/>
    </row>
    <row r="6" spans="2:10" ht="16.5" x14ac:dyDescent="0.3">
      <c r="B6" s="40" t="s">
        <v>45</v>
      </c>
      <c r="C6" s="45" t="s">
        <v>49</v>
      </c>
      <c r="D6" s="45" t="s">
        <v>49</v>
      </c>
      <c r="E6" s="44">
        <v>1</v>
      </c>
      <c r="F6" s="44">
        <v>17.079999999999998</v>
      </c>
      <c r="G6" s="44">
        <v>1</v>
      </c>
      <c r="H6" s="44">
        <v>28.55</v>
      </c>
      <c r="I6"/>
      <c r="J6"/>
    </row>
    <row r="7" spans="2:10" ht="16.5" x14ac:dyDescent="0.3">
      <c r="B7" s="40" t="s">
        <v>46</v>
      </c>
      <c r="C7" s="44">
        <v>1</v>
      </c>
      <c r="D7" s="44">
        <v>17.899999999999999</v>
      </c>
      <c r="E7" s="45" t="s">
        <v>49</v>
      </c>
      <c r="F7" s="45" t="s">
        <v>49</v>
      </c>
      <c r="G7" s="44">
        <v>1</v>
      </c>
      <c r="H7" s="44">
        <v>22.75</v>
      </c>
      <c r="I7"/>
      <c r="J7"/>
    </row>
    <row r="8" spans="2:10" ht="16.5" x14ac:dyDescent="0.3">
      <c r="B8" s="40" t="s">
        <v>47</v>
      </c>
      <c r="C8" s="45" t="s">
        <v>49</v>
      </c>
      <c r="D8" s="45" t="s">
        <v>49</v>
      </c>
      <c r="E8" s="44">
        <v>1</v>
      </c>
      <c r="F8" s="44">
        <v>15.11</v>
      </c>
      <c r="G8" s="45" t="s">
        <v>49</v>
      </c>
      <c r="H8" s="45" t="s">
        <v>49</v>
      </c>
      <c r="I8"/>
      <c r="J8"/>
    </row>
    <row r="9" spans="2:10" ht="16.5" x14ac:dyDescent="0.3">
      <c r="B9" s="40" t="s">
        <v>40</v>
      </c>
      <c r="C9" s="44">
        <v>3</v>
      </c>
      <c r="D9" s="44">
        <v>19.489999999999998</v>
      </c>
      <c r="E9" s="44">
        <v>2</v>
      </c>
      <c r="F9" s="44">
        <v>16.094999999999999</v>
      </c>
      <c r="G9" s="44">
        <v>3</v>
      </c>
      <c r="H9" s="44">
        <v>25.12</v>
      </c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  <c r="G13"/>
      <c r="H13"/>
      <c r="I13"/>
      <c r="J13"/>
    </row>
    <row r="14" spans="2:10" ht="16.5" x14ac:dyDescent="0.3">
      <c r="B14"/>
      <c r="C14"/>
      <c r="D14"/>
    </row>
    <row r="15" spans="2:10" ht="16.5" x14ac:dyDescent="0.3">
      <c r="B15"/>
      <c r="C15"/>
      <c r="D15"/>
    </row>
    <row r="16" spans="2:10" ht="16.5" x14ac:dyDescent="0.3">
      <c r="B16"/>
      <c r="C16"/>
      <c r="D16"/>
    </row>
    <row r="17" spans="2:4" ht="16.5" x14ac:dyDescent="0.3">
      <c r="B17"/>
      <c r="C17"/>
      <c r="D17"/>
    </row>
    <row r="18" spans="2:4" ht="16.5" x14ac:dyDescent="0.3">
      <c r="B18"/>
      <c r="C18"/>
      <c r="D18"/>
    </row>
    <row r="19" spans="2:4" ht="16.5" x14ac:dyDescent="0.3">
      <c r="B19"/>
      <c r="C19"/>
      <c r="D19"/>
    </row>
  </sheetData>
  <mergeCells count="3">
    <mergeCell ref="C3:D3"/>
    <mergeCell ref="E3:F3"/>
    <mergeCell ref="G3:H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모집인원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2023-05-11T04:31:21Z</dcterms:created>
  <dcterms:modified xsi:type="dcterms:W3CDTF">2023-05-11T08:56:50Z</dcterms:modified>
</cp:coreProperties>
</file>