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8800" windowHeight="12285"/>
  </bookViews>
  <sheets>
    <sheet name="제1작업" sheetId="1" r:id="rId1"/>
    <sheet name="제2작업" sheetId="2" r:id="rId2"/>
    <sheet name="제3작업" sheetId="3" r:id="rId3"/>
    <sheet name="제4작업" sheetId="4" r:id="rId4"/>
  </sheets>
  <definedNames>
    <definedName name="_xlnm._FilterDatabase" localSheetId="1" hidden="1">제2작업!$B$2:$H$10</definedName>
    <definedName name="_xlnm.Criteria" localSheetId="1">제2작업!$B$14:$C$16</definedName>
    <definedName name="_xlnm.Extract" localSheetId="1">제2작업!$B$18:$E$18</definedName>
    <definedName name="연식">제1작업!$G$5:$G$12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5" i="3" l="1"/>
  <c r="H10" i="3"/>
  <c r="H6" i="3"/>
  <c r="H17" i="3" s="1"/>
  <c r="E16" i="3"/>
  <c r="E11" i="3"/>
  <c r="E18" i="3" s="1"/>
  <c r="E7" i="3"/>
  <c r="H11" i="2"/>
  <c r="E13" i="1"/>
  <c r="E14" i="1"/>
  <c r="J14" i="1"/>
  <c r="J13" i="1"/>
  <c r="J5" i="1"/>
  <c r="J6" i="1"/>
  <c r="J7" i="1"/>
  <c r="J8" i="1"/>
  <c r="J9" i="1"/>
  <c r="J10" i="1"/>
  <c r="J11" i="1"/>
  <c r="J12" i="1"/>
  <c r="I5" i="1"/>
  <c r="I6" i="1"/>
  <c r="I7" i="1"/>
  <c r="I8" i="1"/>
  <c r="I9" i="1"/>
  <c r="I10" i="1"/>
  <c r="I11" i="1"/>
  <c r="I12" i="1"/>
</calcChain>
</file>

<file path=xl/sharedStrings.xml><?xml version="1.0" encoding="utf-8"?>
<sst xmlns="http://schemas.openxmlformats.org/spreadsheetml/2006/main" count="172" uniqueCount="58">
  <si>
    <t>관리코드</t>
    <phoneticPr fontId="3" type="noConversion"/>
  </si>
  <si>
    <t>제조사</t>
    <phoneticPr fontId="3" type="noConversion"/>
  </si>
  <si>
    <t>구분</t>
    <phoneticPr fontId="3" type="noConversion"/>
  </si>
  <si>
    <t>차종</t>
    <phoneticPr fontId="3" type="noConversion"/>
  </si>
  <si>
    <t>주행거리
(km)</t>
    <phoneticPr fontId="3" type="noConversion"/>
  </si>
  <si>
    <t>연식</t>
    <phoneticPr fontId="3" type="noConversion"/>
  </si>
  <si>
    <t>판매가</t>
    <phoneticPr fontId="3" type="noConversion"/>
  </si>
  <si>
    <t>연료</t>
    <phoneticPr fontId="3" type="noConversion"/>
  </si>
  <si>
    <t>판매가
순위</t>
    <phoneticPr fontId="3" type="noConversion"/>
  </si>
  <si>
    <t>S1-001</t>
  </si>
  <si>
    <t>S1-001</t>
    <phoneticPr fontId="3" type="noConversion"/>
  </si>
  <si>
    <t>R2-001</t>
    <phoneticPr fontId="3" type="noConversion"/>
  </si>
  <si>
    <t>S3-002</t>
    <phoneticPr fontId="3" type="noConversion"/>
  </si>
  <si>
    <t>S1-003</t>
    <phoneticPr fontId="3" type="noConversion"/>
  </si>
  <si>
    <t>R1-002</t>
    <phoneticPr fontId="3" type="noConversion"/>
  </si>
  <si>
    <t>S2-004</t>
    <phoneticPr fontId="3" type="noConversion"/>
  </si>
  <si>
    <t>R2-003</t>
    <phoneticPr fontId="3" type="noConversion"/>
  </si>
  <si>
    <t>S3-005</t>
    <phoneticPr fontId="3" type="noConversion"/>
  </si>
  <si>
    <t>현대</t>
    <phoneticPr fontId="3" type="noConversion"/>
  </si>
  <si>
    <t>쌍용</t>
    <phoneticPr fontId="3" type="noConversion"/>
  </si>
  <si>
    <t>기아</t>
    <phoneticPr fontId="3" type="noConversion"/>
  </si>
  <si>
    <t>현대</t>
    <phoneticPr fontId="3" type="noConversion"/>
  </si>
  <si>
    <t>기아</t>
    <phoneticPr fontId="3" type="noConversion"/>
  </si>
  <si>
    <t>기아</t>
    <phoneticPr fontId="3" type="noConversion"/>
  </si>
  <si>
    <t>승용차</t>
    <phoneticPr fontId="3" type="noConversion"/>
  </si>
  <si>
    <t>레저</t>
    <phoneticPr fontId="3" type="noConversion"/>
  </si>
  <si>
    <t>승용차</t>
    <phoneticPr fontId="3" type="noConversion"/>
  </si>
  <si>
    <t>레저</t>
    <phoneticPr fontId="3" type="noConversion"/>
  </si>
  <si>
    <t>아반떼X</t>
    <phoneticPr fontId="3" type="noConversion"/>
  </si>
  <si>
    <t>렉스턴20</t>
    <phoneticPr fontId="3" type="noConversion"/>
  </si>
  <si>
    <t>뉴K5</t>
    <phoneticPr fontId="3" type="noConversion"/>
  </si>
  <si>
    <t>체어맨W</t>
    <phoneticPr fontId="3" type="noConversion"/>
  </si>
  <si>
    <t>싼타페S</t>
    <phoneticPr fontId="3" type="noConversion"/>
  </si>
  <si>
    <t>더모닝</t>
    <phoneticPr fontId="3" type="noConversion"/>
  </si>
  <si>
    <t>카니발21</t>
    <phoneticPr fontId="3" type="noConversion"/>
  </si>
  <si>
    <t>소나타V</t>
    <phoneticPr fontId="3" type="noConversion"/>
  </si>
  <si>
    <t>2020년</t>
    <phoneticPr fontId="3" type="noConversion"/>
  </si>
  <si>
    <t>2019년</t>
    <phoneticPr fontId="3" type="noConversion"/>
  </si>
  <si>
    <t>2021년</t>
    <phoneticPr fontId="3" type="noConversion"/>
  </si>
  <si>
    <t>2018년</t>
    <phoneticPr fontId="3" type="noConversion"/>
  </si>
  <si>
    <t>2020년</t>
    <phoneticPr fontId="3" type="noConversion"/>
  </si>
  <si>
    <t>2021년</t>
    <phoneticPr fontId="3" type="noConversion"/>
  </si>
  <si>
    <t>2019년</t>
    <phoneticPr fontId="3" type="noConversion"/>
  </si>
  <si>
    <t>승용차 평균 주행거리</t>
    <phoneticPr fontId="3" type="noConversion"/>
  </si>
  <si>
    <t>연식이 2020년인 차종수</t>
    <phoneticPr fontId="3" type="noConversion"/>
  </si>
  <si>
    <t>최저 주행거리(km)</t>
    <phoneticPr fontId="3" type="noConversion"/>
  </si>
  <si>
    <t>관리코드</t>
    <phoneticPr fontId="3" type="noConversion"/>
  </si>
  <si>
    <t>판매가 전체 평균</t>
    <phoneticPr fontId="3" type="noConversion"/>
  </si>
  <si>
    <t>쌍용</t>
    <phoneticPr fontId="3" type="noConversion"/>
  </si>
  <si>
    <t>&gt;=50000</t>
    <phoneticPr fontId="3" type="noConversion"/>
  </si>
  <si>
    <t>현대 평균</t>
  </si>
  <si>
    <t>쌍용 평균</t>
  </si>
  <si>
    <t>기아 평균</t>
  </si>
  <si>
    <t>전체 평균</t>
  </si>
  <si>
    <t>현대 개수</t>
  </si>
  <si>
    <t>쌍용 개수</t>
  </si>
  <si>
    <t>기아 개수</t>
  </si>
  <si>
    <t>전체 개수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</si>
</sst>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177" formatCode="#,##0&quot;원&quot;"/>
  </numFmts>
  <fonts count="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굴림"/>
      <family val="3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굴림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 style="thin">
        <color indexed="64"/>
      </diagonal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 style="thin">
        <color indexed="64"/>
      </diagonal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43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41" fontId="2" fillId="0" borderId="7" xfId="1" applyFont="1" applyBorder="1" applyAlignment="1">
      <alignment horizontal="center" vertical="center"/>
    </xf>
    <xf numFmtId="41" fontId="2" fillId="0" borderId="1" xfId="1" applyFont="1" applyBorder="1" applyAlignment="1">
      <alignment horizontal="center" vertical="center"/>
    </xf>
    <xf numFmtId="41" fontId="2" fillId="0" borderId="12" xfId="1" applyFont="1" applyBorder="1" applyAlignment="1">
      <alignment horizontal="center" vertical="center"/>
    </xf>
    <xf numFmtId="177" fontId="2" fillId="0" borderId="7" xfId="1" applyNumberFormat="1" applyFont="1" applyBorder="1" applyAlignment="1">
      <alignment horizontal="center" vertical="center"/>
    </xf>
    <xf numFmtId="177" fontId="2" fillId="0" borderId="1" xfId="1" applyNumberFormat="1" applyFont="1" applyBorder="1" applyAlignment="1">
      <alignment horizontal="center" vertical="center"/>
    </xf>
    <xf numFmtId="177" fontId="2" fillId="0" borderId="12" xfId="1" applyNumberFormat="1" applyFont="1" applyBorder="1" applyAlignment="1">
      <alignment horizontal="center" vertical="center"/>
    </xf>
    <xf numFmtId="41" fontId="2" fillId="0" borderId="8" xfId="0" applyNumberFormat="1" applyFont="1" applyBorder="1" applyAlignment="1">
      <alignment horizontal="center" vertical="center"/>
    </xf>
    <xf numFmtId="41" fontId="2" fillId="0" borderId="7" xfId="0" applyNumberFormat="1" applyFont="1" applyBorder="1" applyAlignment="1">
      <alignment horizontal="right" vertical="center"/>
    </xf>
    <xf numFmtId="0" fontId="2" fillId="0" borderId="16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41" fontId="2" fillId="0" borderId="2" xfId="1" applyFont="1" applyBorder="1" applyAlignment="1">
      <alignment horizontal="center" vertical="center"/>
    </xf>
    <xf numFmtId="177" fontId="2" fillId="0" borderId="2" xfId="1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77" fontId="2" fillId="0" borderId="5" xfId="0" applyNumberFormat="1" applyFont="1" applyBorder="1">
      <alignment vertical="center"/>
    </xf>
    <xf numFmtId="0" fontId="2" fillId="0" borderId="0" xfId="0" applyFont="1" applyBorder="1" applyAlignment="1">
      <alignment horizontal="center" vertical="center"/>
    </xf>
    <xf numFmtId="41" fontId="2" fillId="0" borderId="0" xfId="1" applyFont="1" applyBorder="1" applyAlignment="1">
      <alignment horizontal="center" vertical="center"/>
    </xf>
    <xf numFmtId="177" fontId="2" fillId="0" borderId="0" xfId="1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0" xfId="0" applyFont="1" applyAlignment="1">
      <alignment vertical="center"/>
    </xf>
  </cellXfs>
  <cellStyles count="2">
    <cellStyle name="쉼표 [0]" xfId="1" builtinId="6"/>
    <cellStyle name="표준" xfId="0" builtinId="0"/>
  </cellStyles>
  <dxfs count="8">
    <dxf>
      <font>
        <b/>
        <i val="0"/>
        <color rgb="FF0070C0"/>
      </font>
    </dxf>
    <dxf>
      <font>
        <b/>
        <i val="0"/>
        <color rgb="FF0070C0"/>
      </font>
    </dxf>
    <dxf>
      <font>
        <b/>
        <i val="0"/>
        <color rgb="FF0070C0"/>
      </font>
    </dxf>
    <dxf>
      <font>
        <b/>
        <i val="0"/>
        <color rgb="FF0070C0"/>
      </font>
    </dxf>
    <dxf>
      <font>
        <b/>
        <i val="0"/>
        <color rgb="FF0070C0"/>
      </font>
    </dxf>
    <dxf>
      <font>
        <b/>
        <i val="0"/>
        <color rgb="FF0070C0"/>
      </font>
    </dxf>
    <dxf>
      <font>
        <b/>
        <i val="0"/>
        <color rgb="FF0070C0"/>
      </font>
    </dxf>
    <dxf>
      <font>
        <b/>
        <i val="0"/>
        <color rgb="FF0070C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microsoft.com/office/2011/relationships/chartColorStyle" Target="colors1.xml"/><Relationship Id="rId1" Type="http://schemas.microsoft.com/office/2011/relationships/chartStyle" Target="style1.xml"/><Relationship Id="rId4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r>
              <a:rPr lang="ko-KR" altLang="en-US" sz="2000" b="1"/>
              <a:t>현대 및 기아자동차 판매관리 현황</a:t>
            </a:r>
            <a:endParaRPr lang="ko-KR" sz="2000" b="1"/>
          </a:p>
        </c:rich>
      </c:tx>
      <c:layout/>
      <c:overlay val="0"/>
      <c:spPr>
        <a:solidFill>
          <a:schemeClr val="bg1"/>
        </a:solidFill>
        <a:ln cmpd="sng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굴림" panose="020B0600000101010101" pitchFamily="50" charset="-127"/>
              <a:ea typeface="굴림" panose="020B0600000101010101" pitchFamily="50" charset="-127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7.3318631611624399E-2"/>
          <c:y val="9.8456135839394845E-2"/>
          <c:w val="0.81518704400297726"/>
          <c:h val="0.77443160882526596"/>
        </c:manualLayout>
      </c:layout>
      <c:barChart>
        <c:barDir val="col"/>
        <c:grouping val="clustered"/>
        <c:varyColors val="0"/>
        <c:ser>
          <c:idx val="0"/>
          <c:order val="0"/>
          <c:tx>
            <c:v>주행거리(km)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(제1작업!$E$5,제1작업!$E$7,제1작업!$E$9:$E$12)</c:f>
              <c:strCache>
                <c:ptCount val="6"/>
                <c:pt idx="0">
                  <c:v>아반떼X</c:v>
                </c:pt>
                <c:pt idx="1">
                  <c:v>뉴K5</c:v>
                </c:pt>
                <c:pt idx="2">
                  <c:v>싼타페S</c:v>
                </c:pt>
                <c:pt idx="3">
                  <c:v>더모닝</c:v>
                </c:pt>
                <c:pt idx="4">
                  <c:v>카니발21</c:v>
                </c:pt>
                <c:pt idx="5">
                  <c:v>소나타V</c:v>
                </c:pt>
              </c:strCache>
            </c:strRef>
          </c:cat>
          <c:val>
            <c:numRef>
              <c:f>(제1작업!$F$5,제1작업!$F$7,제1작업!$F$9:$F$12)</c:f>
              <c:numCache>
                <c:formatCode>_(* #,##0_);_(* \(#,##0\);_(* "-"_);_(@_)</c:formatCode>
                <c:ptCount val="6"/>
                <c:pt idx="0">
                  <c:v>13226</c:v>
                </c:pt>
                <c:pt idx="1">
                  <c:v>16298</c:v>
                </c:pt>
                <c:pt idx="2">
                  <c:v>57232</c:v>
                </c:pt>
                <c:pt idx="3">
                  <c:v>25337</c:v>
                </c:pt>
                <c:pt idx="4">
                  <c:v>12593</c:v>
                </c:pt>
                <c:pt idx="5">
                  <c:v>27352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6B-48A0-A290-BE0D2D2B58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1353478016"/>
        <c:axId val="1353470944"/>
      </c:barChart>
      <c:lineChart>
        <c:grouping val="standard"/>
        <c:varyColors val="0"/>
        <c:ser>
          <c:idx val="1"/>
          <c:order val="1"/>
          <c:tx>
            <c:strRef>
              <c:f>제1작업!$H$4</c:f>
              <c:strCache>
                <c:ptCount val="1"/>
                <c:pt idx="0">
                  <c:v>판매가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4"/>
              <c:layout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3E6B-48A0-A290-BE0D2D2B586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굴림" panose="020B0600000101010101" pitchFamily="50" charset="-127"/>
                    <a:ea typeface="굴림" panose="020B0600000101010101" pitchFamily="50" charset="-127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(제1작업!$E$5,제1작업!$E$7,제1작업!$E$9:$E$12)</c:f>
              <c:strCache>
                <c:ptCount val="6"/>
                <c:pt idx="0">
                  <c:v>아반떼X</c:v>
                </c:pt>
                <c:pt idx="1">
                  <c:v>뉴K5</c:v>
                </c:pt>
                <c:pt idx="2">
                  <c:v>싼타페S</c:v>
                </c:pt>
                <c:pt idx="3">
                  <c:v>더모닝</c:v>
                </c:pt>
                <c:pt idx="4">
                  <c:v>카니발21</c:v>
                </c:pt>
                <c:pt idx="5">
                  <c:v>소나타V</c:v>
                </c:pt>
              </c:strCache>
            </c:strRef>
          </c:cat>
          <c:val>
            <c:numRef>
              <c:f>(제1작업!$H$5,제1작업!$H$7,제1작업!$H$9:$H$12)</c:f>
              <c:numCache>
                <c:formatCode>#,##0"원"</c:formatCode>
                <c:ptCount val="6"/>
                <c:pt idx="0">
                  <c:v>5150000</c:v>
                </c:pt>
                <c:pt idx="1">
                  <c:v>4350000</c:v>
                </c:pt>
                <c:pt idx="2">
                  <c:v>3200000</c:v>
                </c:pt>
                <c:pt idx="3">
                  <c:v>2050000</c:v>
                </c:pt>
                <c:pt idx="4">
                  <c:v>6750000</c:v>
                </c:pt>
                <c:pt idx="5">
                  <c:v>3950000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6B-48A0-A290-BE0D2D2B58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4143936"/>
        <c:axId val="1384150176"/>
      </c:lineChart>
      <c:catAx>
        <c:axId val="1353478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endParaRPr lang="ko-KR"/>
          </a:p>
        </c:txPr>
        <c:crossAx val="1353470944"/>
        <c:crosses val="autoZero"/>
        <c:auto val="1"/>
        <c:lblAlgn val="ctr"/>
        <c:lblOffset val="100"/>
        <c:noMultiLvlLbl val="0"/>
      </c:catAx>
      <c:valAx>
        <c:axId val="1353470944"/>
        <c:scaling>
          <c:orientation val="minMax"/>
          <c:max val="6000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prstDash val="dash"/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endParaRPr lang="ko-KR"/>
          </a:p>
        </c:txPr>
        <c:crossAx val="1353478016"/>
        <c:crosses val="autoZero"/>
        <c:crossBetween val="between"/>
      </c:valAx>
      <c:valAx>
        <c:axId val="1384150176"/>
        <c:scaling>
          <c:orientation val="minMax"/>
        </c:scaling>
        <c:delete val="0"/>
        <c:axPos val="r"/>
        <c:numFmt formatCode="#,##0&quot;원&quot;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endParaRPr lang="ko-KR"/>
          </a:p>
        </c:txPr>
        <c:crossAx val="1384143936"/>
        <c:crosses val="max"/>
        <c:crossBetween val="between"/>
        <c:majorUnit val="2000000"/>
      </c:valAx>
      <c:catAx>
        <c:axId val="13841439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84150176"/>
        <c:auto val="1"/>
        <c:lblAlgn val="ctr"/>
        <c:lblOffset val="100"/>
        <c:noMultiLvlLbl val="0"/>
      </c:catAx>
      <c:spPr>
        <a:solidFill>
          <a:schemeClr val="bg1"/>
        </a:soli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굴림" panose="020B0600000101010101" pitchFamily="50" charset="-127"/>
              <a:ea typeface="굴림" panose="020B0600000101010101" pitchFamily="50" charset="-127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blipFill>
      <a:blip xmlns:r="http://schemas.openxmlformats.org/officeDocument/2006/relationships" r:embed="rId3"/>
      <a:tile tx="0" ty="0" sx="100000" sy="100000" flip="none" algn="tl"/>
    </a:blip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굴림" panose="020B0600000101010101" pitchFamily="50" charset="-127"/>
          <a:ea typeface="굴림" panose="020B0600000101010101" pitchFamily="50" charset="-127"/>
        </a:defRPr>
      </a:pPr>
      <a:endParaRPr lang="ko-KR"/>
    </a:p>
  </c:txPr>
  <c:userShapes r:id="rId4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</xdr:colOff>
      <xdr:row>0</xdr:row>
      <xdr:rowOff>76200</xdr:rowOff>
    </xdr:from>
    <xdr:to>
      <xdr:col>7</xdr:col>
      <xdr:colOff>161925</xdr:colOff>
      <xdr:row>2</xdr:row>
      <xdr:rowOff>190500</xdr:rowOff>
    </xdr:to>
    <xdr:sp macro="" textlink="">
      <xdr:nvSpPr>
        <xdr:cNvPr id="3" name="배지 2"/>
        <xdr:cNvSpPr/>
      </xdr:nvSpPr>
      <xdr:spPr>
        <a:xfrm>
          <a:off x="180975" y="76200"/>
          <a:ext cx="4419600" cy="628650"/>
        </a:xfrm>
        <a:prstGeom prst="plaque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2400" b="1">
              <a:solidFill>
                <a:sysClr val="windowText" lastClr="000000"/>
              </a:solidFill>
              <a:latin typeface="굴림" panose="020B0600000101010101" pitchFamily="50" charset="-127"/>
              <a:ea typeface="굴림" panose="020B0600000101010101" pitchFamily="50" charset="-127"/>
            </a:rPr>
            <a:t>푸른중고나라 자동차 판매관리</a:t>
          </a:r>
        </a:p>
      </xdr:txBody>
    </xdr:sp>
    <xdr:clientData/>
  </xdr:twoCellAnchor>
  <xdr:twoCellAnchor editAs="oneCell">
    <xdr:from>
      <xdr:col>7</xdr:col>
      <xdr:colOff>228601</xdr:colOff>
      <xdr:row>0</xdr:row>
      <xdr:rowOff>57150</xdr:rowOff>
    </xdr:from>
    <xdr:to>
      <xdr:col>10</xdr:col>
      <xdr:colOff>9526</xdr:colOff>
      <xdr:row>2</xdr:row>
      <xdr:rowOff>200025</xdr:rowOff>
    </xdr:to>
    <xdr:pic>
      <xdr:nvPicPr>
        <xdr:cNvPr id="4" name="그림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51" y="57150"/>
          <a:ext cx="2324100" cy="657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6393" cy="6081947"/>
    <xdr:graphicFrame macro="">
      <xdr:nvGraphicFramePr>
        <xdr:cNvPr id="2" name="차트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0.18456</cdr:x>
      <cdr:y>0.52888</cdr:y>
    </cdr:from>
    <cdr:to>
      <cdr:x>0.29279</cdr:x>
      <cdr:y>0.60334</cdr:y>
    </cdr:to>
    <cdr:sp macro="" textlink="">
      <cdr:nvSpPr>
        <cdr:cNvPr id="2" name="모서리가 둥근 사각형 설명선 1"/>
        <cdr:cNvSpPr/>
      </cdr:nvSpPr>
      <cdr:spPr>
        <a:xfrm xmlns:a="http://schemas.openxmlformats.org/drawingml/2006/main">
          <a:off x="1717623" y="3216639"/>
          <a:ext cx="1007151" cy="452828"/>
        </a:xfrm>
        <a:prstGeom xmlns:a="http://schemas.openxmlformats.org/drawingml/2006/main" prst="wedgeRoundRectCallout">
          <a:avLst>
            <a:gd name="adj1" fmla="val 41958"/>
            <a:gd name="adj2" fmla="val 105603"/>
            <a:gd name="adj3" fmla="val 16667"/>
          </a:avLst>
        </a:prstGeom>
        <a:solidFill xmlns:a="http://schemas.openxmlformats.org/drawingml/2006/main">
          <a:sysClr val="window" lastClr="FFFFFF"/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 anchor="ctr"/>
        <a:lstStyle xmlns:a="http://schemas.openxmlformats.org/drawingml/2006/main"/>
        <a:p xmlns:a="http://schemas.openxmlformats.org/drawingml/2006/main">
          <a:pPr algn="ctr"/>
          <a:r>
            <a:rPr lang="ko-KR" altLang="en-US">
              <a:solidFill>
                <a:sysClr val="windowText" lastClr="000000"/>
              </a:solidFill>
            </a:rPr>
            <a:t>승용차 최신형</a:t>
          </a:r>
          <a:r>
            <a:rPr lang="ko-KR" altLang="en-US" baseline="0">
              <a:solidFill>
                <a:sysClr val="windowText" lastClr="000000"/>
              </a:solidFill>
            </a:rPr>
            <a:t> 모델</a:t>
          </a:r>
          <a:endParaRPr lang="ko-KR">
            <a:solidFill>
              <a:sysClr val="windowText" lastClr="000000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6"/>
  <sheetViews>
    <sheetView tabSelected="1" workbookViewId="0">
      <selection activeCell="C18" sqref="C18"/>
    </sheetView>
  </sheetViews>
  <sheetFormatPr defaultRowHeight="13.5" x14ac:dyDescent="0.3"/>
  <cols>
    <col min="1" max="1" width="1.625" style="1" customWidth="1"/>
    <col min="2" max="5" width="9" style="1"/>
    <col min="6" max="6" width="10.375" style="1" bestFit="1" customWidth="1"/>
    <col min="7" max="7" width="10.25" style="1" customWidth="1"/>
    <col min="8" max="8" width="13.375" style="1" bestFit="1" customWidth="1"/>
    <col min="9" max="9" width="11" style="1" bestFit="1" customWidth="1"/>
    <col min="10" max="11" width="9" style="1"/>
    <col min="12" max="12" width="7.5" style="1" customWidth="1"/>
    <col min="13" max="16384" width="9" style="1"/>
  </cols>
  <sheetData>
    <row r="1" spans="2:12" ht="20.25" customHeight="1" x14ac:dyDescent="0.3"/>
    <row r="2" spans="2:12" ht="20.25" customHeight="1" x14ac:dyDescent="0.3"/>
    <row r="3" spans="2:12" ht="20.25" customHeight="1" thickBot="1" x14ac:dyDescent="0.35"/>
    <row r="4" spans="2:12" ht="34.5" customHeight="1" thickBot="1" x14ac:dyDescent="0.35">
      <c r="B4" s="9" t="s">
        <v>0</v>
      </c>
      <c r="C4" s="10" t="s">
        <v>1</v>
      </c>
      <c r="D4" s="10" t="s">
        <v>2</v>
      </c>
      <c r="E4" s="10" t="s">
        <v>3</v>
      </c>
      <c r="F4" s="11" t="s">
        <v>4</v>
      </c>
      <c r="G4" s="11" t="s">
        <v>5</v>
      </c>
      <c r="H4" s="10" t="s">
        <v>6</v>
      </c>
      <c r="I4" s="10" t="s">
        <v>7</v>
      </c>
      <c r="J4" s="12" t="s">
        <v>8</v>
      </c>
    </row>
    <row r="5" spans="2:12" x14ac:dyDescent="0.3">
      <c r="B5" s="14" t="s">
        <v>10</v>
      </c>
      <c r="C5" s="15" t="s">
        <v>18</v>
      </c>
      <c r="D5" s="15" t="s">
        <v>24</v>
      </c>
      <c r="E5" s="15" t="s">
        <v>28</v>
      </c>
      <c r="F5" s="22">
        <v>13226</v>
      </c>
      <c r="G5" s="15" t="s">
        <v>36</v>
      </c>
      <c r="H5" s="25">
        <v>5150000</v>
      </c>
      <c r="I5" s="15" t="str">
        <f t="shared" ref="I5:I12" si="0">CHOOSE(MID(B5,2,1),"가솔린","디젤","하이브리드")</f>
        <v>가솔린</v>
      </c>
      <c r="J5" s="16" t="str">
        <f t="shared" ref="J5:J12" si="1">_xlfn.RANK.EQ(H5,$H$5:$H$12)&amp;"위"</f>
        <v>3위</v>
      </c>
    </row>
    <row r="6" spans="2:12" x14ac:dyDescent="0.3">
      <c r="B6" s="17" t="s">
        <v>11</v>
      </c>
      <c r="C6" s="18" t="s">
        <v>19</v>
      </c>
      <c r="D6" s="18" t="s">
        <v>25</v>
      </c>
      <c r="E6" s="18" t="s">
        <v>29</v>
      </c>
      <c r="F6" s="23">
        <v>32545</v>
      </c>
      <c r="G6" s="18" t="s">
        <v>37</v>
      </c>
      <c r="H6" s="26">
        <v>4500000</v>
      </c>
      <c r="I6" s="18" t="str">
        <f t="shared" si="0"/>
        <v>디젤</v>
      </c>
      <c r="J6" s="19" t="str">
        <f t="shared" si="1"/>
        <v>4위</v>
      </c>
    </row>
    <row r="7" spans="2:12" x14ac:dyDescent="0.3">
      <c r="B7" s="17" t="s">
        <v>12</v>
      </c>
      <c r="C7" s="18" t="s">
        <v>20</v>
      </c>
      <c r="D7" s="18" t="s">
        <v>26</v>
      </c>
      <c r="E7" s="18" t="s">
        <v>30</v>
      </c>
      <c r="F7" s="23">
        <v>16298</v>
      </c>
      <c r="G7" s="18" t="s">
        <v>38</v>
      </c>
      <c r="H7" s="26">
        <v>4350000</v>
      </c>
      <c r="I7" s="18" t="str">
        <f t="shared" si="0"/>
        <v>하이브리드</v>
      </c>
      <c r="J7" s="19" t="str">
        <f t="shared" si="1"/>
        <v>5위</v>
      </c>
    </row>
    <row r="8" spans="2:12" x14ac:dyDescent="0.3">
      <c r="B8" s="17" t="s">
        <v>13</v>
      </c>
      <c r="C8" s="18" t="s">
        <v>19</v>
      </c>
      <c r="D8" s="18" t="s">
        <v>26</v>
      </c>
      <c r="E8" s="18" t="s">
        <v>31</v>
      </c>
      <c r="F8" s="23">
        <v>33579</v>
      </c>
      <c r="G8" s="18" t="s">
        <v>36</v>
      </c>
      <c r="H8" s="26">
        <v>6150000</v>
      </c>
      <c r="I8" s="18" t="str">
        <f t="shared" si="0"/>
        <v>가솔린</v>
      </c>
      <c r="J8" s="19" t="str">
        <f t="shared" si="1"/>
        <v>2위</v>
      </c>
    </row>
    <row r="9" spans="2:12" x14ac:dyDescent="0.3">
      <c r="B9" s="17" t="s">
        <v>14</v>
      </c>
      <c r="C9" s="18" t="s">
        <v>21</v>
      </c>
      <c r="D9" s="18" t="s">
        <v>27</v>
      </c>
      <c r="E9" s="18" t="s">
        <v>32</v>
      </c>
      <c r="F9" s="23">
        <v>57232</v>
      </c>
      <c r="G9" s="18" t="s">
        <v>39</v>
      </c>
      <c r="H9" s="26">
        <v>3200000</v>
      </c>
      <c r="I9" s="18" t="str">
        <f t="shared" si="0"/>
        <v>가솔린</v>
      </c>
      <c r="J9" s="19" t="str">
        <f t="shared" si="1"/>
        <v>7위</v>
      </c>
    </row>
    <row r="10" spans="2:12" x14ac:dyDescent="0.3">
      <c r="B10" s="17" t="s">
        <v>15</v>
      </c>
      <c r="C10" s="18" t="s">
        <v>22</v>
      </c>
      <c r="D10" s="18" t="s">
        <v>24</v>
      </c>
      <c r="E10" s="18" t="s">
        <v>33</v>
      </c>
      <c r="F10" s="23">
        <v>25337</v>
      </c>
      <c r="G10" s="18" t="s">
        <v>40</v>
      </c>
      <c r="H10" s="26">
        <v>2050000</v>
      </c>
      <c r="I10" s="18" t="str">
        <f t="shared" si="0"/>
        <v>디젤</v>
      </c>
      <c r="J10" s="19" t="str">
        <f t="shared" si="1"/>
        <v>8위</v>
      </c>
    </row>
    <row r="11" spans="2:12" x14ac:dyDescent="0.3">
      <c r="B11" s="17" t="s">
        <v>16</v>
      </c>
      <c r="C11" s="18" t="s">
        <v>23</v>
      </c>
      <c r="D11" s="18" t="s">
        <v>27</v>
      </c>
      <c r="E11" s="18" t="s">
        <v>34</v>
      </c>
      <c r="F11" s="23">
        <v>12593</v>
      </c>
      <c r="G11" s="18" t="s">
        <v>41</v>
      </c>
      <c r="H11" s="26">
        <v>6750000</v>
      </c>
      <c r="I11" s="18" t="str">
        <f t="shared" si="0"/>
        <v>디젤</v>
      </c>
      <c r="J11" s="19" t="str">
        <f t="shared" si="1"/>
        <v>1위</v>
      </c>
    </row>
    <row r="12" spans="2:12" ht="14.25" thickBot="1" x14ac:dyDescent="0.35">
      <c r="B12" s="20" t="s">
        <v>17</v>
      </c>
      <c r="C12" s="8" t="s">
        <v>21</v>
      </c>
      <c r="D12" s="8" t="s">
        <v>26</v>
      </c>
      <c r="E12" s="8" t="s">
        <v>35</v>
      </c>
      <c r="F12" s="24">
        <v>27352</v>
      </c>
      <c r="G12" s="8" t="s">
        <v>42</v>
      </c>
      <c r="H12" s="27">
        <v>3950000</v>
      </c>
      <c r="I12" s="8" t="str">
        <f t="shared" si="0"/>
        <v>하이브리드</v>
      </c>
      <c r="J12" s="21" t="str">
        <f t="shared" si="1"/>
        <v>6위</v>
      </c>
    </row>
    <row r="13" spans="2:12" x14ac:dyDescent="0.3">
      <c r="B13" s="2" t="s">
        <v>43</v>
      </c>
      <c r="C13" s="3"/>
      <c r="D13" s="3"/>
      <c r="E13" s="29">
        <f>ROUND(DAVERAGE(B4:H12,5,D4:D5),-1)</f>
        <v>23160</v>
      </c>
      <c r="F13" s="6"/>
      <c r="G13" s="3" t="s">
        <v>45</v>
      </c>
      <c r="H13" s="3"/>
      <c r="I13" s="3"/>
      <c r="J13" s="28">
        <f>MIN(F5:F12)</f>
        <v>12593</v>
      </c>
    </row>
    <row r="14" spans="2:12" ht="14.25" thickBot="1" x14ac:dyDescent="0.35">
      <c r="B14" s="4" t="s">
        <v>44</v>
      </c>
      <c r="C14" s="5"/>
      <c r="D14" s="5"/>
      <c r="E14" s="8">
        <f>COUNTIF(연식,"2020년")</f>
        <v>3</v>
      </c>
      <c r="F14" s="7"/>
      <c r="G14" s="13" t="s">
        <v>46</v>
      </c>
      <c r="H14" s="8" t="s">
        <v>9</v>
      </c>
      <c r="I14" s="13" t="s">
        <v>6</v>
      </c>
      <c r="J14" s="21">
        <f>VLOOKUP(H14,B5:H12,7,0)</f>
        <v>5150000</v>
      </c>
    </row>
    <row r="15" spans="2:12" x14ac:dyDescent="0.3">
      <c r="L15" s="42"/>
    </row>
    <row r="16" spans="2:12" ht="15.75" customHeight="1" x14ac:dyDescent="0.3">
      <c r="L16" s="42"/>
    </row>
  </sheetData>
  <mergeCells count="4">
    <mergeCell ref="B13:D13"/>
    <mergeCell ref="B14:D14"/>
    <mergeCell ref="F13:F14"/>
    <mergeCell ref="G13:I13"/>
  </mergeCells>
  <phoneticPr fontId="3" type="noConversion"/>
  <conditionalFormatting sqref="B5:J12">
    <cfRule type="expression" dxfId="7" priority="1">
      <formula>$H5&gt;=5000000</formula>
    </cfRule>
  </conditionalFormatting>
  <dataValidations count="1">
    <dataValidation type="list" allowBlank="1" showInputMessage="1" showErrorMessage="1" sqref="H14">
      <formula1>$B$5:$B$12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1"/>
  <sheetViews>
    <sheetView workbookViewId="0">
      <selection activeCell="F7" sqref="F7"/>
    </sheetView>
  </sheetViews>
  <sheetFormatPr defaultRowHeight="13.5" x14ac:dyDescent="0.3"/>
  <cols>
    <col min="1" max="1" width="1.625" style="1" customWidth="1"/>
    <col min="2" max="4" width="9" style="1"/>
    <col min="5" max="5" width="11.75" style="1" bestFit="1" customWidth="1"/>
    <col min="6" max="6" width="10.375" style="1" bestFit="1" customWidth="1"/>
    <col min="7" max="7" width="10.25" style="1" customWidth="1"/>
    <col min="8" max="8" width="13.375" style="1" bestFit="1" customWidth="1"/>
    <col min="9" max="16384" width="9" style="1"/>
  </cols>
  <sheetData>
    <row r="1" spans="2:8" ht="14.25" thickBot="1" x14ac:dyDescent="0.35"/>
    <row r="2" spans="2:8" ht="27.75" thickBot="1" x14ac:dyDescent="0.35">
      <c r="B2" s="9" t="s">
        <v>0</v>
      </c>
      <c r="C2" s="10" t="s">
        <v>1</v>
      </c>
      <c r="D2" s="10" t="s">
        <v>2</v>
      </c>
      <c r="E2" s="10" t="s">
        <v>3</v>
      </c>
      <c r="F2" s="11" t="s">
        <v>4</v>
      </c>
      <c r="G2" s="11" t="s">
        <v>5</v>
      </c>
      <c r="H2" s="10" t="s">
        <v>6</v>
      </c>
    </row>
    <row r="3" spans="2:8" x14ac:dyDescent="0.3">
      <c r="B3" s="14" t="s">
        <v>10</v>
      </c>
      <c r="C3" s="15" t="s">
        <v>18</v>
      </c>
      <c r="D3" s="15" t="s">
        <v>24</v>
      </c>
      <c r="E3" s="15" t="s">
        <v>28</v>
      </c>
      <c r="F3" s="22">
        <v>13226</v>
      </c>
      <c r="G3" s="15" t="s">
        <v>36</v>
      </c>
      <c r="H3" s="25">
        <v>5850000</v>
      </c>
    </row>
    <row r="4" spans="2:8" x14ac:dyDescent="0.3">
      <c r="B4" s="17" t="s">
        <v>11</v>
      </c>
      <c r="C4" s="18" t="s">
        <v>19</v>
      </c>
      <c r="D4" s="18" t="s">
        <v>25</v>
      </c>
      <c r="E4" s="18" t="s">
        <v>29</v>
      </c>
      <c r="F4" s="23">
        <v>32545</v>
      </c>
      <c r="G4" s="18" t="s">
        <v>37</v>
      </c>
      <c r="H4" s="26">
        <v>4500000</v>
      </c>
    </row>
    <row r="5" spans="2:8" x14ac:dyDescent="0.3">
      <c r="B5" s="17" t="s">
        <v>12</v>
      </c>
      <c r="C5" s="18" t="s">
        <v>20</v>
      </c>
      <c r="D5" s="18" t="s">
        <v>26</v>
      </c>
      <c r="E5" s="18" t="s">
        <v>30</v>
      </c>
      <c r="F5" s="23">
        <v>16298</v>
      </c>
      <c r="G5" s="18" t="s">
        <v>38</v>
      </c>
      <c r="H5" s="26">
        <v>4350000</v>
      </c>
    </row>
    <row r="6" spans="2:8" x14ac:dyDescent="0.3">
      <c r="B6" s="17" t="s">
        <v>13</v>
      </c>
      <c r="C6" s="18" t="s">
        <v>19</v>
      </c>
      <c r="D6" s="18" t="s">
        <v>26</v>
      </c>
      <c r="E6" s="18" t="s">
        <v>31</v>
      </c>
      <c r="F6" s="23">
        <v>33579</v>
      </c>
      <c r="G6" s="18" t="s">
        <v>36</v>
      </c>
      <c r="H6" s="26">
        <v>6150000</v>
      </c>
    </row>
    <row r="7" spans="2:8" x14ac:dyDescent="0.3">
      <c r="B7" s="17" t="s">
        <v>14</v>
      </c>
      <c r="C7" s="18" t="s">
        <v>21</v>
      </c>
      <c r="D7" s="18" t="s">
        <v>27</v>
      </c>
      <c r="E7" s="18" t="s">
        <v>32</v>
      </c>
      <c r="F7" s="23">
        <v>57232</v>
      </c>
      <c r="G7" s="18" t="s">
        <v>39</v>
      </c>
      <c r="H7" s="26">
        <v>3200000</v>
      </c>
    </row>
    <row r="8" spans="2:8" x14ac:dyDescent="0.3">
      <c r="B8" s="17" t="s">
        <v>15</v>
      </c>
      <c r="C8" s="18" t="s">
        <v>22</v>
      </c>
      <c r="D8" s="18" t="s">
        <v>24</v>
      </c>
      <c r="E8" s="18" t="s">
        <v>33</v>
      </c>
      <c r="F8" s="23">
        <v>25337</v>
      </c>
      <c r="G8" s="18" t="s">
        <v>40</v>
      </c>
      <c r="H8" s="26">
        <v>2050000</v>
      </c>
    </row>
    <row r="9" spans="2:8" x14ac:dyDescent="0.3">
      <c r="B9" s="17" t="s">
        <v>16</v>
      </c>
      <c r="C9" s="18" t="s">
        <v>23</v>
      </c>
      <c r="D9" s="18" t="s">
        <v>27</v>
      </c>
      <c r="E9" s="18" t="s">
        <v>34</v>
      </c>
      <c r="F9" s="23">
        <v>12593</v>
      </c>
      <c r="G9" s="18" t="s">
        <v>41</v>
      </c>
      <c r="H9" s="26">
        <v>6750000</v>
      </c>
    </row>
    <row r="10" spans="2:8" ht="14.25" thickBot="1" x14ac:dyDescent="0.35">
      <c r="B10" s="30" t="s">
        <v>17</v>
      </c>
      <c r="C10" s="31" t="s">
        <v>21</v>
      </c>
      <c r="D10" s="31" t="s">
        <v>26</v>
      </c>
      <c r="E10" s="31" t="s">
        <v>35</v>
      </c>
      <c r="F10" s="32">
        <v>27352</v>
      </c>
      <c r="G10" s="31" t="s">
        <v>42</v>
      </c>
      <c r="H10" s="33">
        <v>3950000</v>
      </c>
    </row>
    <row r="11" spans="2:8" ht="14.25" thickBot="1" x14ac:dyDescent="0.35">
      <c r="B11" s="34" t="s">
        <v>47</v>
      </c>
      <c r="C11" s="35"/>
      <c r="D11" s="35"/>
      <c r="E11" s="35"/>
      <c r="F11" s="35"/>
      <c r="G11" s="35"/>
      <c r="H11" s="36">
        <f>AVERAGE(H3:H10)</f>
        <v>4600000</v>
      </c>
    </row>
    <row r="13" spans="2:8" ht="14.25" thickBot="1" x14ac:dyDescent="0.35"/>
    <row r="14" spans="2:8" ht="27.75" thickBot="1" x14ac:dyDescent="0.35">
      <c r="B14" s="10" t="s">
        <v>1</v>
      </c>
      <c r="C14" s="11" t="s">
        <v>4</v>
      </c>
    </row>
    <row r="15" spans="2:8" x14ac:dyDescent="0.3">
      <c r="B15" s="1" t="s">
        <v>48</v>
      </c>
    </row>
    <row r="16" spans="2:8" x14ac:dyDescent="0.3">
      <c r="C16" s="1" t="s">
        <v>49</v>
      </c>
    </row>
    <row r="17" spans="2:5" ht="14.25" thickBot="1" x14ac:dyDescent="0.35"/>
    <row r="18" spans="2:5" ht="27.75" thickBot="1" x14ac:dyDescent="0.35">
      <c r="B18" s="9" t="s">
        <v>0</v>
      </c>
      <c r="C18" s="10" t="s">
        <v>3</v>
      </c>
      <c r="D18" s="11" t="s">
        <v>4</v>
      </c>
      <c r="E18" s="10" t="s">
        <v>6</v>
      </c>
    </row>
    <row r="19" spans="2:5" x14ac:dyDescent="0.3">
      <c r="B19" s="17" t="s">
        <v>11</v>
      </c>
      <c r="C19" s="18" t="s">
        <v>29</v>
      </c>
      <c r="D19" s="23">
        <v>32545</v>
      </c>
      <c r="E19" s="26">
        <v>4500000</v>
      </c>
    </row>
    <row r="20" spans="2:5" x14ac:dyDescent="0.3">
      <c r="B20" s="17" t="s">
        <v>13</v>
      </c>
      <c r="C20" s="18" t="s">
        <v>31</v>
      </c>
      <c r="D20" s="23">
        <v>33579</v>
      </c>
      <c r="E20" s="26">
        <v>6150000</v>
      </c>
    </row>
    <row r="21" spans="2:5" x14ac:dyDescent="0.3">
      <c r="B21" s="17" t="s">
        <v>14</v>
      </c>
      <c r="C21" s="18" t="s">
        <v>32</v>
      </c>
      <c r="D21" s="23">
        <v>57232</v>
      </c>
      <c r="E21" s="26">
        <v>3200000</v>
      </c>
    </row>
  </sheetData>
  <mergeCells count="1">
    <mergeCell ref="B11:G11"/>
  </mergeCells>
  <phoneticPr fontId="3" type="noConversion"/>
  <conditionalFormatting sqref="B3:H10">
    <cfRule type="expression" dxfId="6" priority="1">
      <formula>$H3&gt;=5000000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8"/>
  <sheetViews>
    <sheetView workbookViewId="0">
      <selection activeCell="S7" sqref="S7"/>
    </sheetView>
  </sheetViews>
  <sheetFormatPr defaultRowHeight="13.5" x14ac:dyDescent="0.3"/>
  <cols>
    <col min="1" max="1" width="1.625" style="1" customWidth="1"/>
    <col min="2" max="5" width="9" style="1"/>
    <col min="6" max="6" width="10.375" style="1" bestFit="1" customWidth="1"/>
    <col min="7" max="7" width="10.25" style="1" customWidth="1"/>
    <col min="8" max="8" width="13.375" style="1" bestFit="1" customWidth="1"/>
    <col min="9" max="16384" width="9" style="1"/>
  </cols>
  <sheetData>
    <row r="1" spans="2:8" ht="14.25" thickBot="1" x14ac:dyDescent="0.35"/>
    <row r="2" spans="2:8" ht="27.75" thickBot="1" x14ac:dyDescent="0.35">
      <c r="B2" s="9" t="s">
        <v>0</v>
      </c>
      <c r="C2" s="10" t="s">
        <v>1</v>
      </c>
      <c r="D2" s="10" t="s">
        <v>2</v>
      </c>
      <c r="E2" s="10" t="s">
        <v>3</v>
      </c>
      <c r="F2" s="11" t="s">
        <v>4</v>
      </c>
      <c r="G2" s="11" t="s">
        <v>5</v>
      </c>
      <c r="H2" s="10" t="s">
        <v>6</v>
      </c>
    </row>
    <row r="3" spans="2:8" x14ac:dyDescent="0.3">
      <c r="B3" s="14" t="s">
        <v>10</v>
      </c>
      <c r="C3" s="15" t="s">
        <v>18</v>
      </c>
      <c r="D3" s="15" t="s">
        <v>24</v>
      </c>
      <c r="E3" s="15" t="s">
        <v>28</v>
      </c>
      <c r="F3" s="22">
        <v>13226</v>
      </c>
      <c r="G3" s="15" t="s">
        <v>36</v>
      </c>
      <c r="H3" s="25">
        <v>5150000</v>
      </c>
    </row>
    <row r="4" spans="2:8" x14ac:dyDescent="0.3">
      <c r="B4" s="17" t="s">
        <v>14</v>
      </c>
      <c r="C4" s="18" t="s">
        <v>21</v>
      </c>
      <c r="D4" s="18" t="s">
        <v>27</v>
      </c>
      <c r="E4" s="18" t="s">
        <v>32</v>
      </c>
      <c r="F4" s="23">
        <v>57232</v>
      </c>
      <c r="G4" s="18" t="s">
        <v>39</v>
      </c>
      <c r="H4" s="26">
        <v>3200000</v>
      </c>
    </row>
    <row r="5" spans="2:8" x14ac:dyDescent="0.3">
      <c r="B5" s="17" t="s">
        <v>17</v>
      </c>
      <c r="C5" s="18" t="s">
        <v>21</v>
      </c>
      <c r="D5" s="18" t="s">
        <v>26</v>
      </c>
      <c r="E5" s="18" t="s">
        <v>35</v>
      </c>
      <c r="F5" s="23">
        <v>27352</v>
      </c>
      <c r="G5" s="18" t="s">
        <v>42</v>
      </c>
      <c r="H5" s="26">
        <v>3950000</v>
      </c>
    </row>
    <row r="6" spans="2:8" x14ac:dyDescent="0.3">
      <c r="B6" s="17"/>
      <c r="C6" s="41" t="s">
        <v>50</v>
      </c>
      <c r="D6" s="18"/>
      <c r="E6" s="18"/>
      <c r="F6" s="23"/>
      <c r="G6" s="18"/>
      <c r="H6" s="26">
        <f>SUBTOTAL(1,H3:H5)</f>
        <v>4100000</v>
      </c>
    </row>
    <row r="7" spans="2:8" x14ac:dyDescent="0.3">
      <c r="B7" s="17"/>
      <c r="C7" s="41" t="s">
        <v>54</v>
      </c>
      <c r="D7" s="18"/>
      <c r="E7" s="18">
        <f>SUBTOTAL(3,E3:E5)</f>
        <v>3</v>
      </c>
      <c r="F7" s="23"/>
      <c r="G7" s="18"/>
      <c r="H7" s="26"/>
    </row>
    <row r="8" spans="2:8" x14ac:dyDescent="0.3">
      <c r="B8" s="17" t="s">
        <v>11</v>
      </c>
      <c r="C8" s="18" t="s">
        <v>19</v>
      </c>
      <c r="D8" s="18" t="s">
        <v>25</v>
      </c>
      <c r="E8" s="18" t="s">
        <v>29</v>
      </c>
      <c r="F8" s="23">
        <v>32545</v>
      </c>
      <c r="G8" s="18" t="s">
        <v>37</v>
      </c>
      <c r="H8" s="26">
        <v>4500000</v>
      </c>
    </row>
    <row r="9" spans="2:8" x14ac:dyDescent="0.3">
      <c r="B9" s="17" t="s">
        <v>13</v>
      </c>
      <c r="C9" s="18" t="s">
        <v>19</v>
      </c>
      <c r="D9" s="18" t="s">
        <v>26</v>
      </c>
      <c r="E9" s="18" t="s">
        <v>31</v>
      </c>
      <c r="F9" s="23">
        <v>33579</v>
      </c>
      <c r="G9" s="18" t="s">
        <v>36</v>
      </c>
      <c r="H9" s="26">
        <v>6150000</v>
      </c>
    </row>
    <row r="10" spans="2:8" x14ac:dyDescent="0.3">
      <c r="B10" s="17"/>
      <c r="C10" s="41" t="s">
        <v>51</v>
      </c>
      <c r="D10" s="18"/>
      <c r="E10" s="18"/>
      <c r="F10" s="23"/>
      <c r="G10" s="18"/>
      <c r="H10" s="26">
        <f>SUBTOTAL(1,H8:H9)</f>
        <v>5325000</v>
      </c>
    </row>
    <row r="11" spans="2:8" x14ac:dyDescent="0.3">
      <c r="B11" s="17"/>
      <c r="C11" s="41" t="s">
        <v>55</v>
      </c>
      <c r="D11" s="18"/>
      <c r="E11" s="18">
        <f>SUBTOTAL(3,E8:E9)</f>
        <v>2</v>
      </c>
      <c r="F11" s="23"/>
      <c r="G11" s="18"/>
      <c r="H11" s="26"/>
    </row>
    <row r="12" spans="2:8" x14ac:dyDescent="0.3">
      <c r="B12" s="17" t="s">
        <v>12</v>
      </c>
      <c r="C12" s="18" t="s">
        <v>20</v>
      </c>
      <c r="D12" s="18" t="s">
        <v>26</v>
      </c>
      <c r="E12" s="18" t="s">
        <v>30</v>
      </c>
      <c r="F12" s="23">
        <v>16298</v>
      </c>
      <c r="G12" s="18" t="s">
        <v>38</v>
      </c>
      <c r="H12" s="26">
        <v>4350000</v>
      </c>
    </row>
    <row r="13" spans="2:8" x14ac:dyDescent="0.3">
      <c r="B13" s="17" t="s">
        <v>15</v>
      </c>
      <c r="C13" s="18" t="s">
        <v>22</v>
      </c>
      <c r="D13" s="18" t="s">
        <v>24</v>
      </c>
      <c r="E13" s="18" t="s">
        <v>33</v>
      </c>
      <c r="F13" s="23">
        <v>25337</v>
      </c>
      <c r="G13" s="18" t="s">
        <v>40</v>
      </c>
      <c r="H13" s="26">
        <v>2050000</v>
      </c>
    </row>
    <row r="14" spans="2:8" ht="14.25" thickBot="1" x14ac:dyDescent="0.35">
      <c r="B14" s="20" t="s">
        <v>16</v>
      </c>
      <c r="C14" s="8" t="s">
        <v>23</v>
      </c>
      <c r="D14" s="8" t="s">
        <v>27</v>
      </c>
      <c r="E14" s="8" t="s">
        <v>34</v>
      </c>
      <c r="F14" s="24">
        <v>12593</v>
      </c>
      <c r="G14" s="8" t="s">
        <v>41</v>
      </c>
      <c r="H14" s="27">
        <v>6750000</v>
      </c>
    </row>
    <row r="15" spans="2:8" x14ac:dyDescent="0.3">
      <c r="B15" s="37"/>
      <c r="C15" s="40" t="s">
        <v>52</v>
      </c>
      <c r="D15" s="37"/>
      <c r="E15" s="37"/>
      <c r="F15" s="38"/>
      <c r="G15" s="37"/>
      <c r="H15" s="39">
        <f>SUBTOTAL(1,H12:H14)</f>
        <v>4383333.333333333</v>
      </c>
    </row>
    <row r="16" spans="2:8" x14ac:dyDescent="0.3">
      <c r="B16" s="37"/>
      <c r="C16" s="40" t="s">
        <v>56</v>
      </c>
      <c r="D16" s="37"/>
      <c r="E16" s="37">
        <f>SUBTOTAL(3,E12:E14)</f>
        <v>3</v>
      </c>
      <c r="F16" s="38"/>
      <c r="G16" s="37"/>
      <c r="H16" s="39"/>
    </row>
    <row r="17" spans="2:8" x14ac:dyDescent="0.3">
      <c r="B17" s="37"/>
      <c r="C17" s="40" t="s">
        <v>53</v>
      </c>
      <c r="D17" s="37"/>
      <c r="E17" s="37"/>
      <c r="F17" s="38"/>
      <c r="G17" s="37"/>
      <c r="H17" s="39">
        <f>SUBTOTAL(1,H3:H14)</f>
        <v>4512500</v>
      </c>
    </row>
    <row r="18" spans="2:8" x14ac:dyDescent="0.3">
      <c r="B18" s="37"/>
      <c r="C18" s="40" t="s">
        <v>57</v>
      </c>
      <c r="D18" s="37"/>
      <c r="E18" s="37">
        <f>SUBTOTAL(3,E3:E14)</f>
        <v>8</v>
      </c>
      <c r="F18" s="38"/>
      <c r="G18" s="37"/>
      <c r="H18" s="39"/>
    </row>
  </sheetData>
  <sortState ref="B3:H10">
    <sortCondition descending="1" ref="C3:C10"/>
  </sortState>
  <phoneticPr fontId="3" type="noConversion"/>
  <conditionalFormatting sqref="B3:H18">
    <cfRule type="expression" dxfId="1" priority="1">
      <formula>$H3&gt;=5000000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워크시트</vt:lpstr>
      </vt:variant>
      <vt:variant>
        <vt:i4>3</vt:i4>
      </vt:variant>
      <vt:variant>
        <vt:lpstr>차트</vt:lpstr>
      </vt:variant>
      <vt:variant>
        <vt:i4>1</vt:i4>
      </vt:variant>
      <vt:variant>
        <vt:lpstr>이름이 지정된 범위</vt:lpstr>
      </vt:variant>
      <vt:variant>
        <vt:i4>3</vt:i4>
      </vt:variant>
    </vt:vector>
  </HeadingPairs>
  <TitlesOfParts>
    <vt:vector size="7" baseType="lpstr">
      <vt:lpstr>제1작업</vt:lpstr>
      <vt:lpstr>제2작업</vt:lpstr>
      <vt:lpstr>제3작업</vt:lpstr>
      <vt:lpstr>제4작업</vt:lpstr>
      <vt:lpstr>제2작업!Criteria</vt:lpstr>
      <vt:lpstr>제2작업!Extract</vt:lpstr>
      <vt:lpstr>연식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2023-05-10T23:08:45Z</dcterms:created>
  <dcterms:modified xsi:type="dcterms:W3CDTF">2023-05-10T23:48:36Z</dcterms:modified>
</cp:coreProperties>
</file>