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040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작업일">제1작업!$F$5:$F$12</definedName>
  </definedNames>
  <calcPr calcId="162913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5" i="1"/>
  <c r="I5" i="1"/>
  <c r="I6" i="1"/>
  <c r="I7" i="1"/>
  <c r="I8" i="1"/>
  <c r="I9" i="1"/>
  <c r="I10" i="1"/>
  <c r="I11" i="1"/>
  <c r="I12" i="1"/>
  <c r="J14" i="1"/>
  <c r="J13" i="1"/>
  <c r="E14" i="1"/>
  <c r="E13" i="1"/>
</calcChain>
</file>

<file path=xl/sharedStrings.xml><?xml version="1.0" encoding="utf-8"?>
<sst xmlns="http://schemas.openxmlformats.org/spreadsheetml/2006/main" count="128" uniqueCount="59">
  <si>
    <t>관리번호</t>
    <phoneticPr fontId="3" type="noConversion"/>
  </si>
  <si>
    <t>고객명</t>
    <phoneticPr fontId="3" type="noConversion"/>
  </si>
  <si>
    <t>구분</t>
  </si>
  <si>
    <t>구분</t>
    <phoneticPr fontId="3" type="noConversion"/>
  </si>
  <si>
    <t>작업</t>
    <phoneticPr fontId="3" type="noConversion"/>
  </si>
  <si>
    <t>작업일</t>
  </si>
  <si>
    <t>작업일</t>
    <phoneticPr fontId="3" type="noConversion"/>
  </si>
  <si>
    <t>파견인원</t>
    <phoneticPr fontId="3" type="noConversion"/>
  </si>
  <si>
    <t>비용
(단위:원)</t>
    <phoneticPr fontId="3" type="noConversion"/>
  </si>
  <si>
    <t>지역</t>
    <phoneticPr fontId="3" type="noConversion"/>
  </si>
  <si>
    <t>작업
요일</t>
    <phoneticPr fontId="3" type="noConversion"/>
  </si>
  <si>
    <t>F01-2</t>
    <phoneticPr fontId="3" type="noConversion"/>
  </si>
  <si>
    <t>S01-1</t>
  </si>
  <si>
    <t>S01-1</t>
    <phoneticPr fontId="3" type="noConversion"/>
  </si>
  <si>
    <t>F02-1</t>
    <phoneticPr fontId="3" type="noConversion"/>
  </si>
  <si>
    <t>H02-2</t>
    <phoneticPr fontId="3" type="noConversion"/>
  </si>
  <si>
    <t>H03-1</t>
    <phoneticPr fontId="3" type="noConversion"/>
  </si>
  <si>
    <t>S02-2</t>
    <phoneticPr fontId="3" type="noConversion"/>
  </si>
  <si>
    <t>F03-1</t>
    <phoneticPr fontId="3" type="noConversion"/>
  </si>
  <si>
    <t>임동진</t>
    <phoneticPr fontId="3" type="noConversion"/>
  </si>
  <si>
    <t>고인돌</t>
    <phoneticPr fontId="3" type="noConversion"/>
  </si>
  <si>
    <t>김나래</t>
    <phoneticPr fontId="3" type="noConversion"/>
  </si>
  <si>
    <t>이철수</t>
    <phoneticPr fontId="3" type="noConversion"/>
  </si>
  <si>
    <t>나영희</t>
    <phoneticPr fontId="3" type="noConversion"/>
  </si>
  <si>
    <t>박달재</t>
    <phoneticPr fontId="3" type="noConversion"/>
  </si>
  <si>
    <t>한우주</t>
    <phoneticPr fontId="3" type="noConversion"/>
  </si>
  <si>
    <t>최고봉</t>
    <phoneticPr fontId="3" type="noConversion"/>
  </si>
  <si>
    <t>홈크리닝</t>
  </si>
  <si>
    <t>홈크리닝</t>
    <phoneticPr fontId="3" type="noConversion"/>
  </si>
  <si>
    <t>사무실크리닝</t>
  </si>
  <si>
    <t>사무실크리닝</t>
    <phoneticPr fontId="3" type="noConversion"/>
  </si>
  <si>
    <t>특수크리닝</t>
  </si>
  <si>
    <t>특수크리닝</t>
    <phoneticPr fontId="3" type="noConversion"/>
  </si>
  <si>
    <t>사무실크리닝</t>
    <phoneticPr fontId="3" type="noConversion"/>
  </si>
  <si>
    <t>홈크리닝</t>
    <phoneticPr fontId="3" type="noConversion"/>
  </si>
  <si>
    <t>홈크리닝</t>
    <phoneticPr fontId="3" type="noConversion"/>
  </si>
  <si>
    <t>입주청소</t>
    <phoneticPr fontId="3" type="noConversion"/>
  </si>
  <si>
    <t>인테리어청소</t>
    <phoneticPr fontId="3" type="noConversion"/>
  </si>
  <si>
    <t>전산실청소</t>
    <phoneticPr fontId="3" type="noConversion"/>
  </si>
  <si>
    <t>계단청소</t>
    <phoneticPr fontId="3" type="noConversion"/>
  </si>
  <si>
    <t>에어컨청소</t>
    <phoneticPr fontId="3" type="noConversion"/>
  </si>
  <si>
    <t>줄눈시공</t>
    <phoneticPr fontId="3" type="noConversion"/>
  </si>
  <si>
    <t>건물외벽청소</t>
    <phoneticPr fontId="3" type="noConversion"/>
  </si>
  <si>
    <t>바닥왁스작업</t>
    <phoneticPr fontId="3" type="noConversion"/>
  </si>
  <si>
    <t>홈크리닝 비용(단위:원) 합계</t>
    <phoneticPr fontId="3" type="noConversion"/>
  </si>
  <si>
    <t>사무실크리닝 작업 개수</t>
    <phoneticPr fontId="3" type="noConversion"/>
  </si>
  <si>
    <t>가장 빠른 작업일</t>
    <phoneticPr fontId="3" type="noConversion"/>
  </si>
  <si>
    <t>관리번호</t>
    <phoneticPr fontId="3" type="noConversion"/>
  </si>
  <si>
    <t>H01-1</t>
    <phoneticPr fontId="3" type="noConversion"/>
  </si>
  <si>
    <t>파견인원</t>
    <phoneticPr fontId="3" type="noConversion"/>
  </si>
  <si>
    <t>사무실크리닝</t>
    <phoneticPr fontId="3" type="noConversion"/>
  </si>
  <si>
    <t>&gt;=400000</t>
    <phoneticPr fontId="3" type="noConversion"/>
  </si>
  <si>
    <t>총합계</t>
  </si>
  <si>
    <t>개수 : 고객명</t>
  </si>
  <si>
    <t>2022-04-01 - 2022-04-10</t>
  </si>
  <si>
    <t>2022-04-11 - 2022-04-20</t>
  </si>
  <si>
    <t>2022-04-21 - 2022-04-30</t>
  </si>
  <si>
    <t>***</t>
  </si>
  <si>
    <t>평균 : 비용(단위:원)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</si>
</sst>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80" formatCode="#,##0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HyhwpEQ"/>
      <family val="1"/>
      <charset val="129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2" fillId="0" borderId="1" xfId="0" applyNumberFormat="1" applyFont="1" applyBorder="1">
      <alignment vertical="center"/>
    </xf>
    <xf numFmtId="0" fontId="2" fillId="0" borderId="6" xfId="0" applyFont="1" applyBorder="1">
      <alignment vertical="center"/>
    </xf>
    <xf numFmtId="14" fontId="2" fillId="0" borderId="6" xfId="0" applyNumberFormat="1" applyFont="1" applyBorder="1">
      <alignment vertical="center"/>
    </xf>
    <xf numFmtId="14" fontId="2" fillId="0" borderId="11" xfId="0" applyNumberFormat="1" applyFont="1" applyBorder="1">
      <alignment vertical="center"/>
    </xf>
    <xf numFmtId="0" fontId="2" fillId="0" borderId="12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7" xfId="0" applyNumberFormat="1" applyFont="1" applyBorder="1">
      <alignment vertical="center"/>
    </xf>
    <xf numFmtId="0" fontId="2" fillId="0" borderId="11" xfId="0" applyFont="1" applyBorder="1" applyAlignment="1">
      <alignment horizontal="right" vertical="center"/>
    </xf>
    <xf numFmtId="180" fontId="2" fillId="0" borderId="6" xfId="0" applyNumberFormat="1" applyFont="1" applyBorder="1">
      <alignment vertical="center"/>
    </xf>
    <xf numFmtId="180" fontId="2" fillId="0" borderId="1" xfId="0" applyNumberFormat="1" applyFont="1" applyBorder="1">
      <alignment vertical="center"/>
    </xf>
    <xf numFmtId="180" fontId="2" fillId="0" borderId="11" xfId="0" applyNumberFormat="1" applyFont="1" applyBorder="1">
      <alignment vertical="center"/>
    </xf>
    <xf numFmtId="41" fontId="2" fillId="0" borderId="6" xfId="0" applyNumberFormat="1" applyFont="1" applyBorder="1">
      <alignment vertical="center"/>
    </xf>
    <xf numFmtId="41" fontId="2" fillId="0" borderId="1" xfId="0" applyNumberFormat="1" applyFont="1" applyBorder="1">
      <alignment vertical="center"/>
    </xf>
    <xf numFmtId="41" fontId="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표준" xfId="0" builtinId="0"/>
  </cellStyles>
  <dxfs count="17">
    <dxf>
      <alignment horizontal="center" readingOrder="0"/>
    </dxf>
    <dxf>
      <alignment horizontal="center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홈</a:t>
            </a:r>
            <a:r>
              <a:rPr lang="en-US" altLang="ko-KR" sz="2000" b="1"/>
              <a:t>/</a:t>
            </a:r>
            <a:r>
              <a:rPr lang="ko-KR" altLang="en-US" sz="2000" b="1"/>
              <a:t>사무크리닝 사업현황 분석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 cmpd="sng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비용(단위:원)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5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6A9D-497B-B146-C1734DC879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(제1작업!$E$5:$E$6,제1작업!$E$8:$E$10,제1작업!$E$12)</c:f>
              <c:strCache>
                <c:ptCount val="6"/>
                <c:pt idx="0">
                  <c:v>입주청소</c:v>
                </c:pt>
                <c:pt idx="1">
                  <c:v>인테리어청소</c:v>
                </c:pt>
                <c:pt idx="2">
                  <c:v>계단청소</c:v>
                </c:pt>
                <c:pt idx="3">
                  <c:v>에어컨청소</c:v>
                </c:pt>
                <c:pt idx="4">
                  <c:v>줄눈시공</c:v>
                </c:pt>
                <c:pt idx="5">
                  <c:v>바닥왁스작업</c:v>
                </c:pt>
              </c:strCache>
            </c:strRef>
          </c:cat>
          <c:val>
            <c:numRef>
              <c:f>(제1작업!$H$5:$H$6,제1작업!$H$8:$H$10,제1작업!$H$12)</c:f>
              <c:numCache>
                <c:formatCode>_(* #,##0_);_(* \(#,##0\);_(* "-"_);_(@_)</c:formatCode>
                <c:ptCount val="6"/>
                <c:pt idx="0">
                  <c:v>450000</c:v>
                </c:pt>
                <c:pt idx="1">
                  <c:v>520000</c:v>
                </c:pt>
                <c:pt idx="2">
                  <c:v>330000</c:v>
                </c:pt>
                <c:pt idx="3">
                  <c:v>150000</c:v>
                </c:pt>
                <c:pt idx="4">
                  <c:v>240000</c:v>
                </c:pt>
                <c:pt idx="5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D-497B-B146-C1734DC87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248775375"/>
        <c:axId val="1248775791"/>
      </c:barChart>
      <c:lineChart>
        <c:grouping val="standar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파견인원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(제1작업!$E$5:$E$6,제1작업!$E$8:$E$10,제1작업!$E$12)</c:f>
              <c:strCache>
                <c:ptCount val="6"/>
                <c:pt idx="0">
                  <c:v>입주청소</c:v>
                </c:pt>
                <c:pt idx="1">
                  <c:v>인테리어청소</c:v>
                </c:pt>
                <c:pt idx="2">
                  <c:v>계단청소</c:v>
                </c:pt>
                <c:pt idx="3">
                  <c:v>에어컨청소</c:v>
                </c:pt>
                <c:pt idx="4">
                  <c:v>줄눈시공</c:v>
                </c:pt>
                <c:pt idx="5">
                  <c:v>바닥왁스작업</c:v>
                </c:pt>
              </c:strCache>
            </c:strRef>
          </c:cat>
          <c:val>
            <c:numRef>
              <c:f>(제1작업!$G$5:$G$6,제1작업!$G$8:$G$10,제1작업!$G$12)</c:f>
              <c:numCache>
                <c:formatCode>#,##0"명"</c:formatCode>
                <c:ptCount val="6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D-497B-B146-C1734DC87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079823"/>
        <c:axId val="1259078991"/>
      </c:lineChart>
      <c:catAx>
        <c:axId val="124877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248775791"/>
        <c:crosses val="autoZero"/>
        <c:auto val="1"/>
        <c:lblAlgn val="ctr"/>
        <c:lblOffset val="100"/>
        <c:noMultiLvlLbl val="0"/>
      </c:catAx>
      <c:valAx>
        <c:axId val="124877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248775375"/>
        <c:crosses val="autoZero"/>
        <c:crossBetween val="between"/>
      </c:valAx>
      <c:valAx>
        <c:axId val="1259078991"/>
        <c:scaling>
          <c:orientation val="minMax"/>
        </c:scaling>
        <c:delete val="0"/>
        <c:axPos val="r"/>
        <c:numFmt formatCode="#,##0&quot;명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259079823"/>
        <c:crosses val="max"/>
        <c:crossBetween val="between"/>
        <c:majorUnit val="1"/>
      </c:valAx>
      <c:catAx>
        <c:axId val="1259079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9078991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66675</xdr:rowOff>
    </xdr:from>
    <xdr:to>
      <xdr:col>6</xdr:col>
      <xdr:colOff>581025</xdr:colOff>
      <xdr:row>2</xdr:row>
      <xdr:rowOff>190500</xdr:rowOff>
    </xdr:to>
    <xdr:sp macro="" textlink="">
      <xdr:nvSpPr>
        <xdr:cNvPr id="2" name="십자형 1"/>
        <xdr:cNvSpPr/>
      </xdr:nvSpPr>
      <xdr:spPr>
        <a:xfrm>
          <a:off x="200025" y="66675"/>
          <a:ext cx="4857750" cy="695325"/>
        </a:xfrm>
        <a:prstGeom prst="plus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우드크리닝 </a:t>
          </a:r>
          <a:r>
            <a:rPr lang="en-US" altLang="ko-KR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4</a:t>
          </a:r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작업 현황 </a:t>
          </a:r>
        </a:p>
      </xdr:txBody>
    </xdr:sp>
    <xdr:clientData/>
  </xdr:twoCellAnchor>
  <xdr:twoCellAnchor editAs="oneCell">
    <xdr:from>
      <xdr:col>7</xdr:col>
      <xdr:colOff>85725</xdr:colOff>
      <xdr:row>1</xdr:row>
      <xdr:rowOff>66675</xdr:rowOff>
    </xdr:from>
    <xdr:to>
      <xdr:col>9</xdr:col>
      <xdr:colOff>781050</xdr:colOff>
      <xdr:row>3</xdr:row>
      <xdr:rowOff>28575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8275" y="352425"/>
          <a:ext cx="23526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0.69463</cdr:x>
      <cdr:y>0.2439</cdr:y>
    </cdr:from>
    <cdr:to>
      <cdr:x>0.82802</cdr:x>
      <cdr:y>0.30424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6464507" y="1483400"/>
          <a:ext cx="1241373" cy="366946"/>
        </a:xfrm>
        <a:prstGeom xmlns:a="http://schemas.openxmlformats.org/drawingml/2006/main" prst="wedgeRoundRectCallout">
          <a:avLst>
            <a:gd name="adj1" fmla="val 53661"/>
            <a:gd name="adj2" fmla="val 101733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최다 작업</a:t>
          </a:r>
          <a:endParaRPr lang="ko-KR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49.353838541669" createdVersion="6" refreshedVersion="6" minRefreshableVersion="3" recordCount="8">
  <cacheSource type="worksheet">
    <worksheetSource ref="B4:H12" sheet="제1작업"/>
  </cacheSource>
  <cacheFields count="7">
    <cacheField name="관리번호" numFmtId="0">
      <sharedItems count="8">
        <s v="H01-1"/>
        <s v="F01-2"/>
        <s v="S01-1"/>
        <s v="F02-1"/>
        <s v="H02-2"/>
        <s v="H03-1"/>
        <s v="S02-2"/>
        <s v="F03-1"/>
      </sharedItems>
    </cacheField>
    <cacheField name="고객명" numFmtId="0">
      <sharedItems/>
    </cacheField>
    <cacheField name="구분" numFmtId="0">
      <sharedItems count="3">
        <s v="홈크리닝"/>
        <s v="사무실크리닝"/>
        <s v="특수크리닝"/>
      </sharedItems>
    </cacheField>
    <cacheField name="작업" numFmtId="0">
      <sharedItems/>
    </cacheField>
    <cacheField name="작업일" numFmtId="14">
      <sharedItems containsSemiMixedTypes="0" containsNonDate="0" containsDate="1" containsString="0" minDate="2022-04-09T00:00:00" maxDate="2022-04-30T00:00:00" count="7">
        <d v="2022-04-11T00:00:00"/>
        <d v="2022-04-27T00:00:00"/>
        <d v="2022-04-23T00:00:00"/>
        <d v="2022-04-14T00:00:00"/>
        <d v="2022-04-19T00:00:00"/>
        <d v="2022-04-09T00:00:00"/>
        <d v="2022-04-29T00:00:00"/>
      </sharedItems>
      <fieldGroup base="4">
        <rangePr autoStart="0" autoEnd="0" groupBy="days" startDate="2022-04-01T00:00:00" endDate="2022-04-30T00:00:00" groupInterval="10"/>
        <groupItems count="5">
          <s v="&lt;2022-04-01"/>
          <s v="2022-04-01 - 2022-04-10"/>
          <s v="2022-04-11 - 2022-04-20"/>
          <s v="2022-04-21 - 2022-04-30"/>
          <s v="&gt;2022-04-30"/>
        </groupItems>
      </fieldGroup>
    </cacheField>
    <cacheField name="파견인원" numFmtId="180">
      <sharedItems containsSemiMixedTypes="0" containsString="0" containsNumber="1" containsInteger="1" minValue="1" maxValue="5"/>
    </cacheField>
    <cacheField name="비용_x000a_(단위:원)" numFmtId="41">
      <sharedItems containsSemiMixedTypes="0" containsString="0" containsNumber="1" containsInteger="1" minValue="150000" maxValue="12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s v="임동진"/>
    <x v="0"/>
    <s v="입주청소"/>
    <x v="0"/>
    <n v="3"/>
    <n v="450000"/>
  </r>
  <r>
    <x v="1"/>
    <s v="고인돌"/>
    <x v="1"/>
    <s v="인테리어청소"/>
    <x v="1"/>
    <n v="2"/>
    <n v="520000"/>
  </r>
  <r>
    <x v="2"/>
    <s v="김나래"/>
    <x v="2"/>
    <s v="전산실청소"/>
    <x v="2"/>
    <n v="5"/>
    <n v="1030000"/>
  </r>
  <r>
    <x v="3"/>
    <s v="이철수"/>
    <x v="1"/>
    <s v="계단청소"/>
    <x v="3"/>
    <n v="4"/>
    <n v="330000"/>
  </r>
  <r>
    <x v="4"/>
    <s v="나영희"/>
    <x v="0"/>
    <s v="에어컨청소"/>
    <x v="4"/>
    <n v="1"/>
    <n v="150000"/>
  </r>
  <r>
    <x v="5"/>
    <s v="박달재"/>
    <x v="0"/>
    <s v="줄눈시공"/>
    <x v="5"/>
    <n v="3"/>
    <n v="240000"/>
  </r>
  <r>
    <x v="6"/>
    <s v="한우주"/>
    <x v="2"/>
    <s v="건물외벽청소"/>
    <x v="2"/>
    <n v="4"/>
    <n v="1250000"/>
  </r>
  <r>
    <x v="7"/>
    <s v="최고봉"/>
    <x v="1"/>
    <s v="바닥왁스작업"/>
    <x v="6"/>
    <n v="2"/>
    <n v="4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8" dataPosition="0" applyNumberFormats="0" applyBorderFormats="0" applyFontFormats="0" applyPatternFormats="0" applyAlignmentFormats="0" applyWidthHeightFormats="1" dataCaption="값" missingCaption="***" updatedVersion="6" minRefreshableVersion="3" useAutoFormatting="1" colGrandTotals="0" itemPrintTitles="1" mergeItem="1" createdVersion="6" indent="0" outline="1" outlineData="1" multipleFieldFilters="0" rowHeaderCaption="작업일" colHeaderCaption="구분">
  <location ref="B2:H8" firstHeaderRow="1" firstDataRow="3" firstDataCol="1"/>
  <pivotFields count="7">
    <pivotField showAll="0">
      <items count="9">
        <item x="1"/>
        <item x="3"/>
        <item x="7"/>
        <item x="0"/>
        <item x="4"/>
        <item x="5"/>
        <item x="2"/>
        <item x="6"/>
        <item t="default"/>
      </items>
    </pivotField>
    <pivotField dataField="1" showAll="0"/>
    <pivotField axis="axisCol" showAll="0" sortType="descending">
      <items count="4">
        <item x="0"/>
        <item x="2"/>
        <item x="1"/>
        <item t="default"/>
      </items>
    </pivotField>
    <pivotField showAll="0"/>
    <pivotField axis="axisRow" numFmtId="14" showAll="0">
      <items count="6">
        <item x="0"/>
        <item x="1"/>
        <item x="2"/>
        <item x="3"/>
        <item x="4"/>
        <item t="default"/>
      </items>
    </pivotField>
    <pivotField numFmtId="180" showAll="0"/>
    <pivotField dataField="1" numFmtId="41" showAll="0"/>
  </pivotFields>
  <rowFields count="1">
    <field x="4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고객명" fld="1" subtotal="count" baseField="0" baseItem="0"/>
    <dataField name="평균 : 비용(단위:원)" fld="6" subtotal="average" baseField="4" baseItem="1"/>
  </dataFields>
  <formats count="3">
    <format dxfId="6">
      <pivotArea field="2" grandRow="1" outline="0" collapsedLevelsAreSubtotals="1" axis="axisCol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format>
    <format dxfId="1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0"/>
          </reference>
          <reference field="4" count="1">
            <x v="3"/>
          </reference>
        </references>
      </pivotArea>
    </format>
    <format dxfId="0">
      <pivotArea collapsedLevelsAreSubtotals="1" fieldPosition="0">
        <references count="2">
          <reference field="2" count="2" selected="0">
            <x v="1"/>
            <x v="2"/>
          </reference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1" totalsRowShown="0" headerRowDxfId="7" dataDxfId="8">
  <autoFilter ref="B18:E21"/>
  <tableColumns count="4">
    <tableColumn id="1" name="관리번호" dataDxfId="12"/>
    <tableColumn id="2" name="고객명" dataDxfId="11"/>
    <tableColumn id="3" name="작업" dataDxfId="10"/>
    <tableColumn id="4" name="작업일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tabSelected="1" workbookViewId="0">
      <selection activeCell="L9" sqref="L9"/>
    </sheetView>
  </sheetViews>
  <sheetFormatPr defaultRowHeight="13.5" x14ac:dyDescent="0.3"/>
  <cols>
    <col min="1" max="1" width="1.625" style="2" customWidth="1"/>
    <col min="2" max="3" width="9" style="2"/>
    <col min="4" max="4" width="14.375" style="2" customWidth="1"/>
    <col min="5" max="5" width="13.125" style="2" customWidth="1"/>
    <col min="6" max="6" width="13.625" style="2" customWidth="1"/>
    <col min="7" max="7" width="9" style="2"/>
    <col min="8" max="8" width="12.75" style="2" customWidth="1"/>
    <col min="9" max="9" width="9" style="2"/>
    <col min="10" max="10" width="11.875" style="2" customWidth="1"/>
    <col min="11" max="16384" width="9" style="2"/>
  </cols>
  <sheetData>
    <row r="1" spans="2:12" ht="22.5" customHeight="1" x14ac:dyDescent="0.3"/>
    <row r="2" spans="2:12" ht="22.5" customHeight="1" x14ac:dyDescent="0.3"/>
    <row r="3" spans="2:12" ht="17.25" customHeight="1" thickBot="1" x14ac:dyDescent="0.35"/>
    <row r="4" spans="2:12" ht="27.75" thickBot="1" x14ac:dyDescent="0.35">
      <c r="B4" s="20" t="s">
        <v>0</v>
      </c>
      <c r="C4" s="21" t="s">
        <v>1</v>
      </c>
      <c r="D4" s="21" t="s">
        <v>3</v>
      </c>
      <c r="E4" s="21" t="s">
        <v>4</v>
      </c>
      <c r="F4" s="21" t="s">
        <v>6</v>
      </c>
      <c r="G4" s="21" t="s">
        <v>7</v>
      </c>
      <c r="H4" s="22" t="s">
        <v>8</v>
      </c>
      <c r="I4" s="21" t="s">
        <v>9</v>
      </c>
      <c r="J4" s="23" t="s">
        <v>10</v>
      </c>
    </row>
    <row r="5" spans="2:12" x14ac:dyDescent="0.3">
      <c r="B5" s="14" t="s">
        <v>48</v>
      </c>
      <c r="C5" s="15" t="s">
        <v>19</v>
      </c>
      <c r="D5" s="15" t="s">
        <v>28</v>
      </c>
      <c r="E5" s="15" t="s">
        <v>36</v>
      </c>
      <c r="F5" s="5">
        <v>44662</v>
      </c>
      <c r="G5" s="28">
        <v>3</v>
      </c>
      <c r="H5" s="31">
        <v>450000</v>
      </c>
      <c r="I5" s="15" t="str">
        <f t="shared" ref="I5:I12" si="0">IF(RIGHT(B5:B12)="1","서울","경기/인천")</f>
        <v>서울</v>
      </c>
      <c r="J5" s="36" t="str">
        <f>CHOOSE(WEEKDAY(F5),"일요일","월요일","화요일","수요일","목요일","금요일","토요일")</f>
        <v>월요일</v>
      </c>
    </row>
    <row r="6" spans="2:12" x14ac:dyDescent="0.3">
      <c r="B6" s="16" t="s">
        <v>11</v>
      </c>
      <c r="C6" s="17" t="s">
        <v>20</v>
      </c>
      <c r="D6" s="17" t="s">
        <v>30</v>
      </c>
      <c r="E6" s="17" t="s">
        <v>37</v>
      </c>
      <c r="F6" s="3">
        <v>44678</v>
      </c>
      <c r="G6" s="29">
        <v>2</v>
      </c>
      <c r="H6" s="32">
        <v>520000</v>
      </c>
      <c r="I6" s="17" t="str">
        <f t="shared" si="0"/>
        <v>경기/인천</v>
      </c>
      <c r="J6" s="36" t="str">
        <f t="shared" ref="J6:J12" si="1">CHOOSE(WEEKDAY(F6),"일요일","월요일","화요일","수요일","목요일","금요일","토요일")</f>
        <v>수요일</v>
      </c>
    </row>
    <row r="7" spans="2:12" x14ac:dyDescent="0.3">
      <c r="B7" s="16" t="s">
        <v>13</v>
      </c>
      <c r="C7" s="17" t="s">
        <v>21</v>
      </c>
      <c r="D7" s="17" t="s">
        <v>32</v>
      </c>
      <c r="E7" s="17" t="s">
        <v>38</v>
      </c>
      <c r="F7" s="3">
        <v>44674</v>
      </c>
      <c r="G7" s="29">
        <v>5</v>
      </c>
      <c r="H7" s="32">
        <v>1030000</v>
      </c>
      <c r="I7" s="17" t="str">
        <f t="shared" si="0"/>
        <v>서울</v>
      </c>
      <c r="J7" s="36" t="str">
        <f t="shared" si="1"/>
        <v>토요일</v>
      </c>
    </row>
    <row r="8" spans="2:12" x14ac:dyDescent="0.3">
      <c r="B8" s="16" t="s">
        <v>14</v>
      </c>
      <c r="C8" s="17" t="s">
        <v>22</v>
      </c>
      <c r="D8" s="17" t="s">
        <v>33</v>
      </c>
      <c r="E8" s="17" t="s">
        <v>39</v>
      </c>
      <c r="F8" s="3">
        <v>44665</v>
      </c>
      <c r="G8" s="29">
        <v>4</v>
      </c>
      <c r="H8" s="32">
        <v>330000</v>
      </c>
      <c r="I8" s="17" t="str">
        <f t="shared" si="0"/>
        <v>서울</v>
      </c>
      <c r="J8" s="36" t="str">
        <f t="shared" si="1"/>
        <v>목요일</v>
      </c>
    </row>
    <row r="9" spans="2:12" x14ac:dyDescent="0.3">
      <c r="B9" s="16" t="s">
        <v>15</v>
      </c>
      <c r="C9" s="17" t="s">
        <v>23</v>
      </c>
      <c r="D9" s="17" t="s">
        <v>34</v>
      </c>
      <c r="E9" s="17" t="s">
        <v>40</v>
      </c>
      <c r="F9" s="3">
        <v>44670</v>
      </c>
      <c r="G9" s="29">
        <v>1</v>
      </c>
      <c r="H9" s="32">
        <v>150000</v>
      </c>
      <c r="I9" s="17" t="str">
        <f t="shared" si="0"/>
        <v>경기/인천</v>
      </c>
      <c r="J9" s="36" t="str">
        <f t="shared" si="1"/>
        <v>화요일</v>
      </c>
    </row>
    <row r="10" spans="2:12" x14ac:dyDescent="0.3">
      <c r="B10" s="16" t="s">
        <v>16</v>
      </c>
      <c r="C10" s="17" t="s">
        <v>24</v>
      </c>
      <c r="D10" s="17" t="s">
        <v>35</v>
      </c>
      <c r="E10" s="17" t="s">
        <v>41</v>
      </c>
      <c r="F10" s="3">
        <v>44660</v>
      </c>
      <c r="G10" s="29">
        <v>3</v>
      </c>
      <c r="H10" s="32">
        <v>240000</v>
      </c>
      <c r="I10" s="17" t="str">
        <f t="shared" si="0"/>
        <v>서울</v>
      </c>
      <c r="J10" s="36" t="str">
        <f t="shared" si="1"/>
        <v>토요일</v>
      </c>
    </row>
    <row r="11" spans="2:12" x14ac:dyDescent="0.3">
      <c r="B11" s="16" t="s">
        <v>17</v>
      </c>
      <c r="C11" s="17" t="s">
        <v>25</v>
      </c>
      <c r="D11" s="17" t="s">
        <v>32</v>
      </c>
      <c r="E11" s="17" t="s">
        <v>42</v>
      </c>
      <c r="F11" s="3">
        <v>44674</v>
      </c>
      <c r="G11" s="29">
        <v>4</v>
      </c>
      <c r="H11" s="32">
        <v>1250000</v>
      </c>
      <c r="I11" s="17" t="str">
        <f t="shared" si="0"/>
        <v>경기/인천</v>
      </c>
      <c r="J11" s="36" t="str">
        <f t="shared" si="1"/>
        <v>토요일</v>
      </c>
    </row>
    <row r="12" spans="2:12" ht="14.25" thickBot="1" x14ac:dyDescent="0.35">
      <c r="B12" s="18" t="s">
        <v>18</v>
      </c>
      <c r="C12" s="19" t="s">
        <v>26</v>
      </c>
      <c r="D12" s="19" t="s">
        <v>33</v>
      </c>
      <c r="E12" s="19" t="s">
        <v>43</v>
      </c>
      <c r="F12" s="6">
        <v>44680</v>
      </c>
      <c r="G12" s="30">
        <v>2</v>
      </c>
      <c r="H12" s="33">
        <v>400000</v>
      </c>
      <c r="I12" s="19" t="str">
        <f t="shared" si="0"/>
        <v>서울</v>
      </c>
      <c r="J12" s="36" t="str">
        <f t="shared" si="1"/>
        <v>금요일</v>
      </c>
    </row>
    <row r="13" spans="2:12" x14ac:dyDescent="0.3">
      <c r="B13" s="8" t="s">
        <v>44</v>
      </c>
      <c r="C13" s="9"/>
      <c r="D13" s="9"/>
      <c r="E13" s="4">
        <f>DSUM(B4:H12,7,D4:D5)</f>
        <v>840000</v>
      </c>
      <c r="F13" s="12"/>
      <c r="G13" s="9" t="s">
        <v>46</v>
      </c>
      <c r="H13" s="9"/>
      <c r="I13" s="9"/>
      <c r="J13" s="26">
        <f>MIN(작업일)</f>
        <v>44660</v>
      </c>
    </row>
    <row r="14" spans="2:12" ht="14.25" thickBot="1" x14ac:dyDescent="0.35">
      <c r="B14" s="10" t="s">
        <v>45</v>
      </c>
      <c r="C14" s="11"/>
      <c r="D14" s="11"/>
      <c r="E14" s="27" t="str">
        <f>COUNTIF(D5:E12,"사무실크리닝")&amp;"개"</f>
        <v>3개</v>
      </c>
      <c r="F14" s="13"/>
      <c r="G14" s="24" t="s">
        <v>47</v>
      </c>
      <c r="H14" s="19" t="s">
        <v>12</v>
      </c>
      <c r="I14" s="24" t="s">
        <v>49</v>
      </c>
      <c r="J14" s="7">
        <f>VLOOKUP(H14,B5:G12,6,0)</f>
        <v>5</v>
      </c>
    </row>
    <row r="16" spans="2:12" x14ac:dyDescent="0.3">
      <c r="L16" s="25"/>
    </row>
    <row r="17" spans="12:12" ht="13.5" customHeight="1" x14ac:dyDescent="0.3">
      <c r="L17" s="25"/>
    </row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15" priority="1">
      <formula>$H5&gt;=1000000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B18" sqref="B18:E21"/>
    </sheetView>
  </sheetViews>
  <sheetFormatPr defaultRowHeight="13.5" x14ac:dyDescent="0.3"/>
  <cols>
    <col min="1" max="1" width="1.625" style="2" customWidth="1"/>
    <col min="2" max="2" width="12.375" style="2" customWidth="1"/>
    <col min="3" max="3" width="9" style="2"/>
    <col min="4" max="4" width="13" style="2" bestFit="1" customWidth="1"/>
    <col min="5" max="6" width="12.75" style="2" customWidth="1"/>
    <col min="7" max="7" width="9" style="2"/>
    <col min="8" max="8" width="13.75" style="2" bestFit="1" customWidth="1"/>
    <col min="9" max="16384" width="9" style="2"/>
  </cols>
  <sheetData>
    <row r="1" spans="2:8" ht="14.25" thickBot="1" x14ac:dyDescent="0.35"/>
    <row r="2" spans="2:8" ht="27.75" thickBot="1" x14ac:dyDescent="0.35">
      <c r="B2" s="20" t="s">
        <v>0</v>
      </c>
      <c r="C2" s="21" t="s">
        <v>1</v>
      </c>
      <c r="D2" s="21" t="s">
        <v>3</v>
      </c>
      <c r="E2" s="21" t="s">
        <v>4</v>
      </c>
      <c r="F2" s="21" t="s">
        <v>6</v>
      </c>
      <c r="G2" s="21" t="s">
        <v>7</v>
      </c>
      <c r="H2" s="22" t="s">
        <v>8</v>
      </c>
    </row>
    <row r="3" spans="2:8" x14ac:dyDescent="0.3">
      <c r="B3" s="14" t="s">
        <v>48</v>
      </c>
      <c r="C3" s="15" t="s">
        <v>19</v>
      </c>
      <c r="D3" s="15" t="s">
        <v>28</v>
      </c>
      <c r="E3" s="15" t="s">
        <v>36</v>
      </c>
      <c r="F3" s="5">
        <v>44662</v>
      </c>
      <c r="G3" s="28">
        <v>3</v>
      </c>
      <c r="H3" s="31">
        <v>450000</v>
      </c>
    </row>
    <row r="4" spans="2:8" x14ac:dyDescent="0.3">
      <c r="B4" s="16" t="s">
        <v>11</v>
      </c>
      <c r="C4" s="17" t="s">
        <v>20</v>
      </c>
      <c r="D4" s="17" t="s">
        <v>30</v>
      </c>
      <c r="E4" s="17" t="s">
        <v>37</v>
      </c>
      <c r="F4" s="3">
        <v>44678</v>
      </c>
      <c r="G4" s="29">
        <v>2</v>
      </c>
      <c r="H4" s="32">
        <v>520000</v>
      </c>
    </row>
    <row r="5" spans="2:8" x14ac:dyDescent="0.3">
      <c r="B5" s="16" t="s">
        <v>13</v>
      </c>
      <c r="C5" s="17" t="s">
        <v>21</v>
      </c>
      <c r="D5" s="17" t="s">
        <v>32</v>
      </c>
      <c r="E5" s="17" t="s">
        <v>38</v>
      </c>
      <c r="F5" s="3">
        <v>44674</v>
      </c>
      <c r="G5" s="29">
        <v>5</v>
      </c>
      <c r="H5" s="32">
        <v>1030000</v>
      </c>
    </row>
    <row r="6" spans="2:8" x14ac:dyDescent="0.3">
      <c r="B6" s="16" t="s">
        <v>14</v>
      </c>
      <c r="C6" s="17" t="s">
        <v>22</v>
      </c>
      <c r="D6" s="17" t="s">
        <v>33</v>
      </c>
      <c r="E6" s="17" t="s">
        <v>39</v>
      </c>
      <c r="F6" s="3">
        <v>44665</v>
      </c>
      <c r="G6" s="29">
        <v>4</v>
      </c>
      <c r="H6" s="32">
        <v>330000</v>
      </c>
    </row>
    <row r="7" spans="2:8" x14ac:dyDescent="0.3">
      <c r="B7" s="16" t="s">
        <v>15</v>
      </c>
      <c r="C7" s="17" t="s">
        <v>23</v>
      </c>
      <c r="D7" s="17" t="s">
        <v>34</v>
      </c>
      <c r="E7" s="17" t="s">
        <v>40</v>
      </c>
      <c r="F7" s="3">
        <v>44670</v>
      </c>
      <c r="G7" s="29">
        <v>1</v>
      </c>
      <c r="H7" s="32">
        <v>150000</v>
      </c>
    </row>
    <row r="8" spans="2:8" x14ac:dyDescent="0.3">
      <c r="B8" s="16" t="s">
        <v>16</v>
      </c>
      <c r="C8" s="17" t="s">
        <v>24</v>
      </c>
      <c r="D8" s="17" t="s">
        <v>35</v>
      </c>
      <c r="E8" s="17" t="s">
        <v>41</v>
      </c>
      <c r="F8" s="3">
        <v>44660</v>
      </c>
      <c r="G8" s="29">
        <v>3</v>
      </c>
      <c r="H8" s="32">
        <v>240000</v>
      </c>
    </row>
    <row r="9" spans="2:8" x14ac:dyDescent="0.3">
      <c r="B9" s="16" t="s">
        <v>17</v>
      </c>
      <c r="C9" s="17" t="s">
        <v>25</v>
      </c>
      <c r="D9" s="17" t="s">
        <v>32</v>
      </c>
      <c r="E9" s="17" t="s">
        <v>42</v>
      </c>
      <c r="F9" s="3">
        <v>44674</v>
      </c>
      <c r="G9" s="29">
        <v>4</v>
      </c>
      <c r="H9" s="32">
        <v>1250000</v>
      </c>
    </row>
    <row r="10" spans="2:8" ht="14.25" thickBot="1" x14ac:dyDescent="0.35">
      <c r="B10" s="18" t="s">
        <v>18</v>
      </c>
      <c r="C10" s="19" t="s">
        <v>26</v>
      </c>
      <c r="D10" s="19" t="s">
        <v>33</v>
      </c>
      <c r="E10" s="19" t="s">
        <v>43</v>
      </c>
      <c r="F10" s="6">
        <v>44680</v>
      </c>
      <c r="G10" s="30">
        <v>2</v>
      </c>
      <c r="H10" s="33">
        <v>400000</v>
      </c>
    </row>
    <row r="13" spans="2:8" ht="14.25" thickBot="1" x14ac:dyDescent="0.35"/>
    <row r="14" spans="2:8" ht="27.75" thickBot="1" x14ac:dyDescent="0.35">
      <c r="B14" s="21" t="s">
        <v>3</v>
      </c>
      <c r="C14" s="22" t="s">
        <v>8</v>
      </c>
      <c r="D14" s="1"/>
      <c r="E14" s="1"/>
      <c r="F14" s="1"/>
      <c r="G14" s="1"/>
    </row>
    <row r="15" spans="2:8" x14ac:dyDescent="0.3">
      <c r="B15" s="2" t="s">
        <v>35</v>
      </c>
      <c r="C15" s="2" t="s">
        <v>51</v>
      </c>
    </row>
    <row r="16" spans="2:8" x14ac:dyDescent="0.3">
      <c r="B16" s="2" t="s">
        <v>50</v>
      </c>
      <c r="C16" s="2" t="s">
        <v>51</v>
      </c>
    </row>
    <row r="18" spans="2:5" x14ac:dyDescent="0.3">
      <c r="B18" s="2" t="s">
        <v>0</v>
      </c>
      <c r="C18" s="2" t="s">
        <v>1</v>
      </c>
      <c r="D18" s="2" t="s">
        <v>4</v>
      </c>
      <c r="E18" s="2" t="s">
        <v>6</v>
      </c>
    </row>
    <row r="19" spans="2:5" x14ac:dyDescent="0.3">
      <c r="B19" s="2" t="s">
        <v>48</v>
      </c>
      <c r="C19" s="2" t="s">
        <v>19</v>
      </c>
      <c r="D19" s="2" t="s">
        <v>36</v>
      </c>
      <c r="E19" s="2">
        <v>44662</v>
      </c>
    </row>
    <row r="20" spans="2:5" x14ac:dyDescent="0.3">
      <c r="B20" s="2" t="s">
        <v>11</v>
      </c>
      <c r="C20" s="2" t="s">
        <v>20</v>
      </c>
      <c r="D20" s="2" t="s">
        <v>37</v>
      </c>
      <c r="E20" s="2">
        <v>44678</v>
      </c>
    </row>
    <row r="21" spans="2:5" x14ac:dyDescent="0.3">
      <c r="B21" s="2" t="s">
        <v>18</v>
      </c>
      <c r="C21" s="2" t="s">
        <v>26</v>
      </c>
      <c r="D21" s="2" t="s">
        <v>43</v>
      </c>
      <c r="E21" s="2">
        <v>44680</v>
      </c>
    </row>
  </sheetData>
  <phoneticPr fontId="3" type="noConversion"/>
  <conditionalFormatting sqref="B3:H10">
    <cfRule type="expression" dxfId="13" priority="1">
      <formula>$H3&gt;=1000000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9"/>
  <sheetViews>
    <sheetView workbookViewId="0">
      <selection activeCell="F8" sqref="F8"/>
    </sheetView>
  </sheetViews>
  <sheetFormatPr defaultRowHeight="13.5" x14ac:dyDescent="0.3"/>
  <cols>
    <col min="1" max="1" width="1.625" style="2" customWidth="1"/>
    <col min="2" max="2" width="23.875" style="2" customWidth="1"/>
    <col min="3" max="3" width="13.125" style="2" customWidth="1"/>
    <col min="4" max="4" width="19.25" style="2" customWidth="1"/>
    <col min="5" max="5" width="13.125" style="2" customWidth="1"/>
    <col min="6" max="6" width="19.25" style="2" customWidth="1"/>
    <col min="7" max="7" width="13.25" style="2" customWidth="1"/>
    <col min="8" max="8" width="19.25" style="2" customWidth="1"/>
    <col min="9" max="9" width="18" style="2" customWidth="1"/>
    <col min="10" max="10" width="15.875" style="2" customWidth="1"/>
    <col min="11" max="11" width="18" style="2" customWidth="1"/>
    <col min="12" max="12" width="24.125" style="2" customWidth="1"/>
    <col min="13" max="13" width="18" style="2" customWidth="1"/>
    <col min="14" max="19" width="19.25" style="2" bestFit="1" customWidth="1"/>
    <col min="20" max="20" width="22.125" style="2" bestFit="1" customWidth="1"/>
    <col min="21" max="21" width="28.25" style="2" bestFit="1" customWidth="1"/>
    <col min="22" max="22" width="18" style="2" bestFit="1" customWidth="1"/>
    <col min="23" max="23" width="24.125" style="2" bestFit="1" customWidth="1"/>
    <col min="24" max="16384" width="9" style="2"/>
  </cols>
  <sheetData>
    <row r="2" spans="2:23" ht="16.5" x14ac:dyDescent="0.3">
      <c r="B2" s="37"/>
      <c r="C2" s="38" t="s">
        <v>2</v>
      </c>
      <c r="D2" s="37"/>
      <c r="E2" s="37"/>
      <c r="F2" s="37"/>
      <c r="G2" s="37"/>
      <c r="H2" s="37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2:23" ht="16.5" x14ac:dyDescent="0.3">
      <c r="B3" s="37"/>
      <c r="C3" s="40" t="s">
        <v>27</v>
      </c>
      <c r="D3" s="39"/>
      <c r="E3" s="40" t="s">
        <v>31</v>
      </c>
      <c r="F3" s="39"/>
      <c r="G3" s="40" t="s">
        <v>29</v>
      </c>
      <c r="H3" s="39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2:23" ht="16.5" x14ac:dyDescent="0.3">
      <c r="B4" s="38" t="s">
        <v>5</v>
      </c>
      <c r="C4" s="41" t="s">
        <v>53</v>
      </c>
      <c r="D4" s="41" t="s">
        <v>58</v>
      </c>
      <c r="E4" s="41" t="s">
        <v>53</v>
      </c>
      <c r="F4" s="41" t="s">
        <v>58</v>
      </c>
      <c r="G4" s="41" t="s">
        <v>53</v>
      </c>
      <c r="H4" s="41" t="s">
        <v>58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2:23" ht="16.5" x14ac:dyDescent="0.3">
      <c r="B5" s="35" t="s">
        <v>54</v>
      </c>
      <c r="C5" s="34">
        <v>1</v>
      </c>
      <c r="D5" s="34">
        <v>240000</v>
      </c>
      <c r="E5" s="43" t="s">
        <v>57</v>
      </c>
      <c r="F5" s="43" t="s">
        <v>57</v>
      </c>
      <c r="G5" s="43" t="s">
        <v>57</v>
      </c>
      <c r="H5" s="43" t="s">
        <v>57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2:23" ht="16.5" x14ac:dyDescent="0.3">
      <c r="B6" s="35" t="s">
        <v>55</v>
      </c>
      <c r="C6" s="34">
        <v>2</v>
      </c>
      <c r="D6" s="34">
        <v>300000</v>
      </c>
      <c r="E6" s="34" t="s">
        <v>57</v>
      </c>
      <c r="F6" s="34" t="s">
        <v>57</v>
      </c>
      <c r="G6" s="34">
        <v>1</v>
      </c>
      <c r="H6" s="34">
        <v>330000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2:23" ht="16.5" x14ac:dyDescent="0.3">
      <c r="B7" s="35" t="s">
        <v>56</v>
      </c>
      <c r="C7" s="43" t="s">
        <v>57</v>
      </c>
      <c r="D7" s="43" t="s">
        <v>57</v>
      </c>
      <c r="E7" s="34">
        <v>2</v>
      </c>
      <c r="F7" s="34">
        <v>1140000</v>
      </c>
      <c r="G7" s="34">
        <v>2</v>
      </c>
      <c r="H7" s="34">
        <v>460000</v>
      </c>
      <c r="I7"/>
      <c r="J7"/>
    </row>
    <row r="8" spans="2:23" ht="16.5" x14ac:dyDescent="0.3">
      <c r="B8" s="35" t="s">
        <v>52</v>
      </c>
      <c r="C8" s="34">
        <v>3</v>
      </c>
      <c r="D8" s="34">
        <v>280000</v>
      </c>
      <c r="E8" s="34">
        <v>2</v>
      </c>
      <c r="F8" s="34">
        <v>1140000</v>
      </c>
      <c r="G8" s="34">
        <v>3</v>
      </c>
      <c r="H8" s="42">
        <v>416666.66666666669</v>
      </c>
      <c r="I8"/>
      <c r="J8"/>
    </row>
    <row r="9" spans="2:23" ht="16.5" x14ac:dyDescent="0.3">
      <c r="B9"/>
      <c r="C9"/>
      <c r="D9"/>
      <c r="E9"/>
      <c r="F9"/>
      <c r="G9"/>
      <c r="H9"/>
      <c r="I9"/>
      <c r="J9"/>
    </row>
    <row r="10" spans="2:23" ht="16.5" x14ac:dyDescent="0.3">
      <c r="B10"/>
      <c r="C10"/>
      <c r="D10"/>
      <c r="E10"/>
      <c r="F10"/>
      <c r="G10"/>
      <c r="H10"/>
      <c r="I10"/>
      <c r="J10"/>
    </row>
    <row r="11" spans="2:23" ht="16.5" x14ac:dyDescent="0.3">
      <c r="B11"/>
      <c r="C11"/>
      <c r="D11"/>
      <c r="E11"/>
      <c r="F11"/>
      <c r="G11"/>
      <c r="H11"/>
      <c r="I11"/>
      <c r="J11"/>
    </row>
    <row r="12" spans="2:23" ht="16.5" x14ac:dyDescent="0.3">
      <c r="B12"/>
      <c r="C12"/>
      <c r="D12"/>
      <c r="E12"/>
      <c r="F12"/>
      <c r="G12"/>
      <c r="H12"/>
      <c r="I12"/>
      <c r="J12"/>
    </row>
    <row r="13" spans="2:23" ht="16.5" x14ac:dyDescent="0.3">
      <c r="B13"/>
      <c r="C13"/>
      <c r="D13"/>
    </row>
    <row r="14" spans="2:23" ht="16.5" x14ac:dyDescent="0.3">
      <c r="B14"/>
      <c r="C14"/>
      <c r="D14"/>
    </row>
    <row r="15" spans="2:23" ht="16.5" x14ac:dyDescent="0.3">
      <c r="B15"/>
      <c r="C15"/>
      <c r="D15"/>
    </row>
    <row r="16" spans="2:23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작업일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2023-05-02T22:56:08Z</dcterms:created>
  <dcterms:modified xsi:type="dcterms:W3CDTF">2023-05-02T23:58:54Z</dcterms:modified>
</cp:coreProperties>
</file>