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중고가">제1작업!$F$5:$F$12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3" l="1"/>
  <c r="F15" i="3"/>
  <c r="F10" i="3"/>
  <c r="F5" i="3"/>
  <c r="E18" i="3"/>
  <c r="E16" i="3"/>
  <c r="E11" i="3"/>
  <c r="E6" i="3"/>
  <c r="H11" i="2"/>
  <c r="J14" i="1" l="1"/>
  <c r="J12" i="1"/>
  <c r="J13" i="1"/>
  <c r="E14" i="1"/>
  <c r="E13" i="1"/>
  <c r="J5" i="1"/>
  <c r="J6" i="1"/>
  <c r="J7" i="1"/>
  <c r="J8" i="1"/>
  <c r="J9" i="1"/>
  <c r="J10" i="1"/>
  <c r="J11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<sst xmlns="http://schemas.openxmlformats.org/spreadsheetml/2006/main" count="154" uniqueCount="59">
  <si>
    <t>관리코드</t>
    <phoneticPr fontId="2" type="noConversion"/>
  </si>
  <si>
    <t>모델명</t>
    <phoneticPr fontId="2" type="noConversion"/>
  </si>
  <si>
    <t>연료</t>
    <phoneticPr fontId="2" type="noConversion"/>
  </si>
  <si>
    <t>제조사</t>
    <phoneticPr fontId="2" type="noConversion"/>
  </si>
  <si>
    <t>중고가
(만원)</t>
    <phoneticPr fontId="2" type="noConversion"/>
  </si>
  <si>
    <t>연비
(km/L)</t>
    <phoneticPr fontId="2" type="noConversion"/>
  </si>
  <si>
    <t>주행기록</t>
    <phoneticPr fontId="2" type="noConversion"/>
  </si>
  <si>
    <t>연비 순위</t>
    <phoneticPr fontId="2" type="noConversion"/>
  </si>
  <si>
    <t>직영점</t>
    <phoneticPr fontId="2" type="noConversion"/>
  </si>
  <si>
    <t>HD1-002</t>
  </si>
  <si>
    <t>HD1-002</t>
    <phoneticPr fontId="2" type="noConversion"/>
  </si>
  <si>
    <t>KA2-102</t>
    <phoneticPr fontId="2" type="noConversion"/>
  </si>
  <si>
    <t>CB2-002</t>
    <phoneticPr fontId="2" type="noConversion"/>
  </si>
  <si>
    <t>SY1-054</t>
    <phoneticPr fontId="2" type="noConversion"/>
  </si>
  <si>
    <t>RN4-101</t>
    <phoneticPr fontId="2" type="noConversion"/>
  </si>
  <si>
    <t>KA3-003</t>
    <phoneticPr fontId="2" type="noConversion"/>
  </si>
  <si>
    <t>HD2-006</t>
    <phoneticPr fontId="2" type="noConversion"/>
  </si>
  <si>
    <t>HD4-001</t>
    <phoneticPr fontId="2" type="noConversion"/>
  </si>
  <si>
    <t>쏘나타</t>
    <phoneticPr fontId="2" type="noConversion"/>
  </si>
  <si>
    <t>니로</t>
    <phoneticPr fontId="2" type="noConversion"/>
  </si>
  <si>
    <t>이쿼녹스</t>
    <phoneticPr fontId="2" type="noConversion"/>
  </si>
  <si>
    <t>QM3</t>
    <phoneticPr fontId="2" type="noConversion"/>
  </si>
  <si>
    <t>더 뉴 카니발</t>
    <phoneticPr fontId="2" type="noConversion"/>
  </si>
  <si>
    <t>그랜드 스타렉스</t>
    <phoneticPr fontId="2" type="noConversion"/>
  </si>
  <si>
    <t>그랜저</t>
    <phoneticPr fontId="2" type="noConversion"/>
  </si>
  <si>
    <t>티볼리 아머</t>
    <phoneticPr fontId="2" type="noConversion"/>
  </si>
  <si>
    <t>가솔린</t>
    <phoneticPr fontId="2" type="noConversion"/>
  </si>
  <si>
    <t>하이브리드</t>
    <phoneticPr fontId="2" type="noConversion"/>
  </si>
  <si>
    <t>디젤</t>
    <phoneticPr fontId="2" type="noConversion"/>
  </si>
  <si>
    <t>디젤</t>
    <phoneticPr fontId="2" type="noConversion"/>
  </si>
  <si>
    <t>하이브리드</t>
    <phoneticPr fontId="2" type="noConversion"/>
  </si>
  <si>
    <t>현대</t>
    <phoneticPr fontId="2" type="noConversion"/>
  </si>
  <si>
    <t>기아</t>
    <phoneticPr fontId="2" type="noConversion"/>
  </si>
  <si>
    <t>쉐보레</t>
    <phoneticPr fontId="2" type="noConversion"/>
  </si>
  <si>
    <t>쌍용</t>
    <phoneticPr fontId="2" type="noConversion"/>
  </si>
  <si>
    <t>르노삼성</t>
    <phoneticPr fontId="2" type="noConversion"/>
  </si>
  <si>
    <t>기아</t>
    <phoneticPr fontId="2" type="noConversion"/>
  </si>
  <si>
    <t>현대</t>
    <phoneticPr fontId="2" type="noConversion"/>
  </si>
  <si>
    <t>하이브리드 차량 연비(km/L) 평균</t>
    <phoneticPr fontId="2" type="noConversion"/>
  </si>
  <si>
    <t>두 번째로 높은 중고가(만원)</t>
    <phoneticPr fontId="2" type="noConversion"/>
  </si>
  <si>
    <t>관리코드</t>
    <phoneticPr fontId="2" type="noConversion"/>
  </si>
  <si>
    <t>연비
(km/L)</t>
    <phoneticPr fontId="2" type="noConversion"/>
  </si>
  <si>
    <t>가솔린 차량의 주행기록 합계</t>
    <phoneticPr fontId="2" type="noConversion"/>
  </si>
  <si>
    <t>담당</t>
    <phoneticPr fontId="2" type="noConversion"/>
  </si>
  <si>
    <t>팀장</t>
    <phoneticPr fontId="2" type="noConversion"/>
  </si>
  <si>
    <t>이사</t>
    <phoneticPr fontId="2" type="noConversion"/>
  </si>
  <si>
    <t>확
인</t>
    <phoneticPr fontId="2" type="noConversion"/>
  </si>
  <si>
    <t>현대 자동차의 연비(km/L)평균</t>
    <phoneticPr fontId="2" type="noConversion"/>
  </si>
  <si>
    <t>K*</t>
    <phoneticPr fontId="2" type="noConversion"/>
  </si>
  <si>
    <t>&gt;=100000</t>
    <phoneticPr fontId="2" type="noConversion"/>
  </si>
  <si>
    <t>하이브리드 개수</t>
  </si>
  <si>
    <t>디젤 개수</t>
  </si>
  <si>
    <t>가솔린 개수</t>
  </si>
  <si>
    <t>전체 개수</t>
  </si>
  <si>
    <t>하이브리드 평균</t>
  </si>
  <si>
    <t>디젤 평균</t>
  </si>
  <si>
    <t>가솔린 평균</t>
  </si>
  <si>
    <t>전체 평균</t>
  </si>
  <si>
    <t>쏘나타 뉴 라이즈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</si>
</sst>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.0_-"/>
    <numFmt numFmtId="177" formatCode="#,##0&quot;km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11"/>
      <color rgb="FFFF0000"/>
      <name val="굴림"/>
      <family val="3"/>
      <charset val="129"/>
    </font>
    <font>
      <b/>
      <sz val="11"/>
      <color theme="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7" xfId="0" applyFont="1" applyFill="1" applyBorder="1" applyAlignment="1">
      <alignment vertical="center"/>
    </xf>
    <xf numFmtId="41" fontId="1" fillId="0" borderId="7" xfId="0" applyNumberFormat="1" applyFont="1" applyBorder="1">
      <alignment vertical="center"/>
    </xf>
    <xf numFmtId="41" fontId="1" fillId="0" borderId="1" xfId="0" applyNumberFormat="1" applyFont="1" applyBorder="1">
      <alignment vertical="center"/>
    </xf>
    <xf numFmtId="41" fontId="1" fillId="0" borderId="12" xfId="0" applyNumberFormat="1" applyFont="1" applyBorder="1">
      <alignment vertical="center"/>
    </xf>
    <xf numFmtId="176" fontId="1" fillId="0" borderId="7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176" fontId="1" fillId="0" borderId="12" xfId="0" applyNumberFormat="1" applyFont="1" applyBorder="1">
      <alignment vertical="center"/>
    </xf>
    <xf numFmtId="177" fontId="1" fillId="0" borderId="7" xfId="0" applyNumberFormat="1" applyFont="1" applyBorder="1">
      <alignment vertical="center"/>
    </xf>
    <xf numFmtId="177" fontId="1" fillId="0" borderId="1" xfId="0" applyNumberFormat="1" applyFont="1" applyBorder="1">
      <alignment vertical="center"/>
    </xf>
    <xf numFmtId="177" fontId="1" fillId="0" borderId="12" xfId="0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right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/>
    </xf>
    <xf numFmtId="41" fontId="1" fillId="0" borderId="23" xfId="0" applyNumberFormat="1" applyFont="1" applyBorder="1">
      <alignment vertical="center"/>
    </xf>
    <xf numFmtId="176" fontId="1" fillId="0" borderId="23" xfId="0" applyNumberFormat="1" applyFont="1" applyBorder="1">
      <alignment vertical="center"/>
    </xf>
    <xf numFmtId="177" fontId="1" fillId="0" borderId="23" xfId="0" applyNumberFormat="1" applyFont="1" applyBorder="1">
      <alignment vertical="center"/>
    </xf>
    <xf numFmtId="0" fontId="3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1" fillId="0" borderId="0" xfId="0" applyFont="1" applyBorder="1" applyAlignment="1">
      <alignment horizontal="center" vertical="center"/>
    </xf>
    <xf numFmtId="41" fontId="1" fillId="0" borderId="7" xfId="0" applyNumberFormat="1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7" fontId="1" fillId="0" borderId="7" xfId="0" applyNumberFormat="1" applyFont="1" applyBorder="1" applyAlignment="1">
      <alignment horizontal="center" vertical="center"/>
    </xf>
    <xf numFmtId="41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1" fillId="0" borderId="12" xfId="0" applyNumberFormat="1" applyFont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1" fontId="1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</cellXfs>
  <cellStyles count="1">
    <cellStyle name="표준" xfId="0" builtinId="0"/>
  </cellStyles>
  <dxfs count="3">
    <dxf>
      <font>
        <color rgb="FF0070C0"/>
      </font>
    </dxf>
    <dxf>
      <font>
        <color rgb="FF0070C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/>
              <a:t>가솔린 및 디젤 차량 현황</a:t>
            </a:r>
            <a:endParaRPr lang="ko-KR"/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제1작업!$G$4</c:f>
              <c:strCache>
                <c:ptCount val="1"/>
                <c:pt idx="0">
                  <c:v>연비
(km/L)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(제1작업!$C$5,제1작업!$C$7:$C$11)</c:f>
              <c:strCache>
                <c:ptCount val="6"/>
                <c:pt idx="0">
                  <c:v>쏘나타 뉴 라이즈</c:v>
                </c:pt>
                <c:pt idx="1">
                  <c:v>이쿼녹스</c:v>
                </c:pt>
                <c:pt idx="2">
                  <c:v>티볼리 아머</c:v>
                </c:pt>
                <c:pt idx="3">
                  <c:v>QM3</c:v>
                </c:pt>
                <c:pt idx="4">
                  <c:v>더 뉴 카니발</c:v>
                </c:pt>
                <c:pt idx="5">
                  <c:v>그랜드 스타렉스</c:v>
                </c:pt>
              </c:strCache>
            </c:strRef>
          </c:cat>
          <c:val>
            <c:numRef>
              <c:f>(제1작업!$G$5,제1작업!$G$7:$G$11)</c:f>
              <c:numCache>
                <c:formatCode>#,##0.0_-</c:formatCode>
                <c:ptCount val="6"/>
                <c:pt idx="0">
                  <c:v>16.100000000000001</c:v>
                </c:pt>
                <c:pt idx="1">
                  <c:v>13.3</c:v>
                </c:pt>
                <c:pt idx="2">
                  <c:v>14.2</c:v>
                </c:pt>
                <c:pt idx="3">
                  <c:v>17.3</c:v>
                </c:pt>
                <c:pt idx="4">
                  <c:v>11.4</c:v>
                </c:pt>
                <c:pt idx="5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5-40CD-A750-8C26CF5C86C8}"/>
            </c:ext>
          </c:extLst>
        </c:ser>
        <c:ser>
          <c:idx val="1"/>
          <c:order val="1"/>
          <c:tx>
            <c:strRef>
              <c:f>제1작업!$H$4</c:f>
              <c:strCache>
                <c:ptCount val="1"/>
                <c:pt idx="0">
                  <c:v>주행기록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(제1작업!$C$5,제1작업!$C$7:$C$11)</c:f>
              <c:strCache>
                <c:ptCount val="6"/>
                <c:pt idx="0">
                  <c:v>쏘나타 뉴 라이즈</c:v>
                </c:pt>
                <c:pt idx="1">
                  <c:v>이쿼녹스</c:v>
                </c:pt>
                <c:pt idx="2">
                  <c:v>티볼리 아머</c:v>
                </c:pt>
                <c:pt idx="3">
                  <c:v>QM3</c:v>
                </c:pt>
                <c:pt idx="4">
                  <c:v>더 뉴 카니발</c:v>
                </c:pt>
                <c:pt idx="5">
                  <c:v>그랜드 스타렉스</c:v>
                </c:pt>
              </c:strCache>
            </c:strRef>
          </c:cat>
          <c:val>
            <c:numRef>
              <c:f>(제1작업!$H$5,제1작업!$H$7:$H$11)</c:f>
              <c:numCache>
                <c:formatCode>#,##0"km"</c:formatCode>
                <c:ptCount val="6"/>
                <c:pt idx="0">
                  <c:v>26037</c:v>
                </c:pt>
                <c:pt idx="1">
                  <c:v>133411</c:v>
                </c:pt>
                <c:pt idx="2">
                  <c:v>96300</c:v>
                </c:pt>
                <c:pt idx="3">
                  <c:v>97803</c:v>
                </c:pt>
                <c:pt idx="4">
                  <c:v>71715</c:v>
                </c:pt>
                <c:pt idx="5">
                  <c:v>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5-40CD-A750-8C26CF5C8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099887"/>
        <c:axId val="885094895"/>
      </c:barChart>
      <c:catAx>
        <c:axId val="88509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885094895"/>
        <c:crosses val="autoZero"/>
        <c:auto val="1"/>
        <c:lblAlgn val="ctr"/>
        <c:lblOffset val="100"/>
        <c:noMultiLvlLbl val="0"/>
      </c:catAx>
      <c:valAx>
        <c:axId val="88509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885099887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0</xdr:row>
      <xdr:rowOff>76200</xdr:rowOff>
    </xdr:from>
    <xdr:to>
      <xdr:col>6</xdr:col>
      <xdr:colOff>466397</xdr:colOff>
      <xdr:row>2</xdr:row>
      <xdr:rowOff>219075</xdr:rowOff>
    </xdr:to>
    <xdr:sp macro="" textlink="">
      <xdr:nvSpPr>
        <xdr:cNvPr id="2" name="양쪽 모서리가 잘린 사각형 1"/>
        <xdr:cNvSpPr/>
      </xdr:nvSpPr>
      <xdr:spPr>
        <a:xfrm>
          <a:off x="134336" y="76200"/>
          <a:ext cx="4463940" cy="720944"/>
        </a:xfrm>
        <a:prstGeom prst="snip2Same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신규 등록 중고차 상세 정보</a:t>
          </a:r>
        </a:p>
      </xdr:txBody>
    </xdr:sp>
    <xdr:clientData/>
  </xdr:twoCellAnchor>
  <xdr:twoCellAnchor editAs="oneCell">
    <xdr:from>
      <xdr:col>7</xdr:col>
      <xdr:colOff>111672</xdr:colOff>
      <xdr:row>0</xdr:row>
      <xdr:rowOff>111674</xdr:rowOff>
    </xdr:from>
    <xdr:to>
      <xdr:col>9</xdr:col>
      <xdr:colOff>660797</xdr:colOff>
      <xdr:row>2</xdr:row>
      <xdr:rowOff>134337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7750" y="111674"/>
          <a:ext cx="2025500" cy="594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</xdr:row>
      <xdr:rowOff>57150</xdr:rowOff>
    </xdr:from>
    <xdr:to>
      <xdr:col>12</xdr:col>
      <xdr:colOff>38100</xdr:colOff>
      <xdr:row>27</xdr:row>
      <xdr:rowOff>161925</xdr:rowOff>
    </xdr:to>
    <xdr:graphicFrame macro="">
      <xdr:nvGraphicFramePr>
        <xdr:cNvPr id="2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tabSelected="1" zoomScale="160" zoomScaleNormal="160" workbookViewId="0">
      <selection activeCell="G7" activeCellId="3" sqref="C4:C5 G4:H5 C7:C11 G7:H11"/>
    </sheetView>
  </sheetViews>
  <sheetFormatPr defaultRowHeight="13.5" x14ac:dyDescent="0.3"/>
  <cols>
    <col min="1" max="1" width="1.625" style="1" customWidth="1"/>
    <col min="2" max="2" width="8.25" style="1" customWidth="1"/>
    <col min="3" max="3" width="16.5" style="1" bestFit="1" customWidth="1"/>
    <col min="4" max="4" width="10.5" style="1" customWidth="1"/>
    <col min="5" max="7" width="9" style="1"/>
    <col min="8" max="8" width="10.375" style="1" bestFit="1" customWidth="1"/>
    <col min="9" max="11" width="9" style="1"/>
    <col min="12" max="12" width="5" style="1" customWidth="1"/>
    <col min="13" max="16384" width="9" style="1"/>
  </cols>
  <sheetData>
    <row r="1" spans="2:15" ht="22.5" customHeight="1" x14ac:dyDescent="0.3"/>
    <row r="2" spans="2:15" ht="22.5" customHeight="1" x14ac:dyDescent="0.3"/>
    <row r="3" spans="2:15" ht="22.5" customHeight="1" thickBot="1" x14ac:dyDescent="0.35"/>
    <row r="4" spans="2:15" ht="27.75" thickBot="1" x14ac:dyDescent="0.35">
      <c r="B4" s="14" t="s">
        <v>0</v>
      </c>
      <c r="C4" s="15" t="s">
        <v>1</v>
      </c>
      <c r="D4" s="16" t="s">
        <v>2</v>
      </c>
      <c r="E4" s="16" t="s">
        <v>3</v>
      </c>
      <c r="F4" s="17" t="s">
        <v>4</v>
      </c>
      <c r="G4" s="17" t="s">
        <v>5</v>
      </c>
      <c r="H4" s="16" t="s">
        <v>6</v>
      </c>
      <c r="I4" s="16" t="s">
        <v>7</v>
      </c>
      <c r="J4" s="18" t="s">
        <v>8</v>
      </c>
    </row>
    <row r="5" spans="2:15" x14ac:dyDescent="0.3">
      <c r="B5" s="6" t="s">
        <v>10</v>
      </c>
      <c r="C5" s="21" t="s">
        <v>58</v>
      </c>
      <c r="D5" s="21" t="s">
        <v>26</v>
      </c>
      <c r="E5" s="21" t="s">
        <v>31</v>
      </c>
      <c r="F5" s="25">
        <v>2870</v>
      </c>
      <c r="G5" s="28">
        <v>16.100000000000001</v>
      </c>
      <c r="H5" s="31">
        <v>26037</v>
      </c>
      <c r="I5" s="13" t="str">
        <f t="shared" ref="I5:I12" si="0">_xlfn.RANK.EQ(G5,$G$5:$G$12)&amp;"위"</f>
        <v>4위</v>
      </c>
      <c r="J5" s="7" t="str">
        <f t="shared" ref="J5:J11" si="1">IF(MID(B5,3,1)="1","서울",IF(MID(B5,3,1)="2","경기/인천","기타"))</f>
        <v>서울</v>
      </c>
    </row>
    <row r="6" spans="2:15" x14ac:dyDescent="0.3">
      <c r="B6" s="8" t="s">
        <v>11</v>
      </c>
      <c r="C6" s="22" t="s">
        <v>19</v>
      </c>
      <c r="D6" s="22" t="s">
        <v>27</v>
      </c>
      <c r="E6" s="22" t="s">
        <v>32</v>
      </c>
      <c r="F6" s="26">
        <v>2650</v>
      </c>
      <c r="G6" s="29">
        <v>19.5</v>
      </c>
      <c r="H6" s="32">
        <v>94160</v>
      </c>
      <c r="I6" s="5" t="str">
        <f t="shared" si="0"/>
        <v>1위</v>
      </c>
      <c r="J6" s="9" t="str">
        <f t="shared" si="1"/>
        <v>경기/인천</v>
      </c>
    </row>
    <row r="7" spans="2:15" x14ac:dyDescent="0.3">
      <c r="B7" s="8" t="s">
        <v>12</v>
      </c>
      <c r="C7" s="22" t="s">
        <v>20</v>
      </c>
      <c r="D7" s="22" t="s">
        <v>28</v>
      </c>
      <c r="E7" s="22" t="s">
        <v>33</v>
      </c>
      <c r="F7" s="26">
        <v>4030</v>
      </c>
      <c r="G7" s="29">
        <v>13.3</v>
      </c>
      <c r="H7" s="32">
        <v>133411</v>
      </c>
      <c r="I7" s="5" t="str">
        <f t="shared" si="0"/>
        <v>6위</v>
      </c>
      <c r="J7" s="9" t="str">
        <f t="shared" si="1"/>
        <v>경기/인천</v>
      </c>
    </row>
    <row r="8" spans="2:15" x14ac:dyDescent="0.3">
      <c r="B8" s="8" t="s">
        <v>13</v>
      </c>
      <c r="C8" s="22" t="s">
        <v>25</v>
      </c>
      <c r="D8" s="22" t="s">
        <v>26</v>
      </c>
      <c r="E8" s="22" t="s">
        <v>34</v>
      </c>
      <c r="F8" s="26">
        <v>2060</v>
      </c>
      <c r="G8" s="29">
        <v>14.2</v>
      </c>
      <c r="H8" s="32">
        <v>96300</v>
      </c>
      <c r="I8" s="5" t="str">
        <f t="shared" si="0"/>
        <v>5위</v>
      </c>
      <c r="J8" s="9" t="str">
        <f t="shared" si="1"/>
        <v>서울</v>
      </c>
    </row>
    <row r="9" spans="2:15" x14ac:dyDescent="0.3">
      <c r="B9" s="8" t="s">
        <v>14</v>
      </c>
      <c r="C9" s="22" t="s">
        <v>21</v>
      </c>
      <c r="D9" s="22" t="s">
        <v>29</v>
      </c>
      <c r="E9" s="22" t="s">
        <v>35</v>
      </c>
      <c r="F9" s="26">
        <v>2100</v>
      </c>
      <c r="G9" s="29">
        <v>17.3</v>
      </c>
      <c r="H9" s="32">
        <v>97803</v>
      </c>
      <c r="I9" s="5" t="str">
        <f t="shared" si="0"/>
        <v>2위</v>
      </c>
      <c r="J9" s="9" t="str">
        <f t="shared" si="1"/>
        <v>기타</v>
      </c>
    </row>
    <row r="10" spans="2:15" x14ac:dyDescent="0.3">
      <c r="B10" s="8" t="s">
        <v>15</v>
      </c>
      <c r="C10" s="22" t="s">
        <v>22</v>
      </c>
      <c r="D10" s="22" t="s">
        <v>26</v>
      </c>
      <c r="E10" s="22" t="s">
        <v>36</v>
      </c>
      <c r="F10" s="26">
        <v>3450</v>
      </c>
      <c r="G10" s="29">
        <v>11.4</v>
      </c>
      <c r="H10" s="32">
        <v>71715</v>
      </c>
      <c r="I10" s="5" t="str">
        <f t="shared" si="0"/>
        <v>7위</v>
      </c>
      <c r="J10" s="9" t="str">
        <f t="shared" si="1"/>
        <v>기타</v>
      </c>
    </row>
    <row r="11" spans="2:15" x14ac:dyDescent="0.3">
      <c r="B11" s="8" t="s">
        <v>16</v>
      </c>
      <c r="C11" s="22" t="s">
        <v>23</v>
      </c>
      <c r="D11" s="22" t="s">
        <v>29</v>
      </c>
      <c r="E11" s="22" t="s">
        <v>37</v>
      </c>
      <c r="F11" s="26">
        <v>4660</v>
      </c>
      <c r="G11" s="29">
        <v>10.9</v>
      </c>
      <c r="H11" s="32">
        <v>7692</v>
      </c>
      <c r="I11" s="5" t="str">
        <f t="shared" si="0"/>
        <v>8위</v>
      </c>
      <c r="J11" s="9" t="str">
        <f t="shared" si="1"/>
        <v>경기/인천</v>
      </c>
    </row>
    <row r="12" spans="2:15" ht="14.25" thickBot="1" x14ac:dyDescent="0.35">
      <c r="B12" s="10" t="s">
        <v>17</v>
      </c>
      <c r="C12" s="23" t="s">
        <v>24</v>
      </c>
      <c r="D12" s="23" t="s">
        <v>30</v>
      </c>
      <c r="E12" s="23" t="s">
        <v>37</v>
      </c>
      <c r="F12" s="27">
        <v>3950</v>
      </c>
      <c r="G12" s="30">
        <v>16.2</v>
      </c>
      <c r="H12" s="33">
        <v>117884</v>
      </c>
      <c r="I12" s="11" t="str">
        <f t="shared" si="0"/>
        <v>3위</v>
      </c>
      <c r="J12" s="12" t="str">
        <f>IF(MID(B12,3,1)="1","서울",IF(MID(B12,3,1)="2","경기/인천","기타"))</f>
        <v>기타</v>
      </c>
    </row>
    <row r="13" spans="2:15" ht="16.5" customHeight="1" x14ac:dyDescent="0.3">
      <c r="B13" s="61" t="s">
        <v>38</v>
      </c>
      <c r="C13" s="62"/>
      <c r="D13" s="63"/>
      <c r="E13" s="24">
        <f>SUMIF(D5:D12,"하이브리드",G5:G12)/COUNTIF(D5:D12,"하이브리드")</f>
        <v>17.850000000000001</v>
      </c>
      <c r="F13" s="67"/>
      <c r="G13" s="66" t="s">
        <v>39</v>
      </c>
      <c r="H13" s="66"/>
      <c r="I13" s="66"/>
      <c r="J13" s="7">
        <f>LARGE(중고가,2)</f>
        <v>4030</v>
      </c>
    </row>
    <row r="14" spans="2:15" ht="27.75" customHeight="1" thickBot="1" x14ac:dyDescent="0.35">
      <c r="B14" s="69" t="s">
        <v>42</v>
      </c>
      <c r="C14" s="70"/>
      <c r="D14" s="71"/>
      <c r="E14" s="36">
        <f>DSUM(B4:H12,7,D4:D5)</f>
        <v>194052</v>
      </c>
      <c r="F14" s="68"/>
      <c r="G14" s="19" t="s">
        <v>40</v>
      </c>
      <c r="H14" s="11" t="s">
        <v>9</v>
      </c>
      <c r="I14" s="20" t="s">
        <v>41</v>
      </c>
      <c r="J14" s="12">
        <f>VLOOKUP(H14,B4:G12,6,0)</f>
        <v>16.100000000000001</v>
      </c>
    </row>
    <row r="15" spans="2:15" x14ac:dyDescent="0.3">
      <c r="B15" s="2"/>
      <c r="C15" s="2"/>
      <c r="D15" s="2"/>
      <c r="E15" s="2"/>
      <c r="F15" s="2"/>
      <c r="G15" s="2"/>
      <c r="H15" s="2"/>
      <c r="I15" s="2"/>
    </row>
    <row r="16" spans="2:15" x14ac:dyDescent="0.3">
      <c r="L16" s="64" t="s">
        <v>46</v>
      </c>
      <c r="M16" s="3" t="s">
        <v>43</v>
      </c>
      <c r="N16" s="3" t="s">
        <v>44</v>
      </c>
      <c r="O16" s="3" t="s">
        <v>45</v>
      </c>
    </row>
    <row r="17" spans="12:15" ht="30" customHeight="1" x14ac:dyDescent="0.3">
      <c r="L17" s="65"/>
      <c r="M17" s="4"/>
      <c r="N17" s="4"/>
      <c r="O17" s="4"/>
    </row>
  </sheetData>
  <mergeCells count="5">
    <mergeCell ref="B13:D13"/>
    <mergeCell ref="L16:L17"/>
    <mergeCell ref="G13:I13"/>
    <mergeCell ref="F13:F14"/>
    <mergeCell ref="B14:D14"/>
  </mergeCells>
  <phoneticPr fontId="2" type="noConversion"/>
  <conditionalFormatting sqref="B5:J12">
    <cfRule type="expression" dxfId="2" priority="1">
      <formula>$G5&gt;=16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8576"/>
  <sheetViews>
    <sheetView zoomScale="145" zoomScaleNormal="145" workbookViewId="0"/>
  </sheetViews>
  <sheetFormatPr defaultRowHeight="13.5" x14ac:dyDescent="0.3"/>
  <cols>
    <col min="1" max="1" width="1.625" style="1" customWidth="1"/>
    <col min="2" max="2" width="8.25" style="1" customWidth="1"/>
    <col min="3" max="3" width="15.875" style="1" customWidth="1"/>
    <col min="4" max="4" width="10.5" style="1" customWidth="1"/>
    <col min="5" max="7" width="9" style="1"/>
    <col min="8" max="8" width="10.3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14" t="s">
        <v>0</v>
      </c>
      <c r="C2" s="15" t="s">
        <v>1</v>
      </c>
      <c r="D2" s="16" t="s">
        <v>2</v>
      </c>
      <c r="E2" s="16" t="s">
        <v>3</v>
      </c>
      <c r="F2" s="17" t="s">
        <v>4</v>
      </c>
      <c r="G2" s="17" t="s">
        <v>5</v>
      </c>
      <c r="H2" s="16" t="s">
        <v>6</v>
      </c>
    </row>
    <row r="3" spans="2:8" x14ac:dyDescent="0.3">
      <c r="B3" s="6" t="s">
        <v>10</v>
      </c>
      <c r="C3" s="21" t="s">
        <v>18</v>
      </c>
      <c r="D3" s="21" t="s">
        <v>26</v>
      </c>
      <c r="E3" s="21" t="s">
        <v>31</v>
      </c>
      <c r="F3" s="25">
        <v>2870</v>
      </c>
      <c r="G3" s="28">
        <v>17.900000000000002</v>
      </c>
      <c r="H3" s="31">
        <v>26037</v>
      </c>
    </row>
    <row r="4" spans="2:8" x14ac:dyDescent="0.3">
      <c r="B4" s="8" t="s">
        <v>11</v>
      </c>
      <c r="C4" s="22" t="s">
        <v>19</v>
      </c>
      <c r="D4" s="22" t="s">
        <v>27</v>
      </c>
      <c r="E4" s="22" t="s">
        <v>32</v>
      </c>
      <c r="F4" s="26">
        <v>2650</v>
      </c>
      <c r="G4" s="29">
        <v>19.5</v>
      </c>
      <c r="H4" s="32">
        <v>94160</v>
      </c>
    </row>
    <row r="5" spans="2:8" x14ac:dyDescent="0.3">
      <c r="B5" s="8" t="s">
        <v>12</v>
      </c>
      <c r="C5" s="22" t="s">
        <v>20</v>
      </c>
      <c r="D5" s="22" t="s">
        <v>28</v>
      </c>
      <c r="E5" s="22" t="s">
        <v>33</v>
      </c>
      <c r="F5" s="26">
        <v>4030</v>
      </c>
      <c r="G5" s="29">
        <v>13.3</v>
      </c>
      <c r="H5" s="32">
        <v>133411</v>
      </c>
    </row>
    <row r="6" spans="2:8" x14ac:dyDescent="0.3">
      <c r="B6" s="8" t="s">
        <v>13</v>
      </c>
      <c r="C6" s="22" t="s">
        <v>25</v>
      </c>
      <c r="D6" s="22" t="s">
        <v>26</v>
      </c>
      <c r="E6" s="22" t="s">
        <v>34</v>
      </c>
      <c r="F6" s="26">
        <v>2060</v>
      </c>
      <c r="G6" s="29">
        <v>14.2</v>
      </c>
      <c r="H6" s="32">
        <v>96300</v>
      </c>
    </row>
    <row r="7" spans="2:8" x14ac:dyDescent="0.3">
      <c r="B7" s="8" t="s">
        <v>14</v>
      </c>
      <c r="C7" s="22" t="s">
        <v>21</v>
      </c>
      <c r="D7" s="22" t="s">
        <v>28</v>
      </c>
      <c r="E7" s="22" t="s">
        <v>35</v>
      </c>
      <c r="F7" s="26">
        <v>2100</v>
      </c>
      <c r="G7" s="29">
        <v>17.3</v>
      </c>
      <c r="H7" s="32">
        <v>97803</v>
      </c>
    </row>
    <row r="8" spans="2:8" x14ac:dyDescent="0.3">
      <c r="B8" s="8" t="s">
        <v>15</v>
      </c>
      <c r="C8" s="22" t="s">
        <v>22</v>
      </c>
      <c r="D8" s="22" t="s">
        <v>26</v>
      </c>
      <c r="E8" s="22" t="s">
        <v>36</v>
      </c>
      <c r="F8" s="26">
        <v>3450</v>
      </c>
      <c r="G8" s="29">
        <v>11.4</v>
      </c>
      <c r="H8" s="32">
        <v>71715</v>
      </c>
    </row>
    <row r="9" spans="2:8" x14ac:dyDescent="0.3">
      <c r="B9" s="8" t="s">
        <v>16</v>
      </c>
      <c r="C9" s="22" t="s">
        <v>23</v>
      </c>
      <c r="D9" s="22" t="s">
        <v>28</v>
      </c>
      <c r="E9" s="22" t="s">
        <v>31</v>
      </c>
      <c r="F9" s="26">
        <v>4660</v>
      </c>
      <c r="G9" s="29">
        <v>10.9</v>
      </c>
      <c r="H9" s="32">
        <v>7692</v>
      </c>
    </row>
    <row r="10" spans="2:8" x14ac:dyDescent="0.3">
      <c r="B10" s="37" t="s">
        <v>17</v>
      </c>
      <c r="C10" s="38" t="s">
        <v>24</v>
      </c>
      <c r="D10" s="38" t="s">
        <v>30</v>
      </c>
      <c r="E10" s="38" t="s">
        <v>31</v>
      </c>
      <c r="F10" s="39">
        <v>3950</v>
      </c>
      <c r="G10" s="40">
        <v>16.2</v>
      </c>
      <c r="H10" s="41">
        <v>117884</v>
      </c>
    </row>
    <row r="11" spans="2:8" x14ac:dyDescent="0.3">
      <c r="B11" s="65" t="s">
        <v>47</v>
      </c>
      <c r="C11" s="65"/>
      <c r="D11" s="65"/>
      <c r="E11" s="65"/>
      <c r="F11" s="65"/>
      <c r="G11" s="65"/>
      <c r="H11" s="34">
        <f>DAVERAGE(B2:H10,G2,E2:E3)</f>
        <v>15</v>
      </c>
    </row>
    <row r="13" spans="2:8" ht="14.25" thickBot="1" x14ac:dyDescent="0.35"/>
    <row r="14" spans="2:8" ht="14.25" thickBot="1" x14ac:dyDescent="0.35">
      <c r="B14" s="14" t="s">
        <v>0</v>
      </c>
      <c r="C14" s="16" t="s">
        <v>6</v>
      </c>
    </row>
    <row r="15" spans="2:8" x14ac:dyDescent="0.3">
      <c r="B15" s="1" t="s">
        <v>48</v>
      </c>
    </row>
    <row r="16" spans="2:8" x14ac:dyDescent="0.3">
      <c r="C16" s="1" t="s">
        <v>49</v>
      </c>
    </row>
    <row r="17" spans="2:17" ht="14.25" thickBot="1" x14ac:dyDescent="0.35"/>
    <row r="18" spans="2:17" ht="27.75" thickBot="1" x14ac:dyDescent="0.35">
      <c r="B18" s="15" t="s">
        <v>1</v>
      </c>
      <c r="C18" s="16" t="s">
        <v>2</v>
      </c>
      <c r="D18" s="17" t="s">
        <v>4</v>
      </c>
      <c r="E18" s="17" t="s">
        <v>5</v>
      </c>
    </row>
    <row r="19" spans="2:17" x14ac:dyDescent="0.3">
      <c r="B19" s="22" t="s">
        <v>19</v>
      </c>
      <c r="C19" s="22" t="s">
        <v>27</v>
      </c>
      <c r="D19" s="26">
        <v>2650</v>
      </c>
      <c r="E19" s="29">
        <v>19.5</v>
      </c>
    </row>
    <row r="20" spans="2:17" x14ac:dyDescent="0.3">
      <c r="B20" s="22" t="s">
        <v>20</v>
      </c>
      <c r="C20" s="22" t="s">
        <v>28</v>
      </c>
      <c r="D20" s="26">
        <v>4030</v>
      </c>
      <c r="E20" s="29">
        <v>13.3</v>
      </c>
    </row>
    <row r="21" spans="2:17" x14ac:dyDescent="0.3">
      <c r="B21" s="22" t="s">
        <v>22</v>
      </c>
      <c r="C21" s="22" t="s">
        <v>26</v>
      </c>
      <c r="D21" s="26">
        <v>3450</v>
      </c>
      <c r="E21" s="29">
        <v>11.4</v>
      </c>
    </row>
    <row r="22" spans="2:17" x14ac:dyDescent="0.3">
      <c r="B22" s="38" t="s">
        <v>24</v>
      </c>
      <c r="C22" s="38" t="s">
        <v>30</v>
      </c>
      <c r="D22" s="39">
        <v>3950</v>
      </c>
      <c r="E22" s="40">
        <v>16.2</v>
      </c>
    </row>
    <row r="26" spans="2:17" ht="16.5" x14ac:dyDescent="0.3">
      <c r="Q26"/>
    </row>
    <row r="1048531" spans="1:27" x14ac:dyDescent="0.3">
      <c r="A1048531" s="43"/>
      <c r="B1048531" s="43"/>
      <c r="C1048531" s="43"/>
      <c r="D1048531" s="43"/>
      <c r="E1048531" s="43"/>
      <c r="F1048531" s="43"/>
      <c r="G1048531" s="43"/>
      <c r="H1048531" s="43"/>
      <c r="I1048531" s="43"/>
      <c r="J1048531" s="43"/>
      <c r="K1048531" s="43"/>
      <c r="L1048531" s="43"/>
      <c r="M1048531" s="43"/>
      <c r="N1048531" s="43"/>
      <c r="O1048531" s="43"/>
      <c r="P1048531" s="43"/>
      <c r="Q1048531" s="43"/>
      <c r="R1048531" s="43"/>
      <c r="S1048531" s="43"/>
      <c r="T1048531" s="43"/>
      <c r="U1048531" s="43"/>
      <c r="V1048531" s="43"/>
      <c r="W1048531" s="43"/>
      <c r="X1048531" s="43"/>
      <c r="Y1048531" s="43"/>
      <c r="Z1048531" s="43"/>
      <c r="AA1048531" s="43"/>
    </row>
    <row r="1048532" spans="1:27" x14ac:dyDescent="0.3">
      <c r="A1048532" s="43"/>
      <c r="B1048532" s="43"/>
      <c r="C1048532" s="43"/>
      <c r="D1048532" s="43"/>
      <c r="E1048532" s="43"/>
      <c r="F1048532" s="43"/>
      <c r="G1048532" s="43"/>
      <c r="H1048532" s="43"/>
      <c r="I1048532" s="43"/>
      <c r="J1048532" s="43"/>
      <c r="K1048532" s="43"/>
      <c r="L1048532" s="43"/>
      <c r="M1048532" s="43"/>
      <c r="N1048532" s="43"/>
      <c r="O1048532" s="43"/>
      <c r="P1048532" s="43"/>
      <c r="Q1048532" s="43"/>
      <c r="R1048532" s="43"/>
      <c r="S1048532" s="43"/>
      <c r="T1048532" s="43"/>
      <c r="U1048532" s="43"/>
      <c r="V1048532" s="43"/>
      <c r="W1048532" s="43"/>
      <c r="X1048532" s="43"/>
      <c r="Y1048532" s="43"/>
      <c r="Z1048532" s="43"/>
      <c r="AA1048532" s="43"/>
    </row>
    <row r="1048533" spans="1:27" x14ac:dyDescent="0.3">
      <c r="A1048533" s="43"/>
      <c r="B1048533" s="43"/>
      <c r="C1048533" s="43"/>
      <c r="D1048533" s="43"/>
      <c r="E1048533" s="43"/>
      <c r="F1048533" s="43"/>
      <c r="G1048533" s="43"/>
      <c r="H1048533" s="43"/>
      <c r="I1048533" s="43"/>
      <c r="J1048533" s="43"/>
      <c r="K1048533" s="43"/>
      <c r="L1048533" s="43"/>
      <c r="M1048533" s="43"/>
      <c r="N1048533" s="43"/>
      <c r="O1048533" s="43"/>
      <c r="P1048533" s="43"/>
      <c r="Q1048533" s="43"/>
      <c r="R1048533" s="43"/>
      <c r="S1048533" s="43"/>
      <c r="T1048533" s="43"/>
      <c r="U1048533" s="43"/>
      <c r="V1048533" s="43"/>
      <c r="W1048533" s="43"/>
      <c r="X1048533" s="43"/>
      <c r="Y1048533" s="43"/>
      <c r="Z1048533" s="43"/>
      <c r="AA1048533" s="43"/>
    </row>
    <row r="1048534" spans="1:27" x14ac:dyDescent="0.3">
      <c r="A1048534" s="43"/>
      <c r="B1048534" s="43"/>
      <c r="C1048534" s="43"/>
      <c r="D1048534" s="43"/>
      <c r="E1048534" s="43"/>
      <c r="F1048534" s="43"/>
      <c r="G1048534" s="43"/>
      <c r="H1048534" s="43"/>
      <c r="I1048534" s="43"/>
      <c r="J1048534" s="43"/>
      <c r="K1048534" s="43"/>
      <c r="L1048534" s="43"/>
      <c r="M1048534" s="43"/>
      <c r="N1048534" s="43"/>
      <c r="O1048534" s="43"/>
      <c r="P1048534" s="43"/>
      <c r="Q1048534" s="43"/>
      <c r="R1048534" s="43"/>
      <c r="S1048534" s="43"/>
      <c r="T1048534" s="43"/>
      <c r="U1048534" s="43"/>
      <c r="V1048534" s="43"/>
      <c r="W1048534" s="43"/>
      <c r="X1048534" s="43"/>
      <c r="Y1048534" s="43"/>
      <c r="Z1048534" s="43"/>
      <c r="AA1048534" s="43"/>
    </row>
    <row r="1048535" spans="1:27" x14ac:dyDescent="0.3">
      <c r="A1048535" s="44"/>
      <c r="B1048535" s="44"/>
      <c r="C1048535" s="44"/>
      <c r="D1048535" s="44"/>
      <c r="E1048535" s="44"/>
      <c r="F1048535" s="44"/>
      <c r="G1048535" s="44"/>
      <c r="H1048535" s="44"/>
      <c r="I1048535" s="44"/>
      <c r="J1048535" s="44"/>
      <c r="K1048535" s="44"/>
      <c r="L1048535" s="44"/>
      <c r="M1048535" s="44"/>
      <c r="N1048535" s="44"/>
      <c r="O1048535" s="44"/>
      <c r="P1048535" s="44"/>
      <c r="Q1048535" s="44"/>
      <c r="R1048535" s="44"/>
      <c r="S1048535" s="44"/>
      <c r="T1048535" s="44"/>
      <c r="U1048535" s="44"/>
      <c r="V1048535" s="44"/>
      <c r="W1048535" s="43"/>
      <c r="X1048535" s="43"/>
      <c r="Y1048535" s="43"/>
      <c r="Z1048535" s="43"/>
      <c r="AA1048535" s="43"/>
    </row>
    <row r="1048536" spans="1:27" x14ac:dyDescent="0.3">
      <c r="A1048536" s="44"/>
      <c r="B1048536" s="44"/>
      <c r="C1048536" s="44"/>
      <c r="D1048536" s="44"/>
      <c r="E1048536" s="44"/>
      <c r="F1048536" s="44"/>
      <c r="G1048536" s="44"/>
      <c r="H1048536" s="44"/>
      <c r="I1048536" s="44"/>
      <c r="J1048536" s="44"/>
      <c r="K1048536" s="44"/>
      <c r="L1048536" s="44"/>
      <c r="M1048536" s="44"/>
      <c r="N1048536" s="44"/>
      <c r="O1048536" s="44"/>
      <c r="P1048536" s="44"/>
      <c r="Q1048536" s="44"/>
      <c r="R1048536" s="44"/>
      <c r="S1048536" s="44"/>
      <c r="T1048536" s="44"/>
      <c r="U1048536" s="44"/>
      <c r="V1048536" s="44"/>
      <c r="W1048536" s="43"/>
      <c r="X1048536" s="43"/>
      <c r="Y1048536" s="43"/>
      <c r="Z1048536" s="43"/>
      <c r="AA1048536" s="43"/>
    </row>
    <row r="1048537" spans="1:27" x14ac:dyDescent="0.3">
      <c r="A1048537" s="44"/>
      <c r="B1048537" s="43"/>
      <c r="C1048537" s="43"/>
      <c r="D1048537" s="43"/>
      <c r="E1048537" s="43"/>
      <c r="F1048537" s="43"/>
      <c r="G1048537" s="43"/>
      <c r="H1048537" s="43"/>
      <c r="I1048537" s="43"/>
      <c r="J1048537" s="43"/>
      <c r="K1048537" s="43"/>
      <c r="L1048537" s="43"/>
      <c r="M1048537" s="43"/>
      <c r="N1048537" s="43"/>
      <c r="O1048537" s="43"/>
      <c r="P1048537" s="43"/>
      <c r="Q1048537" s="43"/>
      <c r="R1048537" s="43"/>
      <c r="S1048537" s="43"/>
      <c r="T1048537" s="43"/>
      <c r="U1048537" s="44"/>
      <c r="V1048537" s="44"/>
      <c r="W1048537" s="43"/>
      <c r="X1048537" s="43"/>
      <c r="Y1048537" s="43"/>
      <c r="Z1048537" s="43"/>
      <c r="AA1048537" s="43"/>
    </row>
    <row r="1048538" spans="1:27" x14ac:dyDescent="0.3">
      <c r="A1048538" s="44"/>
      <c r="B1048538" s="43"/>
      <c r="C1048538" s="43"/>
      <c r="D1048538" s="43"/>
      <c r="E1048538" s="43"/>
      <c r="F1048538" s="43"/>
      <c r="G1048538" s="43"/>
      <c r="H1048538" s="43"/>
      <c r="I1048538" s="43"/>
      <c r="J1048538" s="43"/>
      <c r="K1048538" s="43"/>
      <c r="L1048538" s="43"/>
      <c r="M1048538" s="43"/>
      <c r="N1048538" s="43"/>
      <c r="O1048538" s="43"/>
      <c r="P1048538" s="43"/>
      <c r="Q1048538" s="43"/>
      <c r="R1048538" s="43"/>
      <c r="S1048538" s="43"/>
      <c r="T1048538" s="43"/>
      <c r="U1048538" s="44"/>
      <c r="V1048538" s="44"/>
      <c r="W1048538" s="43"/>
      <c r="X1048538" s="43"/>
      <c r="Y1048538" s="43"/>
      <c r="Z1048538" s="43"/>
      <c r="AA1048538" s="43"/>
    </row>
    <row r="1048539" spans="1:27" x14ac:dyDescent="0.3">
      <c r="A1048539" s="44"/>
      <c r="B1048539" s="43"/>
      <c r="C1048539" s="44"/>
      <c r="D1048539" s="44"/>
      <c r="E1048539" s="44"/>
      <c r="F1048539" s="44"/>
      <c r="G1048539" s="44"/>
      <c r="H1048539" s="44"/>
      <c r="I1048539" s="44"/>
      <c r="J1048539" s="44"/>
      <c r="K1048539" s="44"/>
      <c r="L1048539" s="44"/>
      <c r="M1048539" s="44"/>
      <c r="N1048539" s="44"/>
      <c r="O1048539" s="44"/>
      <c r="P1048539" s="44"/>
      <c r="Q1048539" s="44"/>
      <c r="R1048539" s="44"/>
      <c r="S1048539" s="43"/>
      <c r="T1048539" s="43"/>
      <c r="U1048539" s="44"/>
      <c r="V1048539" s="44"/>
      <c r="W1048539" s="43"/>
      <c r="X1048539" s="43"/>
      <c r="Y1048539" s="43"/>
      <c r="Z1048539" s="43"/>
      <c r="AA1048539" s="43"/>
    </row>
    <row r="1048540" spans="1:27" x14ac:dyDescent="0.3">
      <c r="A1048540" s="44"/>
      <c r="B1048540" s="43"/>
      <c r="C1048540" s="44"/>
      <c r="D1048540" s="44"/>
      <c r="E1048540" s="44"/>
      <c r="F1048540" s="44"/>
      <c r="G1048540" s="44"/>
      <c r="H1048540" s="44"/>
      <c r="I1048540" s="44"/>
      <c r="J1048540" s="44"/>
      <c r="K1048540" s="44"/>
      <c r="L1048540" s="44"/>
      <c r="M1048540" s="44"/>
      <c r="N1048540" s="44"/>
      <c r="O1048540" s="44"/>
      <c r="P1048540" s="44"/>
      <c r="Q1048540" s="44"/>
      <c r="R1048540" s="44"/>
      <c r="S1048540" s="43"/>
      <c r="T1048540" s="43"/>
      <c r="U1048540" s="44"/>
      <c r="V1048540" s="44"/>
      <c r="W1048540" s="43"/>
      <c r="X1048540" s="43"/>
      <c r="Y1048540" s="43"/>
      <c r="Z1048540" s="43"/>
      <c r="AA1048540" s="43"/>
    </row>
    <row r="1048541" spans="1:27" x14ac:dyDescent="0.3">
      <c r="A1048541" s="44"/>
      <c r="B1048541" s="43"/>
      <c r="C1048541" s="44"/>
      <c r="D1048541" s="43"/>
      <c r="E1048541" s="43"/>
      <c r="F1048541" s="43"/>
      <c r="G1048541" s="43"/>
      <c r="H1048541" s="43"/>
      <c r="I1048541" s="43"/>
      <c r="J1048541" s="43"/>
      <c r="K1048541" s="43"/>
      <c r="L1048541" s="43"/>
      <c r="M1048541" s="43"/>
      <c r="N1048541" s="43"/>
      <c r="O1048541" s="43"/>
      <c r="P1048541" s="43"/>
      <c r="Q1048541" s="43"/>
      <c r="R1048541" s="44"/>
      <c r="S1048541" s="43"/>
      <c r="T1048541" s="43"/>
      <c r="U1048541" s="44"/>
      <c r="V1048541" s="44"/>
      <c r="W1048541" s="43"/>
      <c r="X1048541" s="43"/>
      <c r="Y1048541" s="43"/>
      <c r="Z1048541" s="43"/>
      <c r="AA1048541" s="43"/>
    </row>
    <row r="1048542" spans="1:27" x14ac:dyDescent="0.3">
      <c r="A1048542" s="44"/>
      <c r="B1048542" s="43"/>
      <c r="C1048542" s="44"/>
      <c r="D1048542" s="43"/>
      <c r="E1048542" s="43"/>
      <c r="F1048542" s="43"/>
      <c r="G1048542" s="43"/>
      <c r="H1048542" s="43"/>
      <c r="I1048542" s="43"/>
      <c r="J1048542" s="43"/>
      <c r="K1048542" s="43"/>
      <c r="L1048542" s="43"/>
      <c r="M1048542" s="43"/>
      <c r="N1048542" s="43"/>
      <c r="O1048542" s="43"/>
      <c r="P1048542" s="43"/>
      <c r="Q1048542" s="43"/>
      <c r="R1048542" s="44"/>
      <c r="S1048542" s="43"/>
      <c r="T1048542" s="43"/>
      <c r="U1048542" s="44"/>
      <c r="V1048542" s="44"/>
      <c r="W1048542" s="43"/>
      <c r="X1048542" s="43"/>
      <c r="Y1048542" s="43"/>
      <c r="Z1048542" s="43"/>
      <c r="AA1048542" s="43"/>
    </row>
    <row r="1048543" spans="1:27" x14ac:dyDescent="0.3">
      <c r="A1048543" s="44"/>
      <c r="B1048543" s="43"/>
      <c r="C1048543" s="44"/>
      <c r="D1048543" s="43"/>
      <c r="E1048543" s="44"/>
      <c r="F1048543" s="44"/>
      <c r="G1048543" s="44"/>
      <c r="H1048543" s="44"/>
      <c r="I1048543" s="44"/>
      <c r="J1048543" s="44"/>
      <c r="K1048543" s="44"/>
      <c r="L1048543" s="44"/>
      <c r="M1048543" s="44"/>
      <c r="N1048543" s="44"/>
      <c r="O1048543" s="44"/>
      <c r="P1048543" s="44"/>
      <c r="Q1048543" s="43"/>
      <c r="R1048543" s="44"/>
      <c r="S1048543" s="43"/>
      <c r="T1048543" s="43"/>
      <c r="U1048543" s="44"/>
      <c r="V1048543" s="44"/>
      <c r="W1048543" s="43"/>
      <c r="X1048543" s="43"/>
      <c r="Y1048543" s="43"/>
      <c r="Z1048543" s="43"/>
      <c r="AA1048543" s="43"/>
    </row>
    <row r="1048544" spans="1:27" x14ac:dyDescent="0.3">
      <c r="A1048544" s="44"/>
      <c r="B1048544" s="43"/>
      <c r="C1048544" s="44"/>
      <c r="D1048544" s="43"/>
      <c r="E1048544" s="44"/>
      <c r="F1048544" s="44"/>
      <c r="G1048544" s="44"/>
      <c r="H1048544" s="44"/>
      <c r="I1048544" s="44"/>
      <c r="J1048544" s="44"/>
      <c r="K1048544" s="44"/>
      <c r="L1048544" s="44"/>
      <c r="M1048544" s="44"/>
      <c r="N1048544" s="44"/>
      <c r="O1048544" s="44"/>
      <c r="P1048544" s="44"/>
      <c r="Q1048544" s="43"/>
      <c r="R1048544" s="44"/>
      <c r="S1048544" s="43"/>
      <c r="T1048544" s="43"/>
      <c r="U1048544" s="44"/>
      <c r="V1048544" s="44"/>
      <c r="W1048544" s="43"/>
      <c r="X1048544" s="43"/>
      <c r="Y1048544" s="43"/>
      <c r="Z1048544" s="43"/>
      <c r="AA1048544" s="43"/>
    </row>
    <row r="1048545" spans="1:27" x14ac:dyDescent="0.3">
      <c r="A1048545" s="44"/>
      <c r="B1048545" s="43"/>
      <c r="C1048545" s="44"/>
      <c r="D1048545" s="43"/>
      <c r="E1048545" s="44"/>
      <c r="F1048545" s="43"/>
      <c r="G1048545" s="43"/>
      <c r="H1048545" s="43"/>
      <c r="I1048545" s="43"/>
      <c r="J1048545" s="43"/>
      <c r="K1048545" s="43"/>
      <c r="L1048545" s="43"/>
      <c r="M1048545" s="43"/>
      <c r="N1048545" s="43"/>
      <c r="O1048545" s="43"/>
      <c r="P1048545" s="44"/>
      <c r="Q1048545" s="43"/>
      <c r="R1048545" s="44"/>
      <c r="S1048545" s="43"/>
      <c r="T1048545" s="43"/>
      <c r="U1048545" s="44"/>
      <c r="V1048545" s="44"/>
      <c r="W1048545" s="43"/>
      <c r="X1048545" s="43"/>
      <c r="Y1048545" s="43"/>
      <c r="Z1048545" s="43"/>
      <c r="AA1048545" s="43"/>
    </row>
    <row r="1048546" spans="1:27" x14ac:dyDescent="0.3">
      <c r="A1048546" s="44"/>
      <c r="B1048546" s="43"/>
      <c r="C1048546" s="44"/>
      <c r="D1048546" s="43"/>
      <c r="E1048546" s="44"/>
      <c r="F1048546" s="43"/>
      <c r="G1048546" s="44"/>
      <c r="H1048546" s="44"/>
      <c r="I1048546" s="44"/>
      <c r="J1048546" s="44"/>
      <c r="K1048546" s="44"/>
      <c r="L1048546" s="44"/>
      <c r="M1048546" s="44"/>
      <c r="N1048546" s="44"/>
      <c r="O1048546" s="43"/>
      <c r="P1048546" s="44"/>
      <c r="Q1048546" s="43"/>
      <c r="R1048546" s="44"/>
      <c r="S1048546" s="43"/>
      <c r="T1048546" s="43"/>
      <c r="U1048546" s="44"/>
      <c r="V1048546" s="44"/>
      <c r="W1048546" s="43"/>
      <c r="X1048546" s="43"/>
      <c r="Y1048546" s="43"/>
      <c r="Z1048546" s="43"/>
      <c r="AA1048546" s="43"/>
    </row>
    <row r="1048547" spans="1:27" x14ac:dyDescent="0.3">
      <c r="A1048547" s="44"/>
      <c r="B1048547" s="43"/>
      <c r="C1048547" s="44"/>
      <c r="D1048547" s="43"/>
      <c r="E1048547" s="44"/>
      <c r="F1048547" s="43"/>
      <c r="G1048547" s="44"/>
      <c r="H1048547" s="44"/>
      <c r="I1048547" s="44"/>
      <c r="J1048547" s="44"/>
      <c r="K1048547" s="44"/>
      <c r="L1048547" s="44"/>
      <c r="M1048547" s="44"/>
      <c r="N1048547" s="44"/>
      <c r="O1048547" s="43"/>
      <c r="P1048547" s="44"/>
      <c r="Q1048547" s="43"/>
      <c r="R1048547" s="44"/>
      <c r="S1048547" s="43"/>
      <c r="T1048547" s="43"/>
      <c r="U1048547" s="44"/>
      <c r="V1048547" s="44"/>
      <c r="W1048547" s="43"/>
      <c r="X1048547" s="43"/>
      <c r="Y1048547" s="43"/>
      <c r="Z1048547" s="43"/>
      <c r="AA1048547" s="43"/>
    </row>
    <row r="1048548" spans="1:27" x14ac:dyDescent="0.3">
      <c r="A1048548" s="44"/>
      <c r="B1048548" s="43"/>
      <c r="C1048548" s="44"/>
      <c r="D1048548" s="43"/>
      <c r="E1048548" s="44"/>
      <c r="F1048548" s="43"/>
      <c r="G1048548" s="44"/>
      <c r="H1048548" s="43"/>
      <c r="I1048548" s="43"/>
      <c r="J1048548" s="43"/>
      <c r="K1048548" s="43"/>
      <c r="L1048548" s="43"/>
      <c r="M1048548" s="43"/>
      <c r="N1048548" s="44"/>
      <c r="O1048548" s="43"/>
      <c r="P1048548" s="44"/>
      <c r="Q1048548" s="43"/>
      <c r="R1048548" s="44"/>
      <c r="S1048548" s="43"/>
      <c r="T1048548" s="43"/>
      <c r="U1048548" s="44"/>
      <c r="V1048548" s="44"/>
      <c r="W1048548" s="43"/>
      <c r="X1048548" s="43"/>
      <c r="Y1048548" s="43"/>
      <c r="Z1048548" s="43"/>
      <c r="AA1048548" s="43"/>
    </row>
    <row r="1048549" spans="1:27" x14ac:dyDescent="0.3">
      <c r="A1048549" s="44"/>
      <c r="B1048549" s="43"/>
      <c r="C1048549" s="44"/>
      <c r="D1048549" s="43"/>
      <c r="E1048549" s="44"/>
      <c r="F1048549" s="43"/>
      <c r="G1048549" s="44"/>
      <c r="H1048549" s="43"/>
      <c r="I1048549" s="43"/>
      <c r="J1048549" s="43"/>
      <c r="K1048549" s="43"/>
      <c r="L1048549" s="43"/>
      <c r="M1048549" s="43"/>
      <c r="N1048549" s="44"/>
      <c r="O1048549" s="43"/>
      <c r="P1048549" s="44"/>
      <c r="Q1048549" s="43"/>
      <c r="R1048549" s="44"/>
      <c r="S1048549" s="43"/>
      <c r="T1048549" s="43"/>
      <c r="U1048549" s="44"/>
      <c r="V1048549" s="44"/>
      <c r="W1048549" s="43"/>
      <c r="X1048549" s="43"/>
      <c r="Y1048549" s="43"/>
      <c r="Z1048549" s="43"/>
      <c r="AA1048549" s="43"/>
    </row>
    <row r="1048550" spans="1:27" x14ac:dyDescent="0.3">
      <c r="A1048550" s="44"/>
      <c r="B1048550" s="43"/>
      <c r="C1048550" s="44"/>
      <c r="D1048550" s="43"/>
      <c r="E1048550" s="44"/>
      <c r="F1048550" s="43"/>
      <c r="G1048550" s="44"/>
      <c r="H1048550" s="43"/>
      <c r="I1048550" s="42"/>
      <c r="J1048550" s="42"/>
      <c r="K1048550" s="42"/>
      <c r="L1048550" s="42"/>
      <c r="M1048550" s="43"/>
      <c r="N1048550" s="44"/>
      <c r="O1048550" s="43"/>
      <c r="P1048550" s="44"/>
      <c r="Q1048550" s="43"/>
      <c r="R1048550" s="44"/>
      <c r="S1048550" s="43"/>
      <c r="T1048550" s="43"/>
      <c r="U1048550" s="44"/>
      <c r="V1048550" s="44"/>
      <c r="W1048550" s="43"/>
      <c r="X1048550" s="43"/>
      <c r="Y1048550" s="43"/>
      <c r="Z1048550" s="43"/>
      <c r="AA1048550" s="43"/>
    </row>
    <row r="1048551" spans="1:27" x14ac:dyDescent="0.3">
      <c r="A1048551" s="44"/>
      <c r="B1048551" s="43"/>
      <c r="C1048551" s="44"/>
      <c r="D1048551" s="43"/>
      <c r="E1048551" s="44"/>
      <c r="F1048551" s="43"/>
      <c r="G1048551" s="44"/>
      <c r="H1048551" s="43"/>
      <c r="I1048551" s="42"/>
      <c r="J1048551" s="42"/>
      <c r="K1048551" s="42"/>
      <c r="L1048551" s="42"/>
      <c r="M1048551" s="43"/>
      <c r="N1048551" s="44"/>
      <c r="O1048551" s="43"/>
      <c r="P1048551" s="44"/>
      <c r="Q1048551" s="43"/>
      <c r="R1048551" s="44"/>
      <c r="S1048551" s="43"/>
      <c r="T1048551" s="43"/>
      <c r="U1048551" s="44"/>
      <c r="V1048551" s="44"/>
      <c r="W1048551" s="43"/>
      <c r="X1048551" s="43"/>
      <c r="Y1048551" s="43"/>
      <c r="Z1048551" s="43"/>
      <c r="AA1048551" s="43"/>
    </row>
    <row r="1048552" spans="1:27" x14ac:dyDescent="0.3">
      <c r="A1048552" s="44"/>
      <c r="B1048552" s="43"/>
      <c r="C1048552" s="44"/>
      <c r="D1048552" s="43"/>
      <c r="E1048552" s="44"/>
      <c r="F1048552" s="43"/>
      <c r="G1048552" s="44"/>
      <c r="H1048552" s="43"/>
      <c r="I1048552" s="42"/>
      <c r="J1048552" s="45"/>
      <c r="K1048552" s="45"/>
      <c r="L1048552" s="42"/>
      <c r="M1048552" s="43"/>
      <c r="N1048552" s="44"/>
      <c r="O1048552" s="43"/>
      <c r="P1048552" s="44"/>
      <c r="Q1048552" s="43"/>
      <c r="R1048552" s="44"/>
      <c r="S1048552" s="43"/>
      <c r="T1048552" s="43"/>
      <c r="U1048552" s="44"/>
      <c r="V1048552" s="44"/>
      <c r="W1048552" s="43"/>
      <c r="X1048552" s="43"/>
      <c r="Y1048552" s="43"/>
      <c r="Z1048552" s="43"/>
      <c r="AA1048552" s="43"/>
    </row>
    <row r="1048553" spans="1:27" x14ac:dyDescent="0.3">
      <c r="A1048553" s="44"/>
      <c r="B1048553" s="43"/>
      <c r="C1048553" s="44"/>
      <c r="D1048553" s="43"/>
      <c r="E1048553" s="44"/>
      <c r="F1048553" s="43"/>
      <c r="G1048553" s="44"/>
      <c r="H1048553" s="43"/>
      <c r="I1048553" s="42"/>
      <c r="J1048553" s="45"/>
      <c r="K1048553" s="45"/>
      <c r="L1048553" s="42"/>
      <c r="M1048553" s="43"/>
      <c r="N1048553" s="44"/>
      <c r="O1048553" s="43"/>
      <c r="P1048553" s="44"/>
      <c r="Q1048553" s="43"/>
      <c r="R1048553" s="44"/>
      <c r="S1048553" s="43"/>
      <c r="T1048553" s="43"/>
      <c r="U1048553" s="44"/>
      <c r="V1048553" s="44"/>
      <c r="W1048553" s="43"/>
      <c r="X1048553" s="43"/>
      <c r="Y1048553" s="43"/>
      <c r="Z1048553" s="43"/>
      <c r="AA1048553" s="43"/>
    </row>
    <row r="1048554" spans="1:27" x14ac:dyDescent="0.3">
      <c r="A1048554" s="44"/>
      <c r="B1048554" s="43"/>
      <c r="C1048554" s="44"/>
      <c r="D1048554" s="43"/>
      <c r="E1048554" s="44"/>
      <c r="F1048554" s="43"/>
      <c r="G1048554" s="44"/>
      <c r="H1048554" s="43"/>
      <c r="I1048554" s="42"/>
      <c r="J1048554" s="45"/>
      <c r="K1048554" s="45"/>
      <c r="L1048554" s="42"/>
      <c r="M1048554" s="43"/>
      <c r="N1048554" s="44"/>
      <c r="O1048554" s="43"/>
      <c r="P1048554" s="44"/>
      <c r="Q1048554" s="43"/>
      <c r="R1048554" s="44"/>
      <c r="S1048554" s="43"/>
      <c r="T1048554" s="43"/>
      <c r="U1048554" s="44"/>
      <c r="V1048554" s="44"/>
      <c r="W1048554" s="43"/>
      <c r="X1048554" s="43"/>
      <c r="Y1048554" s="43"/>
      <c r="Z1048554" s="43"/>
      <c r="AA1048554" s="43"/>
    </row>
    <row r="1048555" spans="1:27" x14ac:dyDescent="0.3">
      <c r="A1048555" s="44"/>
      <c r="B1048555" s="43"/>
      <c r="C1048555" s="44"/>
      <c r="D1048555" s="43"/>
      <c r="E1048555" s="44"/>
      <c r="F1048555" s="43"/>
      <c r="G1048555" s="44"/>
      <c r="H1048555" s="43"/>
      <c r="I1048555" s="42"/>
      <c r="J1048555" s="45"/>
      <c r="K1048555" s="45"/>
      <c r="L1048555" s="42"/>
      <c r="M1048555" s="43"/>
      <c r="N1048555" s="44"/>
      <c r="O1048555" s="43"/>
      <c r="P1048555" s="44"/>
      <c r="Q1048555" s="43"/>
      <c r="R1048555" s="44"/>
      <c r="S1048555" s="43"/>
      <c r="T1048555" s="43"/>
      <c r="U1048555" s="44"/>
      <c r="V1048555" s="44"/>
      <c r="W1048555" s="43"/>
      <c r="X1048555" s="43"/>
      <c r="Y1048555" s="43"/>
      <c r="Z1048555" s="43"/>
      <c r="AA1048555" s="43"/>
    </row>
    <row r="1048556" spans="1:27" x14ac:dyDescent="0.3">
      <c r="A1048556" s="44"/>
      <c r="B1048556" s="43"/>
      <c r="C1048556" s="44"/>
      <c r="D1048556" s="43"/>
      <c r="E1048556" s="44"/>
      <c r="F1048556" s="43"/>
      <c r="G1048556" s="44"/>
      <c r="H1048556" s="43"/>
      <c r="I1048556" s="42"/>
      <c r="J1048556" s="45"/>
      <c r="K1048556" s="45"/>
      <c r="L1048556" s="42"/>
      <c r="M1048556" s="43"/>
      <c r="N1048556" s="44"/>
      <c r="O1048556" s="43"/>
      <c r="P1048556" s="44"/>
      <c r="Q1048556" s="43"/>
      <c r="R1048556" s="44"/>
      <c r="S1048556" s="43"/>
      <c r="T1048556" s="43"/>
      <c r="U1048556" s="44"/>
      <c r="V1048556" s="44"/>
      <c r="W1048556" s="43"/>
      <c r="X1048556" s="43"/>
      <c r="Y1048556" s="43"/>
      <c r="Z1048556" s="43"/>
      <c r="AA1048556" s="43"/>
    </row>
    <row r="1048557" spans="1:27" x14ac:dyDescent="0.3">
      <c r="A1048557" s="44"/>
      <c r="B1048557" s="43"/>
      <c r="C1048557" s="44"/>
      <c r="D1048557" s="43"/>
      <c r="E1048557" s="44"/>
      <c r="F1048557" s="43"/>
      <c r="G1048557" s="44"/>
      <c r="H1048557" s="43"/>
      <c r="I1048557" s="42"/>
      <c r="J1048557" s="45"/>
      <c r="K1048557" s="45"/>
      <c r="L1048557" s="42"/>
      <c r="M1048557" s="43"/>
      <c r="N1048557" s="44"/>
      <c r="O1048557" s="43"/>
      <c r="P1048557" s="44"/>
      <c r="Q1048557" s="43"/>
      <c r="R1048557" s="44"/>
      <c r="S1048557" s="43"/>
      <c r="T1048557" s="43"/>
      <c r="U1048557" s="44"/>
      <c r="V1048557" s="44"/>
      <c r="W1048557" s="43"/>
      <c r="X1048557" s="43"/>
      <c r="Y1048557" s="43"/>
      <c r="Z1048557" s="43"/>
      <c r="AA1048557" s="43"/>
    </row>
    <row r="1048558" spans="1:27" x14ac:dyDescent="0.3">
      <c r="A1048558" s="44"/>
      <c r="B1048558" s="43"/>
      <c r="C1048558" s="44"/>
      <c r="D1048558" s="43"/>
      <c r="E1048558" s="44"/>
      <c r="F1048558" s="43"/>
      <c r="G1048558" s="44"/>
      <c r="H1048558" s="43"/>
      <c r="I1048558" s="42"/>
      <c r="J1048558" s="45"/>
      <c r="K1048558" s="45"/>
      <c r="L1048558" s="42"/>
      <c r="M1048558" s="43"/>
      <c r="N1048558" s="44"/>
      <c r="O1048558" s="43"/>
      <c r="P1048558" s="44"/>
      <c r="Q1048558" s="43"/>
      <c r="R1048558" s="44"/>
      <c r="S1048558" s="43"/>
      <c r="T1048558" s="43"/>
      <c r="U1048558" s="44"/>
      <c r="V1048558" s="44"/>
      <c r="W1048558" s="43"/>
      <c r="X1048558" s="43"/>
      <c r="Y1048558" s="43"/>
      <c r="Z1048558" s="43"/>
      <c r="AA1048558" s="43"/>
    </row>
    <row r="1048559" spans="1:27" x14ac:dyDescent="0.3">
      <c r="A1048559" s="44"/>
      <c r="B1048559" s="43"/>
      <c r="C1048559" s="44"/>
      <c r="D1048559" s="43"/>
      <c r="E1048559" s="44"/>
      <c r="F1048559" s="43"/>
      <c r="G1048559" s="44"/>
      <c r="H1048559" s="43"/>
      <c r="I1048559" s="42"/>
      <c r="J1048559" s="45"/>
      <c r="K1048559" s="45"/>
      <c r="L1048559" s="42"/>
      <c r="M1048559" s="43"/>
      <c r="N1048559" s="44"/>
      <c r="O1048559" s="43"/>
      <c r="P1048559" s="44"/>
      <c r="Q1048559" s="43"/>
      <c r="R1048559" s="44"/>
      <c r="S1048559" s="43"/>
      <c r="T1048559" s="43"/>
      <c r="U1048559" s="44"/>
      <c r="V1048559" s="44"/>
      <c r="W1048559" s="43"/>
      <c r="X1048559" s="43"/>
      <c r="Y1048559" s="43"/>
      <c r="Z1048559" s="43"/>
      <c r="AA1048559" s="43"/>
    </row>
    <row r="1048560" spans="1:27" x14ac:dyDescent="0.3">
      <c r="A1048560" s="44"/>
      <c r="B1048560" s="43"/>
      <c r="C1048560" s="44"/>
      <c r="D1048560" s="43"/>
      <c r="E1048560" s="44"/>
      <c r="F1048560" s="43"/>
      <c r="G1048560" s="44"/>
      <c r="H1048560" s="43"/>
      <c r="I1048560" s="42"/>
      <c r="J1048560" s="45"/>
      <c r="K1048560" s="45"/>
      <c r="L1048560" s="42"/>
      <c r="M1048560" s="43"/>
      <c r="N1048560" s="44"/>
      <c r="O1048560" s="43"/>
      <c r="P1048560" s="44"/>
      <c r="Q1048560" s="43"/>
      <c r="R1048560" s="44"/>
      <c r="S1048560" s="43"/>
      <c r="T1048560" s="43"/>
      <c r="U1048560" s="44"/>
      <c r="V1048560" s="44"/>
      <c r="W1048560" s="43"/>
      <c r="X1048560" s="43"/>
      <c r="Y1048560" s="43"/>
      <c r="Z1048560" s="43"/>
      <c r="AA1048560" s="43"/>
    </row>
    <row r="1048561" spans="1:27" x14ac:dyDescent="0.3">
      <c r="A1048561" s="44"/>
      <c r="B1048561" s="43"/>
      <c r="C1048561" s="44"/>
      <c r="D1048561" s="43"/>
      <c r="E1048561" s="44"/>
      <c r="F1048561" s="43"/>
      <c r="G1048561" s="44"/>
      <c r="H1048561" s="43"/>
      <c r="I1048561" s="42"/>
      <c r="J1048561" s="45"/>
      <c r="K1048561" s="45"/>
      <c r="L1048561" s="42"/>
      <c r="M1048561" s="43"/>
      <c r="N1048561" s="44"/>
      <c r="O1048561" s="43"/>
      <c r="P1048561" s="44"/>
      <c r="Q1048561" s="43"/>
      <c r="R1048561" s="44"/>
      <c r="S1048561" s="43"/>
      <c r="T1048561" s="43"/>
      <c r="U1048561" s="44"/>
      <c r="V1048561" s="44"/>
      <c r="W1048561" s="43"/>
      <c r="X1048561" s="43"/>
      <c r="Y1048561" s="43"/>
      <c r="Z1048561" s="43"/>
      <c r="AA1048561" s="43"/>
    </row>
    <row r="1048562" spans="1:27" x14ac:dyDescent="0.3">
      <c r="A1048562" s="44"/>
      <c r="B1048562" s="43"/>
      <c r="C1048562" s="44"/>
      <c r="D1048562" s="43"/>
      <c r="E1048562" s="44"/>
      <c r="F1048562" s="43"/>
      <c r="G1048562" s="44"/>
      <c r="H1048562" s="43"/>
      <c r="I1048562" s="42"/>
      <c r="J1048562" s="45"/>
      <c r="K1048562" s="45"/>
      <c r="L1048562" s="42"/>
      <c r="M1048562" s="43"/>
      <c r="N1048562" s="44"/>
      <c r="O1048562" s="43"/>
      <c r="P1048562" s="44"/>
      <c r="Q1048562" s="43"/>
      <c r="R1048562" s="44"/>
      <c r="S1048562" s="43"/>
      <c r="T1048562" s="43"/>
      <c r="U1048562" s="44"/>
      <c r="V1048562" s="44"/>
      <c r="W1048562" s="43"/>
      <c r="X1048562" s="43"/>
      <c r="Y1048562" s="43"/>
      <c r="Z1048562" s="43"/>
      <c r="AA1048562" s="43"/>
    </row>
    <row r="1048563" spans="1:27" x14ac:dyDescent="0.3">
      <c r="A1048563" s="44"/>
      <c r="B1048563" s="43"/>
      <c r="C1048563" s="44"/>
      <c r="D1048563" s="43"/>
      <c r="E1048563" s="44"/>
      <c r="F1048563" s="43"/>
      <c r="G1048563" s="44"/>
      <c r="H1048563" s="43"/>
      <c r="I1048563" s="42"/>
      <c r="J1048563" s="45"/>
      <c r="K1048563" s="45"/>
      <c r="L1048563" s="42"/>
      <c r="M1048563" s="43"/>
      <c r="N1048563" s="44"/>
      <c r="O1048563" s="43"/>
      <c r="P1048563" s="44"/>
      <c r="Q1048563" s="43"/>
      <c r="R1048563" s="44"/>
      <c r="S1048563" s="43"/>
      <c r="T1048563" s="43"/>
      <c r="U1048563" s="44"/>
      <c r="V1048563" s="44"/>
      <c r="W1048563" s="43"/>
      <c r="X1048563" s="43"/>
      <c r="Y1048563" s="43"/>
      <c r="Z1048563" s="43"/>
      <c r="AA1048563" s="43"/>
    </row>
    <row r="1048564" spans="1:27" x14ac:dyDescent="0.3">
      <c r="A1048564" s="44"/>
      <c r="B1048564" s="43"/>
      <c r="C1048564" s="44"/>
      <c r="D1048564" s="43"/>
      <c r="E1048564" s="44"/>
      <c r="F1048564" s="43"/>
      <c r="G1048564" s="44"/>
      <c r="H1048564" s="43"/>
      <c r="I1048564" s="42"/>
      <c r="J1048564" s="45"/>
      <c r="K1048564" s="45"/>
      <c r="L1048564" s="42"/>
      <c r="M1048564" s="43"/>
      <c r="N1048564" s="44"/>
      <c r="O1048564" s="43"/>
      <c r="P1048564" s="44"/>
      <c r="Q1048564" s="43"/>
      <c r="R1048564" s="44"/>
      <c r="S1048564" s="43"/>
      <c r="T1048564" s="43"/>
      <c r="U1048564" s="44"/>
      <c r="V1048564" s="44"/>
      <c r="W1048564" s="43"/>
      <c r="X1048564" s="43"/>
      <c r="Y1048564" s="43"/>
      <c r="Z1048564" s="43"/>
      <c r="AA1048564" s="43"/>
    </row>
    <row r="1048565" spans="1:27" x14ac:dyDescent="0.3">
      <c r="A1048565" s="44"/>
      <c r="B1048565" s="43"/>
      <c r="C1048565" s="44"/>
      <c r="D1048565" s="43"/>
      <c r="E1048565" s="44"/>
      <c r="F1048565" s="43"/>
      <c r="G1048565" s="44"/>
      <c r="H1048565" s="43"/>
      <c r="I1048565" s="42"/>
      <c r="J1048565" s="42"/>
      <c r="K1048565" s="42"/>
      <c r="L1048565" s="42"/>
      <c r="M1048565" s="43"/>
      <c r="N1048565" s="44"/>
      <c r="O1048565" s="43"/>
      <c r="P1048565" s="44"/>
      <c r="Q1048565" s="43"/>
      <c r="R1048565" s="44"/>
      <c r="S1048565" s="43"/>
      <c r="T1048565" s="43"/>
      <c r="U1048565" s="44"/>
      <c r="V1048565" s="44"/>
      <c r="W1048565" s="43"/>
      <c r="X1048565" s="43"/>
      <c r="Y1048565" s="43"/>
      <c r="Z1048565" s="43"/>
      <c r="AA1048565" s="43"/>
    </row>
    <row r="1048566" spans="1:27" x14ac:dyDescent="0.3">
      <c r="A1048566" s="44"/>
      <c r="B1048566" s="43"/>
      <c r="C1048566" s="44"/>
      <c r="D1048566" s="43"/>
      <c r="E1048566" s="44"/>
      <c r="F1048566" s="43"/>
      <c r="G1048566" s="44"/>
      <c r="H1048566" s="43"/>
      <c r="I1048566" s="42"/>
      <c r="J1048566" s="42"/>
      <c r="K1048566" s="42"/>
      <c r="L1048566" s="42"/>
      <c r="M1048566" s="43"/>
      <c r="N1048566" s="44"/>
      <c r="O1048566" s="43"/>
      <c r="P1048566" s="44"/>
      <c r="Q1048566" s="43"/>
      <c r="R1048566" s="44"/>
      <c r="S1048566" s="43"/>
      <c r="T1048566" s="43"/>
      <c r="U1048566" s="44"/>
      <c r="V1048566" s="44"/>
      <c r="W1048566" s="43"/>
      <c r="X1048566" s="43"/>
      <c r="Y1048566" s="43"/>
      <c r="Z1048566" s="43"/>
      <c r="AA1048566" s="43"/>
    </row>
    <row r="1048567" spans="1:27" x14ac:dyDescent="0.3">
      <c r="A1048567" s="44"/>
      <c r="B1048567" s="43"/>
      <c r="C1048567" s="44"/>
      <c r="D1048567" s="43"/>
      <c r="E1048567" s="44"/>
      <c r="F1048567" s="43"/>
      <c r="G1048567" s="44"/>
      <c r="H1048567" s="43"/>
      <c r="I1048567" s="43"/>
      <c r="J1048567" s="43"/>
      <c r="K1048567" s="43"/>
      <c r="L1048567" s="43"/>
      <c r="M1048567" s="43"/>
      <c r="N1048567" s="44"/>
      <c r="O1048567" s="43"/>
      <c r="P1048567" s="44"/>
      <c r="Q1048567" s="43"/>
      <c r="R1048567" s="44"/>
      <c r="S1048567" s="43"/>
      <c r="T1048567" s="43"/>
      <c r="U1048567" s="44"/>
      <c r="V1048567" s="44"/>
      <c r="W1048567" s="43"/>
      <c r="X1048567" s="43"/>
      <c r="Y1048567" s="43"/>
      <c r="Z1048567" s="43"/>
      <c r="AA1048567" s="43"/>
    </row>
    <row r="1048568" spans="1:27" x14ac:dyDescent="0.3">
      <c r="A1048568" s="44"/>
      <c r="B1048568" s="43"/>
      <c r="C1048568" s="44"/>
      <c r="D1048568" s="43"/>
      <c r="E1048568" s="44"/>
      <c r="F1048568" s="43"/>
      <c r="G1048568" s="44"/>
      <c r="H1048568" s="43"/>
      <c r="I1048568" s="43"/>
      <c r="J1048568" s="43"/>
      <c r="K1048568" s="43"/>
      <c r="L1048568" s="43"/>
      <c r="M1048568" s="43"/>
      <c r="N1048568" s="44"/>
      <c r="O1048568" s="43"/>
      <c r="P1048568" s="44"/>
      <c r="Q1048568" s="43"/>
      <c r="R1048568" s="44"/>
      <c r="S1048568" s="43"/>
      <c r="T1048568" s="43"/>
      <c r="U1048568" s="44"/>
      <c r="V1048568" s="44"/>
      <c r="W1048568" s="43"/>
      <c r="X1048568" s="43"/>
      <c r="Y1048568" s="43"/>
      <c r="Z1048568" s="43"/>
      <c r="AA1048568" s="43"/>
    </row>
    <row r="1048569" spans="1:27" x14ac:dyDescent="0.3">
      <c r="A1048569" s="44"/>
      <c r="B1048569" s="43"/>
      <c r="C1048569" s="44"/>
      <c r="D1048569" s="43"/>
      <c r="E1048569" s="44"/>
      <c r="F1048569" s="43"/>
      <c r="G1048569" s="44"/>
      <c r="H1048569" s="44"/>
      <c r="I1048569" s="44"/>
      <c r="J1048569" s="44"/>
      <c r="K1048569" s="44"/>
      <c r="L1048569" s="44"/>
      <c r="M1048569" s="44"/>
      <c r="N1048569" s="44"/>
      <c r="O1048569" s="43"/>
      <c r="P1048569" s="44"/>
      <c r="Q1048569" s="43"/>
      <c r="R1048569" s="44"/>
      <c r="S1048569" s="43"/>
      <c r="T1048569" s="43"/>
      <c r="U1048569" s="44"/>
      <c r="V1048569" s="44"/>
      <c r="W1048569" s="43"/>
      <c r="X1048569" s="43"/>
      <c r="Y1048569" s="43"/>
      <c r="Z1048569" s="43"/>
      <c r="AA1048569" s="43"/>
    </row>
    <row r="1048570" spans="1:27" x14ac:dyDescent="0.3">
      <c r="A1048570" s="44"/>
      <c r="B1048570" s="43"/>
      <c r="C1048570" s="44"/>
      <c r="D1048570" s="43"/>
      <c r="E1048570" s="44"/>
      <c r="F1048570" s="43"/>
      <c r="G1048570" s="44"/>
      <c r="H1048570" s="44"/>
      <c r="I1048570" s="44"/>
      <c r="J1048570" s="44"/>
      <c r="K1048570" s="44"/>
      <c r="L1048570" s="44"/>
      <c r="M1048570" s="44"/>
      <c r="N1048570" s="44"/>
      <c r="O1048570" s="43"/>
      <c r="P1048570" s="44"/>
      <c r="Q1048570" s="43"/>
      <c r="R1048570" s="44"/>
      <c r="S1048570" s="43"/>
      <c r="T1048570" s="43"/>
      <c r="U1048570" s="44"/>
      <c r="V1048570" s="44"/>
      <c r="W1048570" s="43"/>
      <c r="X1048570" s="43"/>
      <c r="Y1048570" s="43"/>
      <c r="Z1048570" s="43"/>
      <c r="AA1048570" s="43"/>
    </row>
    <row r="1048571" spans="1:27" x14ac:dyDescent="0.3">
      <c r="A1048571" s="44"/>
      <c r="B1048571" s="43"/>
      <c r="C1048571" s="44"/>
      <c r="D1048571" s="43"/>
      <c r="E1048571" s="44"/>
      <c r="F1048571" s="43"/>
      <c r="G1048571" s="43"/>
      <c r="H1048571" s="43"/>
      <c r="I1048571" s="43"/>
      <c r="J1048571" s="43"/>
      <c r="K1048571" s="43"/>
      <c r="L1048571" s="43"/>
      <c r="M1048571" s="43"/>
      <c r="N1048571" s="43"/>
      <c r="O1048571" s="43"/>
      <c r="P1048571" s="44"/>
      <c r="Q1048571" s="43"/>
      <c r="R1048571" s="44"/>
      <c r="S1048571" s="43"/>
      <c r="T1048571" s="43"/>
      <c r="U1048571" s="44"/>
      <c r="V1048571" s="44"/>
      <c r="W1048571" s="43"/>
      <c r="X1048571" s="43"/>
      <c r="Y1048571" s="43"/>
      <c r="Z1048571" s="43"/>
      <c r="AA1048571" s="43"/>
    </row>
    <row r="1048572" spans="1:27" x14ac:dyDescent="0.3">
      <c r="A1048572" s="44"/>
      <c r="B1048572" s="43"/>
      <c r="C1048572" s="44"/>
      <c r="D1048572" s="43"/>
      <c r="E1048572" s="44"/>
      <c r="F1048572" s="44"/>
      <c r="G1048572" s="44"/>
      <c r="H1048572" s="44"/>
      <c r="I1048572" s="44"/>
      <c r="J1048572" s="44"/>
      <c r="K1048572" s="44"/>
      <c r="L1048572" s="44"/>
      <c r="M1048572" s="44"/>
      <c r="N1048572" s="44"/>
      <c r="O1048572" s="44"/>
      <c r="P1048572" s="44"/>
      <c r="Q1048572" s="43"/>
      <c r="R1048572" s="44"/>
      <c r="S1048572" s="43"/>
      <c r="T1048572" s="43"/>
      <c r="U1048572" s="44"/>
      <c r="V1048572" s="44"/>
      <c r="W1048572" s="43"/>
      <c r="X1048572" s="43"/>
      <c r="Y1048572" s="43"/>
      <c r="Z1048572" s="43"/>
      <c r="AA1048572" s="43"/>
    </row>
    <row r="1048573" spans="1:27" x14ac:dyDescent="0.3">
      <c r="A1048573" s="44"/>
      <c r="B1048573" s="43"/>
      <c r="C1048573" s="44"/>
      <c r="D1048573" s="43"/>
      <c r="E1048573" s="44"/>
      <c r="F1048573" s="44"/>
      <c r="G1048573" s="44"/>
      <c r="H1048573" s="44"/>
      <c r="I1048573" s="44"/>
      <c r="J1048573" s="44"/>
      <c r="K1048573" s="44"/>
      <c r="L1048573" s="44"/>
      <c r="M1048573" s="44"/>
      <c r="N1048573" s="44"/>
      <c r="O1048573" s="44"/>
      <c r="P1048573" s="44"/>
      <c r="Q1048573" s="43"/>
      <c r="R1048573" s="44"/>
      <c r="S1048573" s="43"/>
      <c r="T1048573" s="43"/>
      <c r="U1048573" s="44"/>
      <c r="V1048573" s="44"/>
      <c r="W1048573" s="43"/>
      <c r="X1048573" s="43"/>
      <c r="Y1048573" s="43"/>
      <c r="Z1048573" s="43"/>
      <c r="AA1048573" s="43"/>
    </row>
    <row r="1048574" spans="1:27" x14ac:dyDescent="0.3">
      <c r="A1048574" s="44"/>
      <c r="B1048574" s="43"/>
      <c r="C1048574" s="44"/>
      <c r="D1048574" s="43"/>
      <c r="E1048574" s="43"/>
      <c r="F1048574" s="43"/>
      <c r="G1048574" s="43"/>
      <c r="H1048574" s="43"/>
      <c r="I1048574" s="43"/>
      <c r="J1048574" s="43"/>
      <c r="K1048574" s="43"/>
      <c r="L1048574" s="43"/>
      <c r="M1048574" s="43"/>
      <c r="N1048574" s="43"/>
      <c r="O1048574" s="43"/>
      <c r="P1048574" s="43"/>
      <c r="Q1048574" s="43"/>
      <c r="R1048574" s="44"/>
      <c r="S1048574" s="43"/>
      <c r="T1048574" s="43"/>
      <c r="U1048574" s="44"/>
      <c r="V1048574" s="44"/>
      <c r="W1048574" s="43"/>
      <c r="X1048574" s="43"/>
      <c r="Y1048574" s="43"/>
      <c r="Z1048574" s="43"/>
      <c r="AA1048574" s="43"/>
    </row>
    <row r="1048575" spans="1:27" x14ac:dyDescent="0.3">
      <c r="A1048575" s="44"/>
      <c r="B1048575" s="43"/>
      <c r="C1048575" s="44"/>
      <c r="D1048575" s="44"/>
      <c r="E1048575" s="44"/>
      <c r="F1048575" s="44"/>
      <c r="G1048575" s="44"/>
      <c r="H1048575" s="44"/>
      <c r="I1048575" s="44"/>
      <c r="J1048575" s="44"/>
      <c r="K1048575" s="44"/>
      <c r="L1048575" s="44"/>
      <c r="M1048575" s="44"/>
      <c r="N1048575" s="44"/>
      <c r="O1048575" s="44"/>
      <c r="P1048575" s="44"/>
      <c r="Q1048575" s="44"/>
      <c r="R1048575" s="44"/>
      <c r="S1048575" s="43"/>
      <c r="T1048575" s="43"/>
      <c r="U1048575" s="44"/>
      <c r="V1048575" s="44"/>
      <c r="W1048575" s="43"/>
      <c r="X1048575" s="43"/>
      <c r="Y1048575" s="43"/>
      <c r="Z1048575" s="43"/>
      <c r="AA1048575" s="43"/>
    </row>
    <row r="1048576" spans="1:27" x14ac:dyDescent="0.3">
      <c r="A1048576" s="44"/>
      <c r="B1048576" s="43"/>
      <c r="C1048576" s="43"/>
      <c r="D1048576" s="43"/>
      <c r="E1048576" s="43"/>
      <c r="F1048576" s="43"/>
      <c r="G1048576" s="43"/>
      <c r="H1048576" s="43"/>
      <c r="I1048576" s="43"/>
      <c r="J1048576" s="43"/>
      <c r="K1048576" s="43"/>
      <c r="L1048576" s="43"/>
      <c r="M1048576" s="43"/>
      <c r="N1048576" s="43"/>
      <c r="O1048576" s="43"/>
      <c r="P1048576" s="43"/>
      <c r="Q1048576" s="43"/>
      <c r="R1048576" s="43"/>
      <c r="S1048576" s="43"/>
      <c r="T1048576" s="43"/>
      <c r="U1048576" s="44"/>
      <c r="V1048576" s="44"/>
      <c r="W1048576" s="43"/>
      <c r="X1048576" s="43"/>
      <c r="Y1048576" s="43"/>
      <c r="Z1048576" s="43"/>
      <c r="AA1048576" s="43"/>
    </row>
  </sheetData>
  <mergeCells count="1">
    <mergeCell ref="B11:G11"/>
  </mergeCells>
  <phoneticPr fontId="2" type="noConversion"/>
  <conditionalFormatting sqref="B3:H10">
    <cfRule type="expression" dxfId="1" priority="1">
      <formula>$G3&gt;=16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="145" zoomScaleNormal="145" workbookViewId="0">
      <selection activeCell="H3" sqref="H3:H14"/>
    </sheetView>
  </sheetViews>
  <sheetFormatPr defaultRowHeight="13.5" outlineLevelRow="3" x14ac:dyDescent="0.3"/>
  <cols>
    <col min="1" max="1" width="1.625" style="1" customWidth="1"/>
    <col min="2" max="2" width="8.25" style="1" customWidth="1"/>
    <col min="3" max="3" width="15.875" style="1" customWidth="1"/>
    <col min="4" max="4" width="16" style="1" customWidth="1"/>
    <col min="5" max="7" width="9" style="1"/>
    <col min="8" max="8" width="10.3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14" t="s">
        <v>0</v>
      </c>
      <c r="C2" s="15" t="s">
        <v>1</v>
      </c>
      <c r="D2" s="16" t="s">
        <v>2</v>
      </c>
      <c r="E2" s="16" t="s">
        <v>3</v>
      </c>
      <c r="F2" s="17" t="s">
        <v>4</v>
      </c>
      <c r="G2" s="17" t="s">
        <v>5</v>
      </c>
      <c r="H2" s="16" t="s">
        <v>6</v>
      </c>
    </row>
    <row r="3" spans="2:8" outlineLevel="3" x14ac:dyDescent="0.3">
      <c r="B3" s="6" t="s">
        <v>11</v>
      </c>
      <c r="C3" s="35" t="s">
        <v>19</v>
      </c>
      <c r="D3" s="35" t="s">
        <v>27</v>
      </c>
      <c r="E3" s="35" t="s">
        <v>32</v>
      </c>
      <c r="F3" s="47">
        <v>2650</v>
      </c>
      <c r="G3" s="48">
        <v>19.5</v>
      </c>
      <c r="H3" s="49">
        <v>94160</v>
      </c>
    </row>
    <row r="4" spans="2:8" outlineLevel="3" x14ac:dyDescent="0.3">
      <c r="B4" s="8" t="s">
        <v>17</v>
      </c>
      <c r="C4" s="34" t="s">
        <v>24</v>
      </c>
      <c r="D4" s="34" t="s">
        <v>30</v>
      </c>
      <c r="E4" s="34" t="s">
        <v>31</v>
      </c>
      <c r="F4" s="50">
        <v>3950</v>
      </c>
      <c r="G4" s="51">
        <v>16.2</v>
      </c>
      <c r="H4" s="52">
        <v>117884</v>
      </c>
    </row>
    <row r="5" spans="2:8" outlineLevel="2" x14ac:dyDescent="0.3">
      <c r="B5" s="8"/>
      <c r="C5" s="34"/>
      <c r="D5" s="53" t="s">
        <v>54</v>
      </c>
      <c r="E5" s="34"/>
      <c r="F5" s="50">
        <f>SUBTOTAL(1,F3:F4)</f>
        <v>3300</v>
      </c>
      <c r="G5" s="51"/>
      <c r="H5" s="52"/>
    </row>
    <row r="6" spans="2:8" outlineLevel="1" x14ac:dyDescent="0.3">
      <c r="B6" s="8"/>
      <c r="C6" s="34"/>
      <c r="D6" s="53" t="s">
        <v>50</v>
      </c>
      <c r="E6" s="34">
        <f>SUBTOTAL(3,E3:E4)</f>
        <v>2</v>
      </c>
      <c r="F6" s="50"/>
      <c r="G6" s="51"/>
      <c r="H6" s="52"/>
    </row>
    <row r="7" spans="2:8" outlineLevel="3" x14ac:dyDescent="0.3">
      <c r="B7" s="8" t="s">
        <v>12</v>
      </c>
      <c r="C7" s="34" t="s">
        <v>20</v>
      </c>
      <c r="D7" s="34" t="s">
        <v>28</v>
      </c>
      <c r="E7" s="34" t="s">
        <v>33</v>
      </c>
      <c r="F7" s="50">
        <v>4030</v>
      </c>
      <c r="G7" s="51">
        <v>13.3</v>
      </c>
      <c r="H7" s="52">
        <v>133411</v>
      </c>
    </row>
    <row r="8" spans="2:8" outlineLevel="3" x14ac:dyDescent="0.3">
      <c r="B8" s="8" t="s">
        <v>14</v>
      </c>
      <c r="C8" s="34" t="s">
        <v>21</v>
      </c>
      <c r="D8" s="34" t="s">
        <v>28</v>
      </c>
      <c r="E8" s="34" t="s">
        <v>35</v>
      </c>
      <c r="F8" s="50">
        <v>2100</v>
      </c>
      <c r="G8" s="51">
        <v>17.3</v>
      </c>
      <c r="H8" s="52">
        <v>97803</v>
      </c>
    </row>
    <row r="9" spans="2:8" outlineLevel="3" x14ac:dyDescent="0.3">
      <c r="B9" s="8" t="s">
        <v>16</v>
      </c>
      <c r="C9" s="34" t="s">
        <v>23</v>
      </c>
      <c r="D9" s="34" t="s">
        <v>28</v>
      </c>
      <c r="E9" s="34" t="s">
        <v>31</v>
      </c>
      <c r="F9" s="50">
        <v>4660</v>
      </c>
      <c r="G9" s="51">
        <v>10.9</v>
      </c>
      <c r="H9" s="52">
        <v>7692</v>
      </c>
    </row>
    <row r="10" spans="2:8" outlineLevel="2" x14ac:dyDescent="0.3">
      <c r="B10" s="8"/>
      <c r="C10" s="34"/>
      <c r="D10" s="53" t="s">
        <v>55</v>
      </c>
      <c r="E10" s="34"/>
      <c r="F10" s="50">
        <f>SUBTOTAL(1,F7:F9)</f>
        <v>3596.6666666666665</v>
      </c>
      <c r="G10" s="51"/>
      <c r="H10" s="52"/>
    </row>
    <row r="11" spans="2:8" outlineLevel="1" x14ac:dyDescent="0.3">
      <c r="B11" s="8"/>
      <c r="C11" s="34"/>
      <c r="D11" s="53" t="s">
        <v>51</v>
      </c>
      <c r="E11" s="34">
        <f>SUBTOTAL(3,E7:E9)</f>
        <v>3</v>
      </c>
      <c r="F11" s="50"/>
      <c r="G11" s="51"/>
      <c r="H11" s="52"/>
    </row>
    <row r="12" spans="2:8" outlineLevel="3" x14ac:dyDescent="0.3">
      <c r="B12" s="8" t="s">
        <v>10</v>
      </c>
      <c r="C12" s="34" t="s">
        <v>18</v>
      </c>
      <c r="D12" s="34" t="s">
        <v>26</v>
      </c>
      <c r="E12" s="34" t="s">
        <v>31</v>
      </c>
      <c r="F12" s="50">
        <v>2870</v>
      </c>
      <c r="G12" s="51">
        <v>16.100000000000001</v>
      </c>
      <c r="H12" s="52">
        <v>26037</v>
      </c>
    </row>
    <row r="13" spans="2:8" outlineLevel="3" x14ac:dyDescent="0.3">
      <c r="B13" s="8" t="s">
        <v>13</v>
      </c>
      <c r="C13" s="34" t="s">
        <v>25</v>
      </c>
      <c r="D13" s="34" t="s">
        <v>26</v>
      </c>
      <c r="E13" s="34" t="s">
        <v>34</v>
      </c>
      <c r="F13" s="50">
        <v>2060</v>
      </c>
      <c r="G13" s="51">
        <v>14.2</v>
      </c>
      <c r="H13" s="52">
        <v>96300</v>
      </c>
    </row>
    <row r="14" spans="2:8" ht="14.25" outlineLevel="3" thickBot="1" x14ac:dyDescent="0.35">
      <c r="B14" s="10" t="s">
        <v>15</v>
      </c>
      <c r="C14" s="11" t="s">
        <v>22</v>
      </c>
      <c r="D14" s="11" t="s">
        <v>26</v>
      </c>
      <c r="E14" s="11" t="s">
        <v>36</v>
      </c>
      <c r="F14" s="54">
        <v>3450</v>
      </c>
      <c r="G14" s="55">
        <v>11.4</v>
      </c>
      <c r="H14" s="56">
        <v>71715</v>
      </c>
    </row>
    <row r="15" spans="2:8" outlineLevel="2" x14ac:dyDescent="0.3">
      <c r="B15" s="46"/>
      <c r="C15" s="46"/>
      <c r="D15" s="57" t="s">
        <v>56</v>
      </c>
      <c r="E15" s="46"/>
      <c r="F15" s="58">
        <f>SUBTOTAL(1,F12:F14)</f>
        <v>2793.3333333333335</v>
      </c>
      <c r="G15" s="59"/>
      <c r="H15" s="60"/>
    </row>
    <row r="16" spans="2:8" outlineLevel="1" x14ac:dyDescent="0.3">
      <c r="B16" s="46"/>
      <c r="C16" s="46"/>
      <c r="D16" s="57" t="s">
        <v>52</v>
      </c>
      <c r="E16" s="46">
        <f>SUBTOTAL(3,E12:E14)</f>
        <v>3</v>
      </c>
      <c r="F16" s="58"/>
      <c r="G16" s="59"/>
      <c r="H16" s="60"/>
    </row>
    <row r="17" spans="2:8" x14ac:dyDescent="0.3">
      <c r="B17" s="46"/>
      <c r="C17" s="46"/>
      <c r="D17" s="57" t="s">
        <v>57</v>
      </c>
      <c r="E17" s="46"/>
      <c r="F17" s="58">
        <f>SUBTOTAL(1,F3:F14)</f>
        <v>3221.25</v>
      </c>
      <c r="G17" s="59"/>
      <c r="H17" s="60"/>
    </row>
    <row r="18" spans="2:8" x14ac:dyDescent="0.3">
      <c r="B18" s="46"/>
      <c r="C18" s="46"/>
      <c r="D18" s="57" t="s">
        <v>53</v>
      </c>
      <c r="E18" s="46">
        <f>SUBTOTAL(3,E3:E14)</f>
        <v>8</v>
      </c>
      <c r="F18" s="58"/>
      <c r="G18" s="59"/>
      <c r="H18" s="60"/>
    </row>
  </sheetData>
  <sortState ref="B3:H10">
    <sortCondition descending="1" ref="D2"/>
  </sortState>
  <phoneticPr fontId="2" type="noConversion"/>
  <conditionalFormatting sqref="B3:H18">
    <cfRule type="expression" dxfId="0" priority="1">
      <formula>$G3&gt;=16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5" sqref="M5"/>
    </sheetView>
  </sheetViews>
  <sheetFormatPr defaultRowHeight="13.5" x14ac:dyDescent="0.3"/>
  <cols>
    <col min="1" max="1" width="1.625" style="1" customWidth="1"/>
    <col min="2" max="16384" width="9" style="1"/>
  </cols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중고가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2023-04-17T23:15:16Z</dcterms:created>
  <dcterms:modified xsi:type="dcterms:W3CDTF">2023-04-19T04:13:59Z</dcterms:modified>
</cp:coreProperties>
</file>