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70" windowHeight="8040" activeTab="2"/>
  </bookViews>
  <sheets>
    <sheet name="제1작업" sheetId="1" r:id="rId1"/>
    <sheet name="제2작업" sheetId="2" r:id="rId2"/>
    <sheet name="제3작업" sheetId="3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공연지역">제1작업!$D$5:$D$12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6" i="1"/>
  <c r="J7" i="1"/>
  <c r="J8" i="1"/>
  <c r="J9" i="1"/>
  <c r="J10" i="1"/>
  <c r="J11" i="1"/>
  <c r="J12" i="1"/>
  <c r="J5" i="1"/>
  <c r="E13" i="1"/>
  <c r="E14" i="1"/>
  <c r="J13" i="1"/>
  <c r="I5" i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<sst xmlns="http://schemas.openxmlformats.org/spreadsheetml/2006/main" count="114" uniqueCount="36">
  <si>
    <t>관리번호</t>
    <phoneticPr fontId="2" type="noConversion"/>
  </si>
  <si>
    <t>공연명</t>
    <phoneticPr fontId="2" type="noConversion"/>
  </si>
  <si>
    <t>공연지역</t>
    <phoneticPr fontId="2" type="noConversion"/>
  </si>
  <si>
    <t>공연일</t>
    <phoneticPr fontId="2" type="noConversion"/>
  </si>
  <si>
    <t>공연시간
(분)</t>
    <phoneticPr fontId="2" type="noConversion"/>
  </si>
  <si>
    <t>관람료
(단위:원)</t>
    <phoneticPr fontId="2" type="noConversion"/>
  </si>
  <si>
    <t>예매수량</t>
    <phoneticPr fontId="2" type="noConversion"/>
  </si>
  <si>
    <t>관람등급</t>
    <phoneticPr fontId="2" type="noConversion"/>
  </si>
  <si>
    <t>공연월</t>
    <phoneticPr fontId="2" type="noConversion"/>
  </si>
  <si>
    <t>C8102</t>
    <phoneticPr fontId="2" type="noConversion"/>
  </si>
  <si>
    <t>S0601</t>
    <phoneticPr fontId="2" type="noConversion"/>
  </si>
  <si>
    <t>G6402</t>
    <phoneticPr fontId="2" type="noConversion"/>
  </si>
  <si>
    <t>J3502</t>
    <phoneticPr fontId="2" type="noConversion"/>
  </si>
  <si>
    <t>L3601</t>
    <phoneticPr fontId="2" type="noConversion"/>
  </si>
  <si>
    <t>J5403</t>
    <phoneticPr fontId="2" type="noConversion"/>
  </si>
  <si>
    <t>P1502</t>
    <phoneticPr fontId="2" type="noConversion"/>
  </si>
  <si>
    <t>F3402</t>
    <phoneticPr fontId="2" type="noConversion"/>
  </si>
  <si>
    <t>레베카</t>
  </si>
  <si>
    <t>레베카</t>
    <phoneticPr fontId="2" type="noConversion"/>
  </si>
  <si>
    <t>정글북</t>
    <phoneticPr fontId="2" type="noConversion"/>
  </si>
  <si>
    <t>브로드웨이 42번가</t>
    <phoneticPr fontId="2" type="noConversion"/>
  </si>
  <si>
    <t>김종욱 찾기</t>
    <phoneticPr fontId="2" type="noConversion"/>
  </si>
  <si>
    <t>헬로카봇</t>
    <phoneticPr fontId="2" type="noConversion"/>
  </si>
  <si>
    <t>사의찬미</t>
    <phoneticPr fontId="2" type="noConversion"/>
  </si>
  <si>
    <t>나폴레옹</t>
    <phoneticPr fontId="2" type="noConversion"/>
  </si>
  <si>
    <t>캣츠</t>
    <phoneticPr fontId="2" type="noConversion"/>
  </si>
  <si>
    <t>서울</t>
    <phoneticPr fontId="2" type="noConversion"/>
  </si>
  <si>
    <t>전주</t>
    <phoneticPr fontId="2" type="noConversion"/>
  </si>
  <si>
    <t>부산</t>
    <phoneticPr fontId="2" type="noConversion"/>
  </si>
  <si>
    <t>서울</t>
    <phoneticPr fontId="2" type="noConversion"/>
  </si>
  <si>
    <t>전주</t>
    <phoneticPr fontId="2" type="noConversion"/>
  </si>
  <si>
    <t>관람료(단위:원)의 전체 평균</t>
    <phoneticPr fontId="2" type="noConversion"/>
  </si>
  <si>
    <t>전주지역의 공연 개수</t>
    <phoneticPr fontId="2" type="noConversion"/>
  </si>
  <si>
    <t>최대 예매 수량</t>
    <phoneticPr fontId="2" type="noConversion"/>
  </si>
  <si>
    <t>J*</t>
    <phoneticPr fontId="2" type="noConversion"/>
  </si>
  <si>
    <t>&gt;=800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</si>
</sst>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8" formatCode="###0&quot;매&quot;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41" fontId="0" fillId="0" borderId="5" xfId="0" applyNumberFormat="1" applyBorder="1">
      <alignment vertical="center"/>
    </xf>
    <xf numFmtId="41" fontId="0" fillId="0" borderId="1" xfId="0" applyNumberFormat="1" applyBorder="1">
      <alignment vertical="center"/>
    </xf>
    <xf numFmtId="41" fontId="0" fillId="0" borderId="10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8" fontId="0" fillId="0" borderId="5" xfId="0" applyNumberFormat="1" applyBorder="1">
      <alignment vertical="center"/>
    </xf>
    <xf numFmtId="178" fontId="0" fillId="0" borderId="1" xfId="0" applyNumberFormat="1" applyBorder="1">
      <alignment vertical="center"/>
    </xf>
    <xf numFmtId="178" fontId="0" fillId="0" borderId="10" xfId="0" applyNumberFormat="1" applyBorder="1">
      <alignment vertical="center"/>
    </xf>
    <xf numFmtId="0" fontId="0" fillId="0" borderId="0" xfId="0" applyAlignment="1">
      <alignment vertical="center"/>
    </xf>
    <xf numFmtId="14" fontId="0" fillId="0" borderId="5" xfId="0" applyNumberFormat="1" applyBorder="1" applyAlignment="1">
      <alignment horizontal="right" vertical="center"/>
    </xf>
    <xf numFmtId="14" fontId="0" fillId="0" borderId="1" xfId="0" applyNumberFormat="1" applyBorder="1" applyAlignment="1">
      <alignment horizontal="right" vertical="center"/>
    </xf>
    <xf numFmtId="14" fontId="0" fillId="0" borderId="10" xfId="0" applyNumberFormat="1" applyBorder="1" applyAlignment="1">
      <alignment horizontal="right" vertical="center"/>
    </xf>
    <xf numFmtId="0" fontId="0" fillId="2" borderId="13" xfId="0" applyFill="1" applyBorder="1" applyAlignment="1">
      <alignment horizontal="center" vertical="center"/>
    </xf>
    <xf numFmtId="178" fontId="0" fillId="0" borderId="14" xfId="0" applyNumberFormat="1" applyBorder="1">
      <alignment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41" fontId="0" fillId="0" borderId="2" xfId="0" applyNumberFormat="1" applyBorder="1">
      <alignment vertical="center"/>
    </xf>
  </cellXfs>
  <cellStyles count="1">
    <cellStyle name="표준" xfId="0" builtinId="0"/>
  </cellStyles>
  <dxfs count="9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/>
              <a:t>서울 및 부산지역 예매 현황</a:t>
            </a:r>
            <a:endParaRPr lang="ko-KR" sz="2000"/>
          </a:p>
        </c:rich>
      </c:tx>
      <c:layout/>
      <c:overlay val="0"/>
      <c:spPr>
        <a:solidFill>
          <a:schemeClr val="bg1"/>
        </a:solidFill>
        <a:ln cmpd="sng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877724484663394E-2"/>
          <c:y val="0.11275994348520302"/>
          <c:w val="0.90621156875708986"/>
          <c:h val="0.776832977992080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제1작업!$G$4</c:f>
              <c:strCache>
                <c:ptCount val="1"/>
                <c:pt idx="0">
                  <c:v>관람료
(단위:원)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(제1작업!$C$5,제1작업!$C$7:$C$9,제1작업!$C$11:$C$12)</c:f>
              <c:strCache>
                <c:ptCount val="6"/>
                <c:pt idx="0">
                  <c:v>레베카</c:v>
                </c:pt>
                <c:pt idx="1">
                  <c:v>브로드웨이 42번가</c:v>
                </c:pt>
                <c:pt idx="2">
                  <c:v>김종욱 찾기</c:v>
                </c:pt>
                <c:pt idx="3">
                  <c:v>헬로카봇</c:v>
                </c:pt>
                <c:pt idx="4">
                  <c:v>나폴레옹</c:v>
                </c:pt>
                <c:pt idx="5">
                  <c:v>캣츠</c:v>
                </c:pt>
              </c:strCache>
            </c:strRef>
          </c:cat>
          <c:val>
            <c:numRef>
              <c:f>(제1작업!$G$5,제1작업!$G$7:$G$9,제1작업!$G$11:$G$12)</c:f>
              <c:numCache>
                <c:formatCode>_(* #,##0_);_(* \(#,##0\);_(* "-"_);_(@_)</c:formatCode>
                <c:ptCount val="6"/>
                <c:pt idx="0">
                  <c:v>50400</c:v>
                </c:pt>
                <c:pt idx="1">
                  <c:v>50000</c:v>
                </c:pt>
                <c:pt idx="2">
                  <c:v>70000</c:v>
                </c:pt>
                <c:pt idx="3">
                  <c:v>31000</c:v>
                </c:pt>
                <c:pt idx="4">
                  <c:v>40000</c:v>
                </c:pt>
                <c:pt idx="5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2-4B7E-92DE-172F4255702E}"/>
            </c:ext>
          </c:extLst>
        </c:ser>
        <c:ser>
          <c:idx val="1"/>
          <c:order val="1"/>
          <c:tx>
            <c:strRef>
              <c:f>제1작업!$H$4</c:f>
              <c:strCache>
                <c:ptCount val="1"/>
                <c:pt idx="0">
                  <c:v>예매수량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(제1작업!$C$5,제1작업!$C$7:$C$9,제1작업!$C$11:$C$12)</c:f>
              <c:strCache>
                <c:ptCount val="6"/>
                <c:pt idx="0">
                  <c:v>레베카</c:v>
                </c:pt>
                <c:pt idx="1">
                  <c:v>브로드웨이 42번가</c:v>
                </c:pt>
                <c:pt idx="2">
                  <c:v>김종욱 찾기</c:v>
                </c:pt>
                <c:pt idx="3">
                  <c:v>헬로카봇</c:v>
                </c:pt>
                <c:pt idx="4">
                  <c:v>나폴레옹</c:v>
                </c:pt>
                <c:pt idx="5">
                  <c:v>캣츠</c:v>
                </c:pt>
              </c:strCache>
            </c:strRef>
          </c:cat>
          <c:val>
            <c:numRef>
              <c:f>(제1작업!$H$5,제1작업!$H$7:$H$9,제1작업!$H$11:$H$12)</c:f>
              <c:numCache>
                <c:formatCode>###0"매"</c:formatCode>
                <c:ptCount val="6"/>
                <c:pt idx="0">
                  <c:v>519</c:v>
                </c:pt>
                <c:pt idx="1">
                  <c:v>780</c:v>
                </c:pt>
                <c:pt idx="2">
                  <c:v>955</c:v>
                </c:pt>
                <c:pt idx="3">
                  <c:v>750</c:v>
                </c:pt>
                <c:pt idx="4">
                  <c:v>4465</c:v>
                </c:pt>
                <c:pt idx="5">
                  <c:v>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52-4B7E-92DE-172F42557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2295983"/>
        <c:axId val="1412291823"/>
      </c:barChart>
      <c:catAx>
        <c:axId val="141229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412291823"/>
        <c:crosses val="autoZero"/>
        <c:auto val="1"/>
        <c:lblAlgn val="ctr"/>
        <c:lblOffset val="100"/>
        <c:noMultiLvlLbl val="0"/>
      </c:catAx>
      <c:valAx>
        <c:axId val="141229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412295983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0</xdr:row>
      <xdr:rowOff>57151</xdr:rowOff>
    </xdr:from>
    <xdr:to>
      <xdr:col>6</xdr:col>
      <xdr:colOff>228600</xdr:colOff>
      <xdr:row>2</xdr:row>
      <xdr:rowOff>228601</xdr:rowOff>
    </xdr:to>
    <xdr:sp macro="" textlink="">
      <xdr:nvSpPr>
        <xdr:cNvPr id="2" name="한쪽 모서리가 잘린 사각형 1"/>
        <xdr:cNvSpPr/>
      </xdr:nvSpPr>
      <xdr:spPr>
        <a:xfrm>
          <a:off x="209550" y="57151"/>
          <a:ext cx="4448175" cy="742950"/>
        </a:xfrm>
        <a:prstGeom prst="snip1Rect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2400" b="1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온라인 뮤지컬 예매 현황</a:t>
          </a:r>
        </a:p>
      </xdr:txBody>
    </xdr:sp>
    <xdr:clientData/>
  </xdr:twoCellAnchor>
  <xdr:twoCellAnchor editAs="oneCell">
    <xdr:from>
      <xdr:col>6</xdr:col>
      <xdr:colOff>390526</xdr:colOff>
      <xdr:row>0</xdr:row>
      <xdr:rowOff>85725</xdr:rowOff>
    </xdr:from>
    <xdr:to>
      <xdr:col>9</xdr:col>
      <xdr:colOff>809626</xdr:colOff>
      <xdr:row>2</xdr:row>
      <xdr:rowOff>180975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9651" y="85725"/>
          <a:ext cx="247650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표1" displayName="표1" ref="B18:E23" totalsRowShown="0">
  <autoFilter ref="B18:E23"/>
  <tableColumns count="4">
    <tableColumn id="1" name="공연명"/>
    <tableColumn id="2" name="공연일"/>
    <tableColumn id="3" name="관람료_x000a_(단위:원)"/>
    <tableColumn id="4" name="예매수량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G11" activeCellId="5" sqref="C4:C5 C7:C9 C11:C12 G4:H5 G7:H9 G11:H12"/>
    </sheetView>
  </sheetViews>
  <sheetFormatPr defaultRowHeight="16.5" x14ac:dyDescent="0.3"/>
  <cols>
    <col min="1" max="1" width="1.625" customWidth="1"/>
    <col min="3" max="3" width="17.375" customWidth="1"/>
    <col min="4" max="4" width="10" customWidth="1"/>
    <col min="5" max="5" width="13.25" customWidth="1"/>
    <col min="10" max="10" width="10.75" customWidth="1"/>
    <col min="11" max="11" width="8.5" customWidth="1"/>
  </cols>
  <sheetData>
    <row r="1" spans="1:10" ht="22.5" customHeight="1" x14ac:dyDescent="0.3">
      <c r="A1" s="1"/>
    </row>
    <row r="2" spans="1:10" ht="22.5" customHeight="1" x14ac:dyDescent="0.3"/>
    <row r="3" spans="1:10" ht="22.5" customHeight="1" thickBot="1" x14ac:dyDescent="0.35"/>
    <row r="4" spans="1:10" ht="33.75" thickBot="1" x14ac:dyDescent="0.35">
      <c r="B4" s="32" t="s">
        <v>0</v>
      </c>
      <c r="C4" s="33" t="s">
        <v>1</v>
      </c>
      <c r="D4" s="33" t="s">
        <v>2</v>
      </c>
      <c r="E4" s="33" t="s">
        <v>3</v>
      </c>
      <c r="F4" s="34" t="s">
        <v>4</v>
      </c>
      <c r="G4" s="34" t="s">
        <v>5</v>
      </c>
      <c r="H4" s="33" t="s">
        <v>6</v>
      </c>
      <c r="I4" s="33" t="s">
        <v>7</v>
      </c>
      <c r="J4" s="30" t="s">
        <v>8</v>
      </c>
    </row>
    <row r="5" spans="1:10" x14ac:dyDescent="0.3">
      <c r="B5" s="18" t="s">
        <v>9</v>
      </c>
      <c r="C5" s="19" t="s">
        <v>18</v>
      </c>
      <c r="D5" s="19" t="s">
        <v>26</v>
      </c>
      <c r="E5" s="27">
        <v>44359</v>
      </c>
      <c r="F5" s="5">
        <v>170</v>
      </c>
      <c r="G5" s="15">
        <v>50400</v>
      </c>
      <c r="H5" s="23">
        <v>519</v>
      </c>
      <c r="I5" s="19" t="str">
        <f t="shared" ref="I5:I12" si="0">CHOOSE(RIGHT(B5:B12),"3세이상","7세이상","13세이상")</f>
        <v>7세이상</v>
      </c>
      <c r="J5" s="6">
        <f>MONTH(E5)</f>
        <v>6</v>
      </c>
    </row>
    <row r="6" spans="1:10" x14ac:dyDescent="0.3">
      <c r="B6" s="20" t="s">
        <v>10</v>
      </c>
      <c r="C6" s="21" t="s">
        <v>19</v>
      </c>
      <c r="D6" s="21" t="s">
        <v>27</v>
      </c>
      <c r="E6" s="28">
        <v>44347</v>
      </c>
      <c r="F6" s="2">
        <v>80</v>
      </c>
      <c r="G6" s="16">
        <v>16900</v>
      </c>
      <c r="H6" s="24">
        <v>800</v>
      </c>
      <c r="I6" s="21" t="str">
        <f t="shared" si="0"/>
        <v>3세이상</v>
      </c>
      <c r="J6" s="7">
        <f t="shared" ref="J6:J12" si="1">MONTH(E6)</f>
        <v>5</v>
      </c>
    </row>
    <row r="7" spans="1:10" x14ac:dyDescent="0.3">
      <c r="B7" s="20" t="s">
        <v>11</v>
      </c>
      <c r="C7" s="21" t="s">
        <v>20</v>
      </c>
      <c r="D7" s="21" t="s">
        <v>28</v>
      </c>
      <c r="E7" s="28">
        <v>44313</v>
      </c>
      <c r="F7" s="2">
        <v>150</v>
      </c>
      <c r="G7" s="16">
        <v>50000</v>
      </c>
      <c r="H7" s="24">
        <v>780</v>
      </c>
      <c r="I7" s="21" t="str">
        <f t="shared" si="0"/>
        <v>7세이상</v>
      </c>
      <c r="J7" s="7">
        <f t="shared" si="1"/>
        <v>4</v>
      </c>
    </row>
    <row r="8" spans="1:10" x14ac:dyDescent="0.3">
      <c r="B8" s="20" t="s">
        <v>12</v>
      </c>
      <c r="C8" s="21" t="s">
        <v>21</v>
      </c>
      <c r="D8" s="21" t="s">
        <v>29</v>
      </c>
      <c r="E8" s="28">
        <v>44270</v>
      </c>
      <c r="F8" s="2">
        <v>100</v>
      </c>
      <c r="G8" s="16">
        <v>70000</v>
      </c>
      <c r="H8" s="24">
        <v>955</v>
      </c>
      <c r="I8" s="21" t="str">
        <f t="shared" si="0"/>
        <v>7세이상</v>
      </c>
      <c r="J8" s="7">
        <f t="shared" si="1"/>
        <v>3</v>
      </c>
    </row>
    <row r="9" spans="1:10" x14ac:dyDescent="0.3">
      <c r="B9" s="20" t="s">
        <v>13</v>
      </c>
      <c r="C9" s="21" t="s">
        <v>22</v>
      </c>
      <c r="D9" s="21" t="s">
        <v>28</v>
      </c>
      <c r="E9" s="28">
        <v>44368</v>
      </c>
      <c r="F9" s="2">
        <v>60</v>
      </c>
      <c r="G9" s="16">
        <v>31000</v>
      </c>
      <c r="H9" s="24">
        <v>750</v>
      </c>
      <c r="I9" s="21" t="str">
        <f t="shared" si="0"/>
        <v>3세이상</v>
      </c>
      <c r="J9" s="7">
        <f t="shared" si="1"/>
        <v>6</v>
      </c>
    </row>
    <row r="10" spans="1:10" x14ac:dyDescent="0.3">
      <c r="B10" s="20" t="s">
        <v>14</v>
      </c>
      <c r="C10" s="21" t="s">
        <v>23</v>
      </c>
      <c r="D10" s="21" t="s">
        <v>30</v>
      </c>
      <c r="E10" s="28">
        <v>44345</v>
      </c>
      <c r="F10" s="2">
        <v>170</v>
      </c>
      <c r="G10" s="16">
        <v>64000</v>
      </c>
      <c r="H10" s="24">
        <v>690</v>
      </c>
      <c r="I10" s="21" t="str">
        <f t="shared" si="0"/>
        <v>13세이상</v>
      </c>
      <c r="J10" s="7">
        <f t="shared" si="1"/>
        <v>5</v>
      </c>
    </row>
    <row r="11" spans="1:10" x14ac:dyDescent="0.3">
      <c r="B11" s="20" t="s">
        <v>15</v>
      </c>
      <c r="C11" s="21" t="s">
        <v>24</v>
      </c>
      <c r="D11" s="21" t="s">
        <v>28</v>
      </c>
      <c r="E11" s="28">
        <v>44277</v>
      </c>
      <c r="F11" s="2">
        <v>150</v>
      </c>
      <c r="G11" s="16">
        <v>40000</v>
      </c>
      <c r="H11" s="24">
        <v>4465</v>
      </c>
      <c r="I11" s="21" t="str">
        <f t="shared" si="0"/>
        <v>7세이상</v>
      </c>
      <c r="J11" s="7">
        <f t="shared" si="1"/>
        <v>3</v>
      </c>
    </row>
    <row r="12" spans="1:10" ht="17.25" thickBot="1" x14ac:dyDescent="0.35">
      <c r="B12" s="22" t="s">
        <v>16</v>
      </c>
      <c r="C12" s="13" t="s">
        <v>25</v>
      </c>
      <c r="D12" s="13" t="s">
        <v>29</v>
      </c>
      <c r="E12" s="29">
        <v>44326</v>
      </c>
      <c r="F12" s="8">
        <v>160</v>
      </c>
      <c r="G12" s="17">
        <v>40000</v>
      </c>
      <c r="H12" s="25">
        <v>819</v>
      </c>
      <c r="I12" s="13" t="str">
        <f t="shared" si="0"/>
        <v>7세이상</v>
      </c>
      <c r="J12" s="9">
        <f t="shared" si="1"/>
        <v>5</v>
      </c>
    </row>
    <row r="13" spans="1:10" x14ac:dyDescent="0.3">
      <c r="B13" s="35" t="s">
        <v>31</v>
      </c>
      <c r="C13" s="3"/>
      <c r="D13" s="3"/>
      <c r="E13" s="36">
        <f>AVERAGE(G5:G12)</f>
        <v>45287.5</v>
      </c>
      <c r="F13" s="4"/>
      <c r="G13" s="3" t="s">
        <v>33</v>
      </c>
      <c r="H13" s="3"/>
      <c r="I13" s="3"/>
      <c r="J13" s="31">
        <f>MAX(H5:H12)</f>
        <v>4465</v>
      </c>
    </row>
    <row r="14" spans="1:10" ht="17.25" thickBot="1" x14ac:dyDescent="0.35">
      <c r="B14" s="10" t="s">
        <v>32</v>
      </c>
      <c r="C14" s="11"/>
      <c r="D14" s="11"/>
      <c r="E14" s="8">
        <f>COUNTIF(공연지역,"전주")</f>
        <v>2</v>
      </c>
      <c r="F14" s="12"/>
      <c r="G14" s="14" t="s">
        <v>1</v>
      </c>
      <c r="H14" s="13" t="s">
        <v>17</v>
      </c>
      <c r="I14" s="14" t="s">
        <v>6</v>
      </c>
      <c r="J14" s="9">
        <f>VLOOKUP(H14,B4:H12,7,1)</f>
        <v>819</v>
      </c>
    </row>
    <row r="17" spans="11:11" x14ac:dyDescent="0.3">
      <c r="K17" s="26"/>
    </row>
    <row r="18" spans="11:11" ht="16.5" customHeight="1" x14ac:dyDescent="0.3">
      <c r="K18" s="26"/>
    </row>
  </sheetData>
  <mergeCells count="4">
    <mergeCell ref="B13:D13"/>
    <mergeCell ref="B14:D14"/>
    <mergeCell ref="F13:F14"/>
    <mergeCell ref="G13:I13"/>
  </mergeCells>
  <phoneticPr fontId="2" type="noConversion"/>
  <conditionalFormatting sqref="B5:J12">
    <cfRule type="expression" dxfId="2" priority="1">
      <formula>$F5&lt;=100</formula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D17" sqref="D17"/>
    </sheetView>
  </sheetViews>
  <sheetFormatPr defaultRowHeight="16.5" x14ac:dyDescent="0.3"/>
  <cols>
    <col min="1" max="1" width="1.625" customWidth="1"/>
    <col min="2" max="2" width="15" customWidth="1"/>
    <col min="3" max="3" width="18.625" customWidth="1"/>
    <col min="5" max="5" width="16.125" customWidth="1"/>
  </cols>
  <sheetData>
    <row r="1" spans="1:8" ht="17.25" thickBot="1" x14ac:dyDescent="0.35">
      <c r="A1" s="1"/>
    </row>
    <row r="2" spans="1:8" ht="33.75" thickBot="1" x14ac:dyDescent="0.35">
      <c r="B2" s="32" t="s">
        <v>0</v>
      </c>
      <c r="C2" s="33" t="s">
        <v>1</v>
      </c>
      <c r="D2" s="33" t="s">
        <v>2</v>
      </c>
      <c r="E2" s="33" t="s">
        <v>3</v>
      </c>
      <c r="F2" s="34" t="s">
        <v>4</v>
      </c>
      <c r="G2" s="34" t="s">
        <v>5</v>
      </c>
      <c r="H2" s="33" t="s">
        <v>6</v>
      </c>
    </row>
    <row r="3" spans="1:8" x14ac:dyDescent="0.3">
      <c r="B3" s="18" t="s">
        <v>9</v>
      </c>
      <c r="C3" s="19" t="s">
        <v>18</v>
      </c>
      <c r="D3" s="19" t="s">
        <v>26</v>
      </c>
      <c r="E3" s="27">
        <v>44359</v>
      </c>
      <c r="F3" s="5">
        <v>170</v>
      </c>
      <c r="G3" s="15">
        <v>50400</v>
      </c>
      <c r="H3" s="23">
        <v>519</v>
      </c>
    </row>
    <row r="4" spans="1:8" x14ac:dyDescent="0.3">
      <c r="B4" s="20" t="s">
        <v>10</v>
      </c>
      <c r="C4" s="21" t="s">
        <v>19</v>
      </c>
      <c r="D4" s="21" t="s">
        <v>27</v>
      </c>
      <c r="E4" s="28">
        <v>44347</v>
      </c>
      <c r="F4" s="2">
        <v>80</v>
      </c>
      <c r="G4" s="16">
        <v>16900</v>
      </c>
      <c r="H4" s="24">
        <v>800</v>
      </c>
    </row>
    <row r="5" spans="1:8" x14ac:dyDescent="0.3">
      <c r="B5" s="20" t="s">
        <v>11</v>
      </c>
      <c r="C5" s="21" t="s">
        <v>20</v>
      </c>
      <c r="D5" s="21" t="s">
        <v>28</v>
      </c>
      <c r="E5" s="28">
        <v>44313</v>
      </c>
      <c r="F5" s="2">
        <v>150</v>
      </c>
      <c r="G5" s="16">
        <v>50000</v>
      </c>
      <c r="H5" s="24">
        <v>780</v>
      </c>
    </row>
    <row r="6" spans="1:8" x14ac:dyDescent="0.3">
      <c r="B6" s="20" t="s">
        <v>12</v>
      </c>
      <c r="C6" s="21" t="s">
        <v>21</v>
      </c>
      <c r="D6" s="21" t="s">
        <v>29</v>
      </c>
      <c r="E6" s="28">
        <v>44270</v>
      </c>
      <c r="F6" s="2">
        <v>100</v>
      </c>
      <c r="G6" s="16">
        <v>70000</v>
      </c>
      <c r="H6" s="24">
        <v>955</v>
      </c>
    </row>
    <row r="7" spans="1:8" x14ac:dyDescent="0.3">
      <c r="B7" s="20" t="s">
        <v>13</v>
      </c>
      <c r="C7" s="21" t="s">
        <v>22</v>
      </c>
      <c r="D7" s="21" t="s">
        <v>28</v>
      </c>
      <c r="E7" s="28">
        <v>44368</v>
      </c>
      <c r="F7" s="2">
        <v>60</v>
      </c>
      <c r="G7" s="16">
        <v>31000</v>
      </c>
      <c r="H7" s="24">
        <v>750</v>
      </c>
    </row>
    <row r="8" spans="1:8" x14ac:dyDescent="0.3">
      <c r="B8" s="20" t="s">
        <v>14</v>
      </c>
      <c r="C8" s="21" t="s">
        <v>23</v>
      </c>
      <c r="D8" s="21" t="s">
        <v>30</v>
      </c>
      <c r="E8" s="28">
        <v>44345</v>
      </c>
      <c r="F8" s="2">
        <v>170</v>
      </c>
      <c r="G8" s="16">
        <v>64000</v>
      </c>
      <c r="H8" s="24">
        <v>690</v>
      </c>
    </row>
    <row r="9" spans="1:8" x14ac:dyDescent="0.3">
      <c r="B9" s="20" t="s">
        <v>15</v>
      </c>
      <c r="C9" s="21" t="s">
        <v>24</v>
      </c>
      <c r="D9" s="21" t="s">
        <v>28</v>
      </c>
      <c r="E9" s="28">
        <v>44277</v>
      </c>
      <c r="F9" s="2">
        <v>150</v>
      </c>
      <c r="G9" s="16">
        <v>40000</v>
      </c>
      <c r="H9" s="24">
        <v>4465</v>
      </c>
    </row>
    <row r="10" spans="1:8" ht="17.25" thickBot="1" x14ac:dyDescent="0.35">
      <c r="B10" s="22" t="s">
        <v>16</v>
      </c>
      <c r="C10" s="13" t="s">
        <v>25</v>
      </c>
      <c r="D10" s="13" t="s">
        <v>29</v>
      </c>
      <c r="E10" s="29">
        <v>44326</v>
      </c>
      <c r="F10" s="8">
        <v>160</v>
      </c>
      <c r="G10" s="17">
        <v>40000</v>
      </c>
      <c r="H10" s="25">
        <v>819</v>
      </c>
    </row>
    <row r="13" spans="1:8" ht="17.25" thickBot="1" x14ac:dyDescent="0.35"/>
    <row r="14" spans="1:8" x14ac:dyDescent="0.3">
      <c r="B14" s="32" t="s">
        <v>0</v>
      </c>
      <c r="C14" s="33" t="s">
        <v>6</v>
      </c>
    </row>
    <row r="15" spans="1:8" x14ac:dyDescent="0.3">
      <c r="B15" t="s">
        <v>34</v>
      </c>
    </row>
    <row r="16" spans="1:8" x14ac:dyDescent="0.3">
      <c r="C16" t="s">
        <v>35</v>
      </c>
    </row>
    <row r="18" spans="2:5" x14ac:dyDescent="0.3">
      <c r="B18" t="s">
        <v>1</v>
      </c>
      <c r="C18" t="s">
        <v>3</v>
      </c>
      <c r="D18" t="s">
        <v>5</v>
      </c>
      <c r="E18" t="s">
        <v>6</v>
      </c>
    </row>
    <row r="19" spans="2:5" x14ac:dyDescent="0.3">
      <c r="B19" t="s">
        <v>19</v>
      </c>
      <c r="C19">
        <v>44347</v>
      </c>
      <c r="D19">
        <v>16900</v>
      </c>
      <c r="E19">
        <v>800</v>
      </c>
    </row>
    <row r="20" spans="2:5" x14ac:dyDescent="0.3">
      <c r="B20" t="s">
        <v>21</v>
      </c>
      <c r="C20">
        <v>44270</v>
      </c>
      <c r="D20">
        <v>70000</v>
      </c>
      <c r="E20">
        <v>955</v>
      </c>
    </row>
    <row r="21" spans="2:5" x14ac:dyDescent="0.3">
      <c r="B21" t="s">
        <v>23</v>
      </c>
      <c r="C21">
        <v>44345</v>
      </c>
      <c r="D21">
        <v>64000</v>
      </c>
      <c r="E21">
        <v>690</v>
      </c>
    </row>
    <row r="22" spans="2:5" x14ac:dyDescent="0.3">
      <c r="B22" t="s">
        <v>24</v>
      </c>
      <c r="C22">
        <v>44277</v>
      </c>
      <c r="D22">
        <v>40000</v>
      </c>
      <c r="E22">
        <v>4465</v>
      </c>
    </row>
    <row r="23" spans="2:5" x14ac:dyDescent="0.3">
      <c r="B23" t="s">
        <v>25</v>
      </c>
      <c r="C23">
        <v>44326</v>
      </c>
      <c r="D23">
        <v>40000</v>
      </c>
      <c r="E23">
        <v>819</v>
      </c>
    </row>
  </sheetData>
  <phoneticPr fontId="2" type="noConversion"/>
  <conditionalFormatting sqref="B3:H10">
    <cfRule type="expression" dxfId="1" priority="1">
      <formula>$F3&lt;=100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B2" sqref="B2"/>
    </sheetView>
  </sheetViews>
  <sheetFormatPr defaultRowHeight="16.5" x14ac:dyDescent="0.3"/>
  <cols>
    <col min="1" max="1" width="1.625" customWidth="1"/>
    <col min="3" max="3" width="17.75" customWidth="1"/>
    <col min="5" max="5" width="15.375" customWidth="1"/>
  </cols>
  <sheetData>
    <row r="1" spans="1:8" ht="17.25" thickBot="1" x14ac:dyDescent="0.35">
      <c r="A1" s="1"/>
    </row>
    <row r="2" spans="1:8" ht="33.75" thickBot="1" x14ac:dyDescent="0.35">
      <c r="B2" s="32" t="s">
        <v>0</v>
      </c>
      <c r="C2" s="33" t="s">
        <v>1</v>
      </c>
      <c r="D2" s="33" t="s">
        <v>2</v>
      </c>
      <c r="E2" s="33" t="s">
        <v>3</v>
      </c>
      <c r="F2" s="34" t="s">
        <v>4</v>
      </c>
      <c r="G2" s="34" t="s">
        <v>5</v>
      </c>
      <c r="H2" s="33" t="s">
        <v>6</v>
      </c>
    </row>
    <row r="3" spans="1:8" x14ac:dyDescent="0.3">
      <c r="B3" s="18" t="s">
        <v>9</v>
      </c>
      <c r="C3" s="19" t="s">
        <v>18</v>
      </c>
      <c r="D3" s="19" t="s">
        <v>26</v>
      </c>
      <c r="E3" s="27">
        <v>44359</v>
      </c>
      <c r="F3" s="5">
        <v>170</v>
      </c>
      <c r="G3" s="15">
        <v>50400</v>
      </c>
      <c r="H3" s="23">
        <v>519</v>
      </c>
    </row>
    <row r="4" spans="1:8" x14ac:dyDescent="0.3">
      <c r="B4" s="20" t="s">
        <v>10</v>
      </c>
      <c r="C4" s="21" t="s">
        <v>19</v>
      </c>
      <c r="D4" s="21" t="s">
        <v>27</v>
      </c>
      <c r="E4" s="28">
        <v>44347</v>
      </c>
      <c r="F4" s="2">
        <v>80</v>
      </c>
      <c r="G4" s="16">
        <v>16900</v>
      </c>
      <c r="H4" s="24">
        <v>800</v>
      </c>
    </row>
    <row r="5" spans="1:8" x14ac:dyDescent="0.3">
      <c r="B5" s="20" t="s">
        <v>11</v>
      </c>
      <c r="C5" s="21" t="s">
        <v>20</v>
      </c>
      <c r="D5" s="21" t="s">
        <v>28</v>
      </c>
      <c r="E5" s="28">
        <v>44313</v>
      </c>
      <c r="F5" s="2">
        <v>150</v>
      </c>
      <c r="G5" s="16">
        <v>50000</v>
      </c>
      <c r="H5" s="24">
        <v>780</v>
      </c>
    </row>
    <row r="6" spans="1:8" x14ac:dyDescent="0.3">
      <c r="B6" s="20" t="s">
        <v>12</v>
      </c>
      <c r="C6" s="21" t="s">
        <v>21</v>
      </c>
      <c r="D6" s="21" t="s">
        <v>29</v>
      </c>
      <c r="E6" s="28">
        <v>44270</v>
      </c>
      <c r="F6" s="2">
        <v>100</v>
      </c>
      <c r="G6" s="16">
        <v>70000</v>
      </c>
      <c r="H6" s="24">
        <v>955</v>
      </c>
    </row>
    <row r="7" spans="1:8" x14ac:dyDescent="0.3">
      <c r="B7" s="20" t="s">
        <v>13</v>
      </c>
      <c r="C7" s="21" t="s">
        <v>22</v>
      </c>
      <c r="D7" s="21" t="s">
        <v>28</v>
      </c>
      <c r="E7" s="28">
        <v>44368</v>
      </c>
      <c r="F7" s="2">
        <v>60</v>
      </c>
      <c r="G7" s="16">
        <v>31000</v>
      </c>
      <c r="H7" s="24">
        <v>750</v>
      </c>
    </row>
    <row r="8" spans="1:8" x14ac:dyDescent="0.3">
      <c r="B8" s="20" t="s">
        <v>14</v>
      </c>
      <c r="C8" s="21" t="s">
        <v>23</v>
      </c>
      <c r="D8" s="21" t="s">
        <v>30</v>
      </c>
      <c r="E8" s="28">
        <v>44345</v>
      </c>
      <c r="F8" s="2">
        <v>170</v>
      </c>
      <c r="G8" s="16">
        <v>64000</v>
      </c>
      <c r="H8" s="24">
        <v>690</v>
      </c>
    </row>
    <row r="9" spans="1:8" x14ac:dyDescent="0.3">
      <c r="B9" s="20" t="s">
        <v>15</v>
      </c>
      <c r="C9" s="21" t="s">
        <v>24</v>
      </c>
      <c r="D9" s="21" t="s">
        <v>28</v>
      </c>
      <c r="E9" s="28">
        <v>44277</v>
      </c>
      <c r="F9" s="2">
        <v>150</v>
      </c>
      <c r="G9" s="16">
        <v>40000</v>
      </c>
      <c r="H9" s="24">
        <v>4465</v>
      </c>
    </row>
    <row r="10" spans="1:8" ht="17.25" thickBot="1" x14ac:dyDescent="0.35">
      <c r="B10" s="22" t="s">
        <v>16</v>
      </c>
      <c r="C10" s="13" t="s">
        <v>25</v>
      </c>
      <c r="D10" s="13" t="s">
        <v>29</v>
      </c>
      <c r="E10" s="29">
        <v>44326</v>
      </c>
      <c r="F10" s="8">
        <v>160</v>
      </c>
      <c r="G10" s="17">
        <v>40000</v>
      </c>
      <c r="H10" s="25">
        <v>819</v>
      </c>
    </row>
  </sheetData>
  <phoneticPr fontId="2" type="noConversion"/>
  <conditionalFormatting sqref="B3:H10">
    <cfRule type="expression" dxfId="0" priority="1">
      <formula>$F3&lt;=100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공연지역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2023-05-01T22:46:00Z</dcterms:created>
  <dcterms:modified xsi:type="dcterms:W3CDTF">2023-05-01T23:55:10Z</dcterms:modified>
</cp:coreProperties>
</file>