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소비전력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11" i="2"/>
  <c r="J7" i="1"/>
  <c r="J6" i="1"/>
  <c r="J8" i="1"/>
  <c r="J9" i="1"/>
  <c r="J10" i="1"/>
  <c r="J11" i="1"/>
  <c r="J12" i="1"/>
  <c r="E13" i="1"/>
  <c r="J13" i="1"/>
  <c r="E1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<sst xmlns="http://schemas.openxmlformats.org/spreadsheetml/2006/main" count="146" uniqueCount="52">
  <si>
    <t>제품코드</t>
    <phoneticPr fontId="2" type="noConversion"/>
  </si>
  <si>
    <t>모델명</t>
    <phoneticPr fontId="2" type="noConversion"/>
  </si>
  <si>
    <t>방식</t>
    <phoneticPr fontId="2" type="noConversion"/>
  </si>
  <si>
    <t>제조사</t>
    <phoneticPr fontId="2" type="noConversion"/>
  </si>
  <si>
    <t>가격</t>
    <phoneticPr fontId="2" type="noConversion"/>
  </si>
  <si>
    <t>소비전력
(W)</t>
    <phoneticPr fontId="2" type="noConversion"/>
  </si>
  <si>
    <t>등록일</t>
    <phoneticPr fontId="2" type="noConversion"/>
  </si>
  <si>
    <t>순위</t>
    <phoneticPr fontId="2" type="noConversion"/>
  </si>
  <si>
    <t>비고</t>
    <phoneticPr fontId="2" type="noConversion"/>
  </si>
  <si>
    <t>BK1-021</t>
  </si>
  <si>
    <t>BK1-021</t>
    <phoneticPr fontId="2" type="noConversion"/>
  </si>
  <si>
    <t>RA3-019</t>
    <phoneticPr fontId="2" type="noConversion"/>
  </si>
  <si>
    <t>HL3-099</t>
    <phoneticPr fontId="2" type="noConversion"/>
  </si>
  <si>
    <t>RD1-035</t>
    <phoneticPr fontId="2" type="noConversion"/>
  </si>
  <si>
    <t>OE1-076</t>
    <phoneticPr fontId="2" type="noConversion"/>
  </si>
  <si>
    <t>OE1-082</t>
    <phoneticPr fontId="2" type="noConversion"/>
  </si>
  <si>
    <t>BE2-073</t>
    <phoneticPr fontId="2" type="noConversion"/>
  </si>
  <si>
    <t>HE2-052</t>
    <phoneticPr fontId="2" type="noConversion"/>
  </si>
  <si>
    <t>에이셉카모</t>
    <phoneticPr fontId="2" type="noConversion"/>
  </si>
  <si>
    <t>보헤미안무자계</t>
    <phoneticPr fontId="2" type="noConversion"/>
  </si>
  <si>
    <t>황토온돌마루</t>
    <phoneticPr fontId="2" type="noConversion"/>
  </si>
  <si>
    <t>라디라이트</t>
    <phoneticPr fontId="2" type="noConversion"/>
  </si>
  <si>
    <t>뉴드림스파</t>
    <phoneticPr fontId="2" type="noConversion"/>
  </si>
  <si>
    <t>황토보료</t>
    <phoneticPr fontId="2" type="noConversion"/>
  </si>
  <si>
    <t>보이로전기요</t>
    <phoneticPr fontId="2" type="noConversion"/>
  </si>
  <si>
    <t>전기요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</si>
  <si>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</si>
  <si>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</si>
  <si>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</si>
  <si>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</si>
  <si>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</si>
  <si>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전기요</t>
    <phoneticPr fontId="2" type="noConversion"/>
  </si>
  <si>
    <t>보국전자</t>
    <phoneticPr fontId="2" type="noConversion"/>
  </si>
  <si>
    <t>리앤데코</t>
    <phoneticPr fontId="2" type="noConversion"/>
  </si>
  <si>
    <t>한일의료기</t>
    <phoneticPr fontId="2" type="noConversion"/>
  </si>
  <si>
    <t>라디언스</t>
    <phoneticPr fontId="2" type="noConversion"/>
  </si>
  <si>
    <t>일월전자</t>
    <phoneticPr fontId="2" type="noConversion"/>
  </si>
  <si>
    <t>일월전자</t>
    <phoneticPr fontId="2" type="noConversion"/>
  </si>
  <si>
    <t>보이로</t>
    <phoneticPr fontId="2" type="noConversion"/>
  </si>
  <si>
    <t>한일전기</t>
    <phoneticPr fontId="2" type="noConversion"/>
  </si>
  <si>
    <t>전기매트 가격 평균</t>
    <phoneticPr fontId="2" type="noConversion"/>
  </si>
  <si>
    <t>전기요 최고 소비전력(W)</t>
    <phoneticPr fontId="2" type="noConversion"/>
  </si>
  <si>
    <t>두 번째로 큰 가격</t>
    <phoneticPr fontId="2" type="noConversion"/>
  </si>
  <si>
    <t>제품코드</t>
    <phoneticPr fontId="2" type="noConversion"/>
  </si>
  <si>
    <t>소비전력
(W)</t>
    <phoneticPr fontId="2" type="noConversion"/>
  </si>
  <si>
    <t>전기요의 가격 평균</t>
    <phoneticPr fontId="2" type="noConversion"/>
  </si>
  <si>
    <t>RD1-035</t>
    <phoneticPr fontId="2" type="noConversion"/>
  </si>
  <si>
    <t>R*</t>
    <phoneticPr fontId="2" type="noConversion"/>
  </si>
  <si>
    <t>모델명</t>
    <phoneticPr fontId="2" type="noConversion"/>
  </si>
  <si>
    <t>&gt;=200</t>
    <phoneticPr fontId="2" type="noConversion"/>
  </si>
  <si>
    <t>올크리니베이직</t>
    <phoneticPr fontId="2" type="noConversion"/>
  </si>
  <si>
    <t>올크리니베이직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</si>
</sst>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\-00\-00"/>
    <numFmt numFmtId="177" formatCode="#,##0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76" fontId="1" fillId="0" borderId="7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7" fontId="1" fillId="0" borderId="7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11" xfId="0" applyNumberFormat="1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>
      <alignment vertical="center"/>
    </xf>
    <xf numFmtId="176" fontId="1" fillId="0" borderId="2" xfId="0" applyNumberFormat="1" applyFont="1" applyBorder="1">
      <alignment vertical="center"/>
    </xf>
  </cellXfs>
  <cellStyles count="1">
    <cellStyle name="표준" xfId="0" builtinId="0"/>
  </cellStyles>
  <dxfs count="4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전기요 및 전기매트 제품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405027597695479E-2"/>
          <c:y val="9.603388520156457E-2"/>
          <c:w val="0.9120423992410378"/>
          <c:h val="0.77549607058397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(제1작업!$C$5:$C$6,제1작업!$C$8,제1작업!$C$10:$C$12)</c:f>
              <c:strCache>
                <c:ptCount val="6"/>
                <c:pt idx="0">
                  <c:v>에이셉카모</c:v>
                </c:pt>
                <c:pt idx="1">
                  <c:v>보헤미안무자계</c:v>
                </c:pt>
                <c:pt idx="2">
                  <c:v>라디라이트</c:v>
                </c:pt>
                <c:pt idx="3">
                  <c:v>황토보료</c:v>
                </c:pt>
                <c:pt idx="4">
                  <c:v>보이로전기요</c:v>
                </c:pt>
                <c:pt idx="5">
                  <c:v>올크리니베이직</c:v>
                </c:pt>
              </c:strCache>
            </c:strRef>
          </c:cat>
          <c:val>
            <c:numRef>
              <c:f>(제1작업!$F$5:$F$6,제1작업!$F$8,제1작업!$F$10:$F$12)</c:f>
              <c:numCache>
                <c:formatCode>#,##0"원"</c:formatCode>
                <c:ptCount val="6"/>
                <c:pt idx="0">
                  <c:v>83300</c:v>
                </c:pt>
                <c:pt idx="1">
                  <c:v>151260</c:v>
                </c:pt>
                <c:pt idx="2">
                  <c:v>210000</c:v>
                </c:pt>
                <c:pt idx="3">
                  <c:v>139860</c:v>
                </c:pt>
                <c:pt idx="4">
                  <c:v>163900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C-44AA-8C81-55DDFF17298A}"/>
            </c:ext>
          </c:extLst>
        </c:ser>
        <c:ser>
          <c:idx val="1"/>
          <c:order val="1"/>
          <c:tx>
            <c:strRef>
              <c:f>제1작업!$G$4</c:f>
              <c:strCache>
                <c:ptCount val="1"/>
                <c:pt idx="0">
                  <c:v>소비전력
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(제1작업!$C$5:$C$6,제1작업!$C$8,제1작업!$C$10:$C$12)</c:f>
              <c:strCache>
                <c:ptCount val="6"/>
                <c:pt idx="0">
                  <c:v>에이셉카모</c:v>
                </c:pt>
                <c:pt idx="1">
                  <c:v>보헤미안무자계</c:v>
                </c:pt>
                <c:pt idx="2">
                  <c:v>라디라이트</c:v>
                </c:pt>
                <c:pt idx="3">
                  <c:v>황토보료</c:v>
                </c:pt>
                <c:pt idx="4">
                  <c:v>보이로전기요</c:v>
                </c:pt>
                <c:pt idx="5">
                  <c:v>올크리니베이직</c:v>
                </c:pt>
              </c:strCache>
            </c:strRef>
          </c:cat>
          <c:val>
            <c:numRef>
              <c:f>(제1작업!$G$5:$G$6,제1작업!$G$8,제1작업!$G$10:$G$12)</c:f>
              <c:numCache>
                <c:formatCode>General</c:formatCode>
                <c:ptCount val="6"/>
                <c:pt idx="0">
                  <c:v>95</c:v>
                </c:pt>
                <c:pt idx="1">
                  <c:v>190</c:v>
                </c:pt>
                <c:pt idx="2">
                  <c:v>75</c:v>
                </c:pt>
                <c:pt idx="3">
                  <c:v>180</c:v>
                </c:pt>
                <c:pt idx="4">
                  <c:v>120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C-44AA-8C81-55DDFF17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0575"/>
        <c:axId val="150339743"/>
      </c:barChart>
      <c:catAx>
        <c:axId val="1503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39743"/>
        <c:crosses val="autoZero"/>
        <c:auto val="1"/>
        <c:lblAlgn val="ctr"/>
        <c:lblOffset val="100"/>
        <c:noMultiLvlLbl val="0"/>
      </c:catAx>
      <c:valAx>
        <c:axId val="1503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4057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19050</xdr:rowOff>
    </xdr:from>
    <xdr:to>
      <xdr:col>6</xdr:col>
      <xdr:colOff>333375</xdr:colOff>
      <xdr:row>2</xdr:row>
      <xdr:rowOff>219075</xdr:rowOff>
    </xdr:to>
    <xdr:sp macro="" textlink="">
      <xdr:nvSpPr>
        <xdr:cNvPr id="2" name="양쪽 모서리가 잘린 사각형 1"/>
        <xdr:cNvSpPr/>
      </xdr:nvSpPr>
      <xdr:spPr>
        <a:xfrm>
          <a:off x="266700" y="19050"/>
          <a:ext cx="4400550" cy="771525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</a:p>
      </xdr:txBody>
    </xdr:sp>
    <xdr:clientData/>
  </xdr:twoCellAnchor>
  <xdr:twoCellAnchor editAs="oneCell">
    <xdr:from>
      <xdr:col>6</xdr:col>
      <xdr:colOff>619126</xdr:colOff>
      <xdr:row>0</xdr:row>
      <xdr:rowOff>142875</xdr:rowOff>
    </xdr:from>
    <xdr:to>
      <xdr:col>9</xdr:col>
      <xdr:colOff>409576</xdr:colOff>
      <xdr:row>2</xdr:row>
      <xdr:rowOff>219075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1" y="142875"/>
          <a:ext cx="22479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F10" activeCellId="5" sqref="C4:C6 C8 C10:C12 F4:G6 F8:G8 F10:G12"/>
    </sheetView>
  </sheetViews>
  <sheetFormatPr defaultRowHeight="13.5" x14ac:dyDescent="0.3"/>
  <cols>
    <col min="1" max="1" width="1.625" style="1" customWidth="1"/>
    <col min="2" max="2" width="9" style="1"/>
    <col min="3" max="3" width="14.25" style="1" customWidth="1"/>
    <col min="4" max="4" width="9.875" style="1" customWidth="1"/>
    <col min="5" max="5" width="12" style="1" customWidth="1"/>
    <col min="6" max="6" width="11.5" style="1" customWidth="1"/>
    <col min="7" max="7" width="9" style="1"/>
    <col min="8" max="8" width="14.25" style="1" customWidth="1"/>
    <col min="9" max="9" width="9" style="1"/>
    <col min="10" max="10" width="9.75" style="1" bestFit="1" customWidth="1"/>
    <col min="11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.75" thickBot="1" x14ac:dyDescent="0.35"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5</v>
      </c>
      <c r="H4" s="6" t="s">
        <v>6</v>
      </c>
      <c r="I4" s="6" t="s">
        <v>7</v>
      </c>
      <c r="J4" s="8" t="s">
        <v>8</v>
      </c>
    </row>
    <row r="5" spans="2:15" ht="14.25" thickBot="1" x14ac:dyDescent="0.35">
      <c r="B5" s="17" t="s">
        <v>10</v>
      </c>
      <c r="C5" s="18" t="s">
        <v>18</v>
      </c>
      <c r="D5" s="18" t="s">
        <v>25</v>
      </c>
      <c r="E5" s="18" t="s">
        <v>32</v>
      </c>
      <c r="F5" s="31">
        <v>83300</v>
      </c>
      <c r="G5" s="9">
        <v>95</v>
      </c>
      <c r="H5" s="25">
        <v>20191023</v>
      </c>
      <c r="I5" s="18" t="str">
        <f>_xlfn.RANK.EQ(G5,소비전력,0)&amp;"위"</f>
        <v>7위</v>
      </c>
      <c r="J5" s="10" t="e">
        <f>IF(MID(B5,3,1)="1","싱글"),IF(MID(B5,3,1)="2","더블","특대형")</f>
        <v>#VALUE!</v>
      </c>
    </row>
    <row r="6" spans="2:15" ht="14.25" thickBot="1" x14ac:dyDescent="0.35">
      <c r="B6" s="19" t="s">
        <v>11</v>
      </c>
      <c r="C6" s="20" t="s">
        <v>19</v>
      </c>
      <c r="D6" s="20" t="s">
        <v>26</v>
      </c>
      <c r="E6" s="20" t="s">
        <v>33</v>
      </c>
      <c r="F6" s="32">
        <v>151260</v>
      </c>
      <c r="G6" s="2">
        <v>190</v>
      </c>
      <c r="H6" s="26">
        <v>20200415</v>
      </c>
      <c r="I6" s="20" t="str">
        <f>_xlfn.RANK.EQ(G6,소비전력,0)&amp;"위"</f>
        <v>3위</v>
      </c>
      <c r="J6" s="10" t="e">
        <f>IF(MID(B6,3,1)="1","싱글"),IF(MID(B6,3,1)="1","더블","특대형")</f>
        <v>#VALUE!</v>
      </c>
    </row>
    <row r="7" spans="2:15" ht="14.25" thickBot="1" x14ac:dyDescent="0.35">
      <c r="B7" s="19" t="s">
        <v>12</v>
      </c>
      <c r="C7" s="20" t="s">
        <v>20</v>
      </c>
      <c r="D7" s="20" t="s">
        <v>27</v>
      </c>
      <c r="E7" s="20" t="s">
        <v>34</v>
      </c>
      <c r="F7" s="32">
        <v>220760</v>
      </c>
      <c r="G7" s="2">
        <v>350</v>
      </c>
      <c r="H7" s="26">
        <v>20201015</v>
      </c>
      <c r="I7" s="20" t="str">
        <f>_xlfn.RANK.EQ(G7,소비전력,0)&amp;"위"</f>
        <v>1위</v>
      </c>
      <c r="J7" s="10" t="e">
        <f>IF(MID(B7,3,1)="1","싱글"),IF(MID(C17,3,1)="2","더블","특대형")</f>
        <v>#VALUE!</v>
      </c>
    </row>
    <row r="8" spans="2:15" ht="14.25" thickBot="1" x14ac:dyDescent="0.35">
      <c r="B8" s="19" t="s">
        <v>13</v>
      </c>
      <c r="C8" s="20" t="s">
        <v>21</v>
      </c>
      <c r="D8" s="20" t="s">
        <v>28</v>
      </c>
      <c r="E8" s="20" t="s">
        <v>35</v>
      </c>
      <c r="F8" s="32">
        <v>210000</v>
      </c>
      <c r="G8" s="2">
        <v>75</v>
      </c>
      <c r="H8" s="26">
        <v>20200905</v>
      </c>
      <c r="I8" s="20" t="str">
        <f>_xlfn.RANK.EQ(G8,소비전력,0)&amp;"위"</f>
        <v>8위</v>
      </c>
      <c r="J8" s="10" t="e">
        <f>IF(MID(B8,3,1)="1","싱글"),IF(MID(B8,3,1)="2","더블","특대형")</f>
        <v>#VALUE!</v>
      </c>
    </row>
    <row r="9" spans="2:15" ht="14.25" thickBot="1" x14ac:dyDescent="0.35">
      <c r="B9" s="19" t="s">
        <v>15</v>
      </c>
      <c r="C9" s="20" t="s">
        <v>22</v>
      </c>
      <c r="D9" s="20" t="s">
        <v>29</v>
      </c>
      <c r="E9" s="20" t="s">
        <v>36</v>
      </c>
      <c r="F9" s="32">
        <v>80860</v>
      </c>
      <c r="G9" s="2">
        <v>240</v>
      </c>
      <c r="H9" s="26">
        <v>20190903</v>
      </c>
      <c r="I9" s="20" t="str">
        <f>_xlfn.RANK.EQ(G9,소비전력,0)&amp;"위"</f>
        <v>2위</v>
      </c>
      <c r="J9" s="10" t="e">
        <f>IF(MID(B9,3,1)="1","싱글"),IF(MID(B9,3,1)="2","더블","특대형")</f>
        <v>#VALUE!</v>
      </c>
    </row>
    <row r="10" spans="2:15" ht="14.25" thickBot="1" x14ac:dyDescent="0.35">
      <c r="B10" s="19" t="s">
        <v>14</v>
      </c>
      <c r="C10" s="20" t="s">
        <v>23</v>
      </c>
      <c r="D10" s="20" t="s">
        <v>30</v>
      </c>
      <c r="E10" s="20" t="s">
        <v>37</v>
      </c>
      <c r="F10" s="32">
        <v>139860</v>
      </c>
      <c r="G10" s="2">
        <v>180</v>
      </c>
      <c r="H10" s="26">
        <v>20201121</v>
      </c>
      <c r="I10" s="20" t="str">
        <f>_xlfn.RANK.EQ(G10,소비전력,0)&amp;"위"</f>
        <v>4위</v>
      </c>
      <c r="J10" s="10" t="e">
        <f>IF(MID(B10,3,1)="1","싱글"),IF(MID(B10,3,1)="2","더블","특대형")</f>
        <v>#VALUE!</v>
      </c>
    </row>
    <row r="11" spans="2:15" ht="14.25" thickBot="1" x14ac:dyDescent="0.35">
      <c r="B11" s="19" t="s">
        <v>16</v>
      </c>
      <c r="C11" s="20" t="s">
        <v>24</v>
      </c>
      <c r="D11" s="20" t="s">
        <v>31</v>
      </c>
      <c r="E11" s="20" t="s">
        <v>38</v>
      </c>
      <c r="F11" s="32">
        <v>163900</v>
      </c>
      <c r="G11" s="2">
        <v>120</v>
      </c>
      <c r="H11" s="26">
        <v>20191006</v>
      </c>
      <c r="I11" s="20" t="str">
        <f>_xlfn.RANK.EQ(G11,소비전력,0)&amp;"위"</f>
        <v>6위</v>
      </c>
      <c r="J11" s="10" t="e">
        <f>IF(MID(B11,3,1)="1","싱글"),IF(MID(B11,3,1)="2","더블","특대형")</f>
        <v>#VALUE!</v>
      </c>
    </row>
    <row r="12" spans="2:15" ht="14.25" thickBot="1" x14ac:dyDescent="0.35">
      <c r="B12" s="21" t="s">
        <v>17</v>
      </c>
      <c r="C12" s="22" t="s">
        <v>51</v>
      </c>
      <c r="D12" s="22" t="s">
        <v>31</v>
      </c>
      <c r="E12" s="22" t="s">
        <v>39</v>
      </c>
      <c r="F12" s="33">
        <v>95000</v>
      </c>
      <c r="G12" s="11">
        <v>150</v>
      </c>
      <c r="H12" s="27">
        <v>20200919</v>
      </c>
      <c r="I12" s="22" t="str">
        <f>_xlfn.RANK.EQ(G12,소비전력,0)&amp;"위"</f>
        <v>5위</v>
      </c>
      <c r="J12" s="10" t="e">
        <f>IF(MID(B12,3,1)="1","싱글"),IF(MID(B12,3,1)="2","더블","특대형")</f>
        <v>#VALUE!</v>
      </c>
    </row>
    <row r="13" spans="2:15" x14ac:dyDescent="0.3">
      <c r="B13" s="13" t="s">
        <v>40</v>
      </c>
      <c r="C13" s="14"/>
      <c r="D13" s="14"/>
      <c r="E13" s="9">
        <f>SUMIF(D5:D12,"전기매트",F5:F12)/COUNTIF(D5:D12,"전기매트")</f>
        <v>167040</v>
      </c>
      <c r="F13" s="28"/>
      <c r="G13" s="14" t="s">
        <v>42</v>
      </c>
      <c r="H13" s="14"/>
      <c r="I13" s="14"/>
      <c r="J13" s="10">
        <f>LARGE(F5:F12,2)</f>
        <v>210000</v>
      </c>
    </row>
    <row r="14" spans="2:15" ht="27.75" thickBot="1" x14ac:dyDescent="0.35">
      <c r="B14" s="15" t="s">
        <v>41</v>
      </c>
      <c r="C14" s="16"/>
      <c r="D14" s="16"/>
      <c r="E14" s="11">
        <f>DMAX(B4:H12,6,D4:D5)</f>
        <v>150</v>
      </c>
      <c r="F14" s="29"/>
      <c r="G14" s="23" t="s">
        <v>43</v>
      </c>
      <c r="H14" s="11" t="s">
        <v>9</v>
      </c>
      <c r="I14" s="24" t="s">
        <v>44</v>
      </c>
      <c r="J14" s="12"/>
    </row>
    <row r="16" spans="2:15" ht="16.5" x14ac:dyDescent="0.3">
      <c r="L16" s="30"/>
      <c r="M16"/>
      <c r="N16"/>
      <c r="O16"/>
    </row>
    <row r="17" spans="12:15" ht="15.75" customHeight="1" x14ac:dyDescent="0.3">
      <c r="L17" s="30"/>
      <c r="M17"/>
      <c r="N17"/>
      <c r="O17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3" priority="1">
      <formula>$G5&lt;=150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C31" sqref="C31"/>
    </sheetView>
  </sheetViews>
  <sheetFormatPr defaultRowHeight="13.5" x14ac:dyDescent="0.3"/>
  <cols>
    <col min="1" max="1" width="1.625" style="1" customWidth="1"/>
    <col min="2" max="2" width="14.625" style="1" customWidth="1"/>
    <col min="3" max="3" width="13.75" style="1" customWidth="1"/>
    <col min="4" max="4" width="9.875" style="1" customWidth="1"/>
    <col min="5" max="5" width="15.25" style="1" customWidth="1"/>
    <col min="6" max="6" width="11.125" style="1" customWidth="1"/>
    <col min="7" max="7" width="9" style="1"/>
    <col min="8" max="8" width="12.625" style="1" customWidth="1"/>
    <col min="9" max="16384" width="9" style="1"/>
  </cols>
  <sheetData>
    <row r="1" spans="2:8" ht="14.25" thickBot="1" x14ac:dyDescent="0.35"/>
    <row r="2" spans="2:8" ht="27.75" thickBot="1" x14ac:dyDescent="0.35">
      <c r="B2" s="5" t="s">
        <v>0</v>
      </c>
      <c r="C2" s="6" t="s">
        <v>48</v>
      </c>
      <c r="D2" s="6" t="s">
        <v>2</v>
      </c>
      <c r="E2" s="6" t="s">
        <v>3</v>
      </c>
      <c r="F2" s="6" t="s">
        <v>4</v>
      </c>
      <c r="G2" s="7" t="s">
        <v>5</v>
      </c>
      <c r="H2" s="6" t="s">
        <v>6</v>
      </c>
    </row>
    <row r="3" spans="2:8" x14ac:dyDescent="0.3">
      <c r="B3" s="17" t="s">
        <v>10</v>
      </c>
      <c r="C3" s="18" t="s">
        <v>18</v>
      </c>
      <c r="D3" s="18" t="s">
        <v>25</v>
      </c>
      <c r="E3" s="18" t="s">
        <v>32</v>
      </c>
      <c r="F3" s="31">
        <v>71100.000000000015</v>
      </c>
      <c r="G3" s="9">
        <v>95</v>
      </c>
      <c r="H3" s="25">
        <v>20191023</v>
      </c>
    </row>
    <row r="4" spans="2:8" x14ac:dyDescent="0.3">
      <c r="B4" s="19" t="s">
        <v>11</v>
      </c>
      <c r="C4" s="20" t="s">
        <v>19</v>
      </c>
      <c r="D4" s="20" t="s">
        <v>26</v>
      </c>
      <c r="E4" s="20" t="s">
        <v>33</v>
      </c>
      <c r="F4" s="32">
        <v>151260</v>
      </c>
      <c r="G4" s="2">
        <v>190</v>
      </c>
      <c r="H4" s="26">
        <v>20200415</v>
      </c>
    </row>
    <row r="5" spans="2:8" x14ac:dyDescent="0.3">
      <c r="B5" s="19" t="s">
        <v>12</v>
      </c>
      <c r="C5" s="20" t="s">
        <v>20</v>
      </c>
      <c r="D5" s="20" t="s">
        <v>27</v>
      </c>
      <c r="E5" s="20" t="s">
        <v>34</v>
      </c>
      <c r="F5" s="32">
        <v>220760</v>
      </c>
      <c r="G5" s="2">
        <v>350</v>
      </c>
      <c r="H5" s="26">
        <v>20201015</v>
      </c>
    </row>
    <row r="6" spans="2:8" x14ac:dyDescent="0.3">
      <c r="B6" s="19" t="s">
        <v>46</v>
      </c>
      <c r="C6" s="20" t="s">
        <v>21</v>
      </c>
      <c r="D6" s="20" t="s">
        <v>28</v>
      </c>
      <c r="E6" s="20" t="s">
        <v>35</v>
      </c>
      <c r="F6" s="32">
        <v>210000</v>
      </c>
      <c r="G6" s="2">
        <v>75</v>
      </c>
      <c r="H6" s="26">
        <v>20200905</v>
      </c>
    </row>
    <row r="7" spans="2:8" x14ac:dyDescent="0.3">
      <c r="B7" s="19" t="s">
        <v>15</v>
      </c>
      <c r="C7" s="20" t="s">
        <v>22</v>
      </c>
      <c r="D7" s="20" t="s">
        <v>29</v>
      </c>
      <c r="E7" s="20" t="s">
        <v>36</v>
      </c>
      <c r="F7" s="32">
        <v>80860</v>
      </c>
      <c r="G7" s="2">
        <v>240</v>
      </c>
      <c r="H7" s="26">
        <v>20190903</v>
      </c>
    </row>
    <row r="8" spans="2:8" x14ac:dyDescent="0.3">
      <c r="B8" s="19" t="s">
        <v>14</v>
      </c>
      <c r="C8" s="20" t="s">
        <v>23</v>
      </c>
      <c r="D8" s="20" t="s">
        <v>30</v>
      </c>
      <c r="E8" s="20" t="s">
        <v>37</v>
      </c>
      <c r="F8" s="32">
        <v>139860</v>
      </c>
      <c r="G8" s="2">
        <v>180</v>
      </c>
      <c r="H8" s="26">
        <v>20201121</v>
      </c>
    </row>
    <row r="9" spans="2:8" x14ac:dyDescent="0.3">
      <c r="B9" s="19" t="s">
        <v>16</v>
      </c>
      <c r="C9" s="20" t="s">
        <v>24</v>
      </c>
      <c r="D9" s="20" t="s">
        <v>31</v>
      </c>
      <c r="E9" s="20" t="s">
        <v>38</v>
      </c>
      <c r="F9" s="32">
        <v>163900</v>
      </c>
      <c r="G9" s="2">
        <v>120</v>
      </c>
      <c r="H9" s="26">
        <v>20191006</v>
      </c>
    </row>
    <row r="10" spans="2:8" x14ac:dyDescent="0.3">
      <c r="B10" s="34" t="s">
        <v>17</v>
      </c>
      <c r="C10" s="35" t="s">
        <v>50</v>
      </c>
      <c r="D10" s="35" t="s">
        <v>31</v>
      </c>
      <c r="E10" s="35" t="s">
        <v>39</v>
      </c>
      <c r="F10" s="36">
        <v>95000</v>
      </c>
      <c r="G10" s="4">
        <v>150</v>
      </c>
      <c r="H10" s="37">
        <v>20200919</v>
      </c>
    </row>
    <row r="11" spans="2:8" x14ac:dyDescent="0.3">
      <c r="B11" s="3" t="s">
        <v>45</v>
      </c>
      <c r="C11" s="3"/>
      <c r="D11" s="3"/>
      <c r="E11" s="3"/>
      <c r="F11" s="3"/>
      <c r="G11" s="3"/>
      <c r="H11" s="2">
        <f>DAVERAGE(B2:H10,5,D2:D3)</f>
        <v>110000</v>
      </c>
    </row>
    <row r="13" spans="2:8" ht="14.25" thickBot="1" x14ac:dyDescent="0.35"/>
    <row r="14" spans="2:8" ht="27.75" thickBot="1" x14ac:dyDescent="0.35">
      <c r="B14" s="5" t="s">
        <v>0</v>
      </c>
      <c r="C14" s="7" t="s">
        <v>5</v>
      </c>
    </row>
    <row r="15" spans="2:8" ht="16.5" x14ac:dyDescent="0.3">
      <c r="B15" t="s">
        <v>47</v>
      </c>
      <c r="C15"/>
    </row>
    <row r="16" spans="2:8" x14ac:dyDescent="0.3">
      <c r="C16" s="1" t="s">
        <v>49</v>
      </c>
    </row>
    <row r="17" spans="2:8" ht="14.25" thickBot="1" x14ac:dyDescent="0.35"/>
    <row r="18" spans="2:8" ht="17.25" thickBot="1" x14ac:dyDescent="0.35">
      <c r="B18" s="6" t="s">
        <v>48</v>
      </c>
      <c r="C18" s="6" t="s">
        <v>2</v>
      </c>
      <c r="D18" s="6" t="s">
        <v>3</v>
      </c>
      <c r="E18" s="6" t="s">
        <v>4</v>
      </c>
      <c r="F18"/>
      <c r="G18"/>
      <c r="H18"/>
    </row>
    <row r="19" spans="2:8" x14ac:dyDescent="0.3">
      <c r="B19" s="20" t="s">
        <v>19</v>
      </c>
      <c r="C19" s="20" t="s">
        <v>26</v>
      </c>
      <c r="D19" s="20" t="s">
        <v>33</v>
      </c>
      <c r="E19" s="32">
        <v>151260</v>
      </c>
    </row>
    <row r="20" spans="2:8" x14ac:dyDescent="0.3">
      <c r="B20" s="20" t="s">
        <v>20</v>
      </c>
      <c r="C20" s="20" t="s">
        <v>27</v>
      </c>
      <c r="D20" s="20" t="s">
        <v>34</v>
      </c>
      <c r="E20" s="32">
        <v>220760</v>
      </c>
    </row>
    <row r="21" spans="2:8" x14ac:dyDescent="0.3">
      <c r="B21" s="20" t="s">
        <v>21</v>
      </c>
      <c r="C21" s="20" t="s">
        <v>28</v>
      </c>
      <c r="D21" s="20" t="s">
        <v>35</v>
      </c>
      <c r="E21" s="32">
        <v>210000</v>
      </c>
    </row>
    <row r="22" spans="2:8" x14ac:dyDescent="0.3">
      <c r="B22" s="20" t="s">
        <v>22</v>
      </c>
      <c r="C22" s="20" t="s">
        <v>29</v>
      </c>
      <c r="D22" s="20" t="s">
        <v>36</v>
      </c>
      <c r="E22" s="32">
        <v>80860</v>
      </c>
    </row>
  </sheetData>
  <mergeCells count="1">
    <mergeCell ref="B11:G11"/>
  </mergeCells>
  <phoneticPr fontId="2" type="noConversion"/>
  <conditionalFormatting sqref="B3:H10">
    <cfRule type="expression" dxfId="2" priority="2">
      <formula>$G3&lt;=150</formula>
    </cfRule>
  </conditionalFormatting>
  <conditionalFormatting sqref="F18:H18">
    <cfRule type="expression" dxfId="1" priority="1">
      <formula>$G18&lt;=150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H41" sqref="H41"/>
    </sheetView>
  </sheetViews>
  <sheetFormatPr defaultRowHeight="13.5" x14ac:dyDescent="0.3"/>
  <cols>
    <col min="1" max="1" width="1.625" style="1" customWidth="1"/>
    <col min="2" max="2" width="9" style="1"/>
    <col min="3" max="3" width="15.125" style="1" customWidth="1"/>
    <col min="4" max="5" width="9" style="1"/>
    <col min="6" max="6" width="14" style="1" customWidth="1"/>
    <col min="7" max="7" width="9" style="1"/>
    <col min="8" max="8" width="12.875" style="1" customWidth="1"/>
    <col min="9" max="16384" width="9" style="1"/>
  </cols>
  <sheetData>
    <row r="1" spans="2:8" ht="14.25" thickBot="1" x14ac:dyDescent="0.35"/>
    <row r="2" spans="2:8" ht="27.75" thickBot="1" x14ac:dyDescent="0.35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6" t="s">
        <v>6</v>
      </c>
    </row>
    <row r="3" spans="2:8" x14ac:dyDescent="0.3">
      <c r="B3" s="17" t="s">
        <v>10</v>
      </c>
      <c r="C3" s="18" t="s">
        <v>18</v>
      </c>
      <c r="D3" s="18" t="s">
        <v>25</v>
      </c>
      <c r="E3" s="18" t="s">
        <v>32</v>
      </c>
      <c r="F3" s="31">
        <v>83300</v>
      </c>
      <c r="G3" s="9">
        <v>95</v>
      </c>
      <c r="H3" s="25">
        <v>20191023</v>
      </c>
    </row>
    <row r="4" spans="2:8" x14ac:dyDescent="0.3">
      <c r="B4" s="19" t="s">
        <v>11</v>
      </c>
      <c r="C4" s="20" t="s">
        <v>19</v>
      </c>
      <c r="D4" s="20" t="s">
        <v>26</v>
      </c>
      <c r="E4" s="20" t="s">
        <v>33</v>
      </c>
      <c r="F4" s="32">
        <v>151260</v>
      </c>
      <c r="G4" s="2">
        <v>190</v>
      </c>
      <c r="H4" s="26">
        <v>20200415</v>
      </c>
    </row>
    <row r="5" spans="2:8" x14ac:dyDescent="0.3">
      <c r="B5" s="19" t="s">
        <v>12</v>
      </c>
      <c r="C5" s="20" t="s">
        <v>20</v>
      </c>
      <c r="D5" s="20" t="s">
        <v>27</v>
      </c>
      <c r="E5" s="20" t="s">
        <v>34</v>
      </c>
      <c r="F5" s="32">
        <v>220760</v>
      </c>
      <c r="G5" s="2">
        <v>350</v>
      </c>
      <c r="H5" s="26">
        <v>20201015</v>
      </c>
    </row>
    <row r="6" spans="2:8" x14ac:dyDescent="0.3">
      <c r="B6" s="19" t="s">
        <v>13</v>
      </c>
      <c r="C6" s="20" t="s">
        <v>21</v>
      </c>
      <c r="D6" s="20" t="s">
        <v>28</v>
      </c>
      <c r="E6" s="20" t="s">
        <v>35</v>
      </c>
      <c r="F6" s="32">
        <v>210000</v>
      </c>
      <c r="G6" s="2">
        <v>75</v>
      </c>
      <c r="H6" s="26">
        <v>20200905</v>
      </c>
    </row>
    <row r="7" spans="2:8" x14ac:dyDescent="0.3">
      <c r="B7" s="19" t="s">
        <v>15</v>
      </c>
      <c r="C7" s="20" t="s">
        <v>22</v>
      </c>
      <c r="D7" s="20" t="s">
        <v>29</v>
      </c>
      <c r="E7" s="20" t="s">
        <v>36</v>
      </c>
      <c r="F7" s="32">
        <v>80860</v>
      </c>
      <c r="G7" s="2">
        <v>240</v>
      </c>
      <c r="H7" s="26">
        <v>20190903</v>
      </c>
    </row>
    <row r="8" spans="2:8" x14ac:dyDescent="0.3">
      <c r="B8" s="19" t="s">
        <v>14</v>
      </c>
      <c r="C8" s="20" t="s">
        <v>23</v>
      </c>
      <c r="D8" s="20" t="s">
        <v>30</v>
      </c>
      <c r="E8" s="20" t="s">
        <v>37</v>
      </c>
      <c r="F8" s="32">
        <v>139860</v>
      </c>
      <c r="G8" s="2">
        <v>180</v>
      </c>
      <c r="H8" s="26">
        <v>20201121</v>
      </c>
    </row>
    <row r="9" spans="2:8" x14ac:dyDescent="0.3">
      <c r="B9" s="19" t="s">
        <v>16</v>
      </c>
      <c r="C9" s="20" t="s">
        <v>24</v>
      </c>
      <c r="D9" s="20" t="s">
        <v>31</v>
      </c>
      <c r="E9" s="20" t="s">
        <v>38</v>
      </c>
      <c r="F9" s="32">
        <v>163900</v>
      </c>
      <c r="G9" s="2">
        <v>120</v>
      </c>
      <c r="H9" s="26">
        <v>20191006</v>
      </c>
    </row>
    <row r="10" spans="2:8" ht="14.25" thickBot="1" x14ac:dyDescent="0.35">
      <c r="B10" s="21" t="s">
        <v>17</v>
      </c>
      <c r="C10" s="22" t="s">
        <v>50</v>
      </c>
      <c r="D10" s="22" t="s">
        <v>31</v>
      </c>
      <c r="E10" s="22" t="s">
        <v>39</v>
      </c>
      <c r="F10" s="33">
        <v>95000</v>
      </c>
      <c r="G10" s="11">
        <v>150</v>
      </c>
      <c r="H10" s="27">
        <v>20200919</v>
      </c>
    </row>
  </sheetData>
  <phoneticPr fontId="2" type="noConversion"/>
  <conditionalFormatting sqref="B3:H10">
    <cfRule type="expression" dxfId="0" priority="1">
      <formula>$G3&lt;=150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2023-04-30T23:00:31Z</dcterms:created>
  <dcterms:modified xsi:type="dcterms:W3CDTF">2023-04-30T23:50:32Z</dcterms:modified>
</cp:coreProperties>
</file>