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\OneDrive\Área de Trabalho\SENAI\"/>
    </mc:Choice>
  </mc:AlternateContent>
  <xr:revisionPtr revIDLastSave="0" documentId="8_{61361EED-88FA-41D0-A0C3-9949E84A24E3}" xr6:coauthVersionLast="45" xr6:coauthVersionMax="45" xr10:uidLastSave="{00000000-0000-0000-0000-000000000000}"/>
  <bookViews>
    <workbookView xWindow="-120" yWindow="-120" windowWidth="20730" windowHeight="11160" xr2:uid="{5B47A015-0074-4FCE-9AA5-9EA2CFF329F3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1" i="2" l="1"/>
  <c r="C20" i="2"/>
  <c r="I5" i="2"/>
  <c r="I6" i="2"/>
  <c r="I7" i="2"/>
  <c r="I8" i="2"/>
  <c r="I9" i="2"/>
  <c r="I10" i="2"/>
  <c r="I11" i="2"/>
  <c r="I12" i="2"/>
  <c r="I13" i="2"/>
  <c r="I4" i="2"/>
  <c r="C24" i="2"/>
  <c r="C23" i="2"/>
  <c r="D17" i="2"/>
  <c r="E17" i="2"/>
  <c r="F17" i="2"/>
  <c r="D16" i="2"/>
  <c r="E16" i="2"/>
  <c r="F16" i="2"/>
  <c r="C16" i="2"/>
  <c r="C17" i="2"/>
  <c r="H4" i="2"/>
  <c r="G4" i="2"/>
  <c r="H11" i="2"/>
  <c r="H5" i="2"/>
  <c r="H6" i="2"/>
  <c r="H7" i="2"/>
  <c r="H8" i="2"/>
  <c r="H9" i="2"/>
  <c r="H10" i="2"/>
  <c r="H12" i="2"/>
  <c r="H13" i="2"/>
  <c r="G5" i="2"/>
  <c r="G6" i="2"/>
  <c r="G7" i="2"/>
  <c r="G8" i="2"/>
  <c r="G9" i="2"/>
  <c r="G10" i="2"/>
  <c r="G11" i="2"/>
  <c r="G12" i="2"/>
  <c r="G13" i="2"/>
  <c r="G5" i="1"/>
  <c r="G6" i="1"/>
  <c r="G7" i="1"/>
  <c r="G8" i="1"/>
  <c r="G9" i="1"/>
  <c r="G10" i="1"/>
  <c r="G11" i="1"/>
  <c r="G12" i="1"/>
  <c r="G13" i="1"/>
  <c r="G14" i="1"/>
  <c r="F6" i="1"/>
  <c r="F7" i="1"/>
  <c r="F8" i="1"/>
  <c r="F9" i="1"/>
  <c r="F10" i="1"/>
  <c r="F11" i="1"/>
  <c r="F12" i="1"/>
  <c r="F13" i="1"/>
  <c r="F14" i="1"/>
  <c r="F5" i="1"/>
  <c r="E6" i="1"/>
  <c r="E7" i="1"/>
  <c r="E8" i="1"/>
  <c r="E9" i="1"/>
  <c r="E10" i="1"/>
  <c r="E11" i="1"/>
  <c r="E12" i="1"/>
  <c r="E13" i="1"/>
  <c r="E14" i="1"/>
  <c r="E5" i="1"/>
</calcChain>
</file>

<file path=xl/sharedStrings.xml><?xml version="1.0" encoding="utf-8"?>
<sst xmlns="http://schemas.openxmlformats.org/spreadsheetml/2006/main" count="59" uniqueCount="55">
  <si>
    <t>TABELA INTERNACIONAL</t>
  </si>
  <si>
    <t>Calculo do indice de maça corpórea (IMC)</t>
  </si>
  <si>
    <t xml:space="preserve">Nome </t>
  </si>
  <si>
    <t>Idade</t>
  </si>
  <si>
    <t>Altura</t>
  </si>
  <si>
    <t>Peso</t>
  </si>
  <si>
    <t>IMC</t>
  </si>
  <si>
    <t>Resultado</t>
  </si>
  <si>
    <t>Rgime (Sim/ Não)</t>
  </si>
  <si>
    <t>Muito magro</t>
  </si>
  <si>
    <t>Normal</t>
  </si>
  <si>
    <t>Sobrepeso</t>
  </si>
  <si>
    <t>Obeso</t>
  </si>
  <si>
    <t>Obesidade grave</t>
  </si>
  <si>
    <t>Roberto</t>
  </si>
  <si>
    <t>Cláudia</t>
  </si>
  <si>
    <t>Sônia</t>
  </si>
  <si>
    <t>Sandra</t>
  </si>
  <si>
    <t>Telma</t>
  </si>
  <si>
    <t>Joaquim</t>
  </si>
  <si>
    <t>Alberto</t>
  </si>
  <si>
    <t>Wilson</t>
  </si>
  <si>
    <t>Bernardo</t>
  </si>
  <si>
    <t>Maurício</t>
  </si>
  <si>
    <t>Matemática</t>
  </si>
  <si>
    <t>Numero</t>
  </si>
  <si>
    <t>Nome</t>
  </si>
  <si>
    <t>1°</t>
  </si>
  <si>
    <t>2°</t>
  </si>
  <si>
    <t>3°</t>
  </si>
  <si>
    <t>4°</t>
  </si>
  <si>
    <t>Media Final</t>
  </si>
  <si>
    <t>Conceito</t>
  </si>
  <si>
    <t>Ana Pereira de Arruda</t>
  </si>
  <si>
    <t>Antônio Oliveira</t>
  </si>
  <si>
    <t>Carlos Alberto Sobrinho</t>
  </si>
  <si>
    <t>Helena de Moraes</t>
  </si>
  <si>
    <t>João Macedo</t>
  </si>
  <si>
    <t>José Luis Tavares</t>
  </si>
  <si>
    <t>Marcelo Lima</t>
  </si>
  <si>
    <t>Márcia de Sousa</t>
  </si>
  <si>
    <t>Rosa Ferreira Porto</t>
  </si>
  <si>
    <t>Sandra de Albuquerque</t>
  </si>
  <si>
    <t>Maior Nota Bimestral:</t>
  </si>
  <si>
    <t>Menor Nota Bimestral:</t>
  </si>
  <si>
    <t>Menor Nota Geral:</t>
  </si>
  <si>
    <t>Maior nota Geral:</t>
  </si>
  <si>
    <t>Maior Média:</t>
  </si>
  <si>
    <t>Menor Média:</t>
  </si>
  <si>
    <t>Média</t>
  </si>
  <si>
    <t>E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</si>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</sst>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3" xfId="0" applyBorder="1"/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2" fontId="0" fillId="0" borderId="5" xfId="0" applyNumberFormat="1" applyBorder="1"/>
    <xf numFmtId="2" fontId="0" fillId="0" borderId="4" xfId="0" applyNumberFormat="1" applyBorder="1"/>
    <xf numFmtId="2" fontId="0" fillId="0" borderId="14" xfId="0" applyNumberFormat="1" applyBorder="1"/>
    <xf numFmtId="0" fontId="0" fillId="0" borderId="4" xfId="0" applyBorder="1" applyAlignment="1">
      <alignment horizontal="center"/>
    </xf>
    <xf numFmtId="0" fontId="2" fillId="0" borderId="0" xfId="0" applyFont="1"/>
    <xf numFmtId="2" fontId="0" fillId="0" borderId="7" xfId="0" applyNumberFormat="1" applyBorder="1"/>
    <xf numFmtId="0" fontId="2" fillId="2" borderId="28" xfId="0" applyFont="1" applyFill="1" applyBorder="1"/>
    <xf numFmtId="0" fontId="2" fillId="2" borderId="29" xfId="0" applyFont="1" applyFill="1" applyBorder="1"/>
    <xf numFmtId="2" fontId="0" fillId="0" borderId="13" xfId="0" applyNumberFormat="1" applyBorder="1"/>
    <xf numFmtId="0" fontId="4" fillId="3" borderId="33" xfId="0" applyFont="1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2" fillId="3" borderId="1" xfId="0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166" fontId="0" fillId="0" borderId="27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32" xfId="0" applyNumberFormat="1" applyBorder="1"/>
    <xf numFmtId="2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1CD3-F34C-4AC0-86BD-76C755E2218C}">
  <dimension ref="A1:O22"/>
  <sheetViews>
    <sheetView tabSelected="1" workbookViewId="0">
      <selection activeCell="J10" sqref="J10"/>
    </sheetView>
  </sheetViews>
  <sheetFormatPr defaultRowHeight="15" x14ac:dyDescent="0.25"/>
  <cols>
    <col min="1" max="1" width="14.5703125" customWidth="1"/>
    <col min="2" max="2" width="13.5703125" customWidth="1"/>
    <col min="3" max="3" width="12.140625" customWidth="1"/>
    <col min="4" max="4" width="11.85546875" customWidth="1"/>
    <col min="5" max="5" width="11.42578125" customWidth="1"/>
    <col min="6" max="6" width="23.140625" customWidth="1"/>
    <col min="7" max="7" width="19.28515625" customWidth="1"/>
    <col min="9" max="9" width="17" customWidth="1"/>
  </cols>
  <sheetData>
    <row r="1" spans="1:15" ht="28.5" customHeight="1" thickBot="1" x14ac:dyDescent="0.5">
      <c r="A1" s="2" t="s">
        <v>0</v>
      </c>
      <c r="B1" s="3"/>
      <c r="C1" s="3"/>
      <c r="D1" s="3"/>
      <c r="E1" s="3"/>
      <c r="F1" s="3"/>
      <c r="G1" s="3"/>
    </row>
    <row r="2" spans="1:15" ht="15.75" thickTop="1" x14ac:dyDescent="0.25">
      <c r="A2" s="5" t="s">
        <v>1</v>
      </c>
      <c r="B2" s="5"/>
      <c r="C2" s="5"/>
      <c r="D2" s="5"/>
      <c r="E2" s="5"/>
      <c r="F2" s="5"/>
      <c r="G2" s="5"/>
    </row>
    <row r="3" spans="1:15" ht="15.75" thickBot="1" x14ac:dyDescent="0.3">
      <c r="A3" s="9"/>
      <c r="D3" s="9"/>
      <c r="E3" s="9"/>
    </row>
    <row r="4" spans="1:15" ht="33" customHeight="1" thickBot="1" x14ac:dyDescent="0.3">
      <c r="A4" s="25" t="s">
        <v>2</v>
      </c>
      <c r="B4" s="26" t="s">
        <v>3</v>
      </c>
      <c r="C4" s="26" t="s">
        <v>4</v>
      </c>
      <c r="D4" s="27" t="s">
        <v>5</v>
      </c>
      <c r="E4" s="26" t="s">
        <v>6</v>
      </c>
      <c r="F4" s="26" t="s">
        <v>7</v>
      </c>
      <c r="G4" s="28" t="s">
        <v>8</v>
      </c>
      <c r="H4" s="10"/>
    </row>
    <row r="5" spans="1:15" ht="15.75" thickBot="1" x14ac:dyDescent="0.3">
      <c r="A5" s="8" t="s">
        <v>14</v>
      </c>
      <c r="B5" s="7">
        <v>32</v>
      </c>
      <c r="C5" s="7">
        <v>1.85</v>
      </c>
      <c r="D5" s="29">
        <v>95.4</v>
      </c>
      <c r="E5" s="7">
        <f>D5/C5^2</f>
        <v>27.874360847333818</v>
      </c>
      <c r="F5" s="7" t="str">
        <f>VLOOKUP(E5,$H$17:$I$21, 2,TRUE)</f>
        <v>Sobrepeso</v>
      </c>
      <c r="G5" s="15" t="str">
        <f>IF(E5&gt;24.99,"SIM","NÃO")</f>
        <v>SIM</v>
      </c>
    </row>
    <row r="6" spans="1:15" ht="15.75" thickBot="1" x14ac:dyDescent="0.3">
      <c r="A6" s="6" t="s">
        <v>15</v>
      </c>
      <c r="B6" s="6">
        <v>25</v>
      </c>
      <c r="C6" s="6">
        <v>1.61</v>
      </c>
      <c r="D6" s="30">
        <v>55.3</v>
      </c>
      <c r="E6" s="7">
        <f t="shared" ref="E6:E14" si="0">D6/C6^2</f>
        <v>21.334053470159326</v>
      </c>
      <c r="F6" s="7" t="str">
        <f t="shared" ref="F6:F14" si="1">VLOOKUP(E6,$H$17:$I$21, 2,TRUE)</f>
        <v>Normal</v>
      </c>
      <c r="G6" s="15" t="str">
        <f t="shared" ref="G6:G14" si="2">IF(E6&gt;24.99,"SIM","NÃO")</f>
        <v>NÃO</v>
      </c>
      <c r="H6" s="10"/>
    </row>
    <row r="7" spans="1:15" ht="15.75" thickBot="1" x14ac:dyDescent="0.3">
      <c r="A7" s="6" t="s">
        <v>16</v>
      </c>
      <c r="B7" s="6">
        <v>43</v>
      </c>
      <c r="C7" s="6">
        <v>1.58</v>
      </c>
      <c r="D7" s="30">
        <v>76.900000000000006</v>
      </c>
      <c r="E7" s="7">
        <f t="shared" si="0"/>
        <v>30.80435827591732</v>
      </c>
      <c r="F7" s="7" t="str">
        <f t="shared" si="1"/>
        <v>Obeso</v>
      </c>
      <c r="G7" s="15" t="str">
        <f t="shared" si="2"/>
        <v>SIM</v>
      </c>
      <c r="H7" s="10"/>
    </row>
    <row r="8" spans="1:15" ht="15.75" thickBot="1" x14ac:dyDescent="0.3">
      <c r="A8" s="6" t="s">
        <v>17</v>
      </c>
      <c r="B8" s="6">
        <v>12</v>
      </c>
      <c r="C8" s="6">
        <v>1.52</v>
      </c>
      <c r="D8" s="30">
        <v>46.2</v>
      </c>
      <c r="E8" s="7">
        <f t="shared" si="0"/>
        <v>19.996537396121884</v>
      </c>
      <c r="F8" s="7" t="str">
        <f t="shared" si="1"/>
        <v>Normal</v>
      </c>
      <c r="G8" s="15" t="str">
        <f t="shared" si="2"/>
        <v>NÃO</v>
      </c>
      <c r="H8" s="10"/>
    </row>
    <row r="9" spans="1:15" ht="15.75" thickBot="1" x14ac:dyDescent="0.3">
      <c r="A9" s="6" t="s">
        <v>18</v>
      </c>
      <c r="B9" s="6">
        <v>29</v>
      </c>
      <c r="C9" s="6">
        <v>1.74</v>
      </c>
      <c r="D9" s="30">
        <v>75.099999999999994</v>
      </c>
      <c r="E9" s="7">
        <f t="shared" si="0"/>
        <v>24.805126172545908</v>
      </c>
      <c r="F9" s="7" t="str">
        <f t="shared" si="1"/>
        <v>Normal</v>
      </c>
      <c r="G9" s="15" t="str">
        <f t="shared" si="2"/>
        <v>NÃO</v>
      </c>
      <c r="O9" s="4"/>
    </row>
    <row r="10" spans="1:15" ht="15.75" thickBot="1" x14ac:dyDescent="0.3">
      <c r="A10" s="6" t="s">
        <v>19</v>
      </c>
      <c r="B10" s="6">
        <v>18</v>
      </c>
      <c r="C10" s="6">
        <v>1.73</v>
      </c>
      <c r="D10" s="30">
        <v>55.7</v>
      </c>
      <c r="E10" s="7">
        <f t="shared" si="0"/>
        <v>18.61071201844365</v>
      </c>
      <c r="F10" s="7" t="str">
        <f t="shared" si="1"/>
        <v>Muito magro</v>
      </c>
      <c r="G10" s="15" t="str">
        <f t="shared" si="2"/>
        <v>NÃO</v>
      </c>
      <c r="H10" s="10"/>
    </row>
    <row r="11" spans="1:15" ht="15.75" thickBot="1" x14ac:dyDescent="0.3">
      <c r="A11" s="6" t="s">
        <v>20</v>
      </c>
      <c r="B11" s="6">
        <v>38</v>
      </c>
      <c r="C11" s="6">
        <v>1.68</v>
      </c>
      <c r="D11" s="30">
        <v>89.6</v>
      </c>
      <c r="E11" s="7">
        <f t="shared" si="0"/>
        <v>31.74603174603175</v>
      </c>
      <c r="F11" s="7" t="str">
        <f t="shared" si="1"/>
        <v>Obeso</v>
      </c>
      <c r="G11" s="15" t="str">
        <f t="shared" si="2"/>
        <v>SIM</v>
      </c>
      <c r="H11" s="10"/>
      <c r="K11" s="4"/>
    </row>
    <row r="12" spans="1:15" ht="15.75" thickBot="1" x14ac:dyDescent="0.3">
      <c r="A12" s="6" t="s">
        <v>21</v>
      </c>
      <c r="B12" s="6">
        <v>23</v>
      </c>
      <c r="C12" s="6">
        <v>1.91</v>
      </c>
      <c r="D12" s="30">
        <v>90.5</v>
      </c>
      <c r="E12" s="7">
        <f t="shared" si="0"/>
        <v>24.807434006743236</v>
      </c>
      <c r="F12" s="7" t="str">
        <f t="shared" si="1"/>
        <v>Normal</v>
      </c>
      <c r="G12" s="15" t="str">
        <f t="shared" si="2"/>
        <v>NÃO</v>
      </c>
      <c r="H12" s="10"/>
      <c r="K12" s="4"/>
    </row>
    <row r="13" spans="1:15" ht="15.75" thickBot="1" x14ac:dyDescent="0.3">
      <c r="A13" s="6" t="s">
        <v>22</v>
      </c>
      <c r="B13" s="6">
        <v>45</v>
      </c>
      <c r="C13" s="6">
        <v>1.82</v>
      </c>
      <c r="D13" s="30">
        <v>85.8</v>
      </c>
      <c r="E13" s="7">
        <f t="shared" si="0"/>
        <v>25.902668759811615</v>
      </c>
      <c r="F13" s="7" t="str">
        <f t="shared" si="1"/>
        <v>Sobrepeso</v>
      </c>
      <c r="G13" s="15" t="str">
        <f t="shared" si="2"/>
        <v>SIM</v>
      </c>
      <c r="H13" s="10"/>
    </row>
    <row r="14" spans="1:15" ht="15.75" thickBot="1" x14ac:dyDescent="0.3">
      <c r="A14" s="14" t="s">
        <v>23</v>
      </c>
      <c r="B14" s="14">
        <v>56</v>
      </c>
      <c r="C14" s="13">
        <v>1.65</v>
      </c>
      <c r="D14" s="31">
        <v>110.6</v>
      </c>
      <c r="E14" s="7">
        <f t="shared" si="0"/>
        <v>40.624426078971538</v>
      </c>
      <c r="F14" s="7" t="str">
        <f t="shared" si="1"/>
        <v>Obesidade grave</v>
      </c>
      <c r="G14" s="15" t="str">
        <f t="shared" si="2"/>
        <v>SIM</v>
      </c>
      <c r="H14" s="10"/>
    </row>
    <row r="15" spans="1:15" ht="15.75" thickBot="1" x14ac:dyDescent="0.3">
      <c r="A15" s="12"/>
      <c r="B15" s="12"/>
      <c r="D15" s="12"/>
      <c r="E15" s="12"/>
      <c r="G15" s="12"/>
      <c r="I15" s="9"/>
    </row>
    <row r="16" spans="1:15" ht="15.75" thickBot="1" x14ac:dyDescent="0.3">
      <c r="G16" s="16"/>
      <c r="H16" s="17" t="s">
        <v>6</v>
      </c>
      <c r="I16" s="17" t="s">
        <v>7</v>
      </c>
      <c r="J16" s="10"/>
    </row>
    <row r="17" spans="7:10" x14ac:dyDescent="0.25">
      <c r="H17" s="18">
        <v>0</v>
      </c>
      <c r="I17" s="19" t="s">
        <v>9</v>
      </c>
      <c r="J17" s="10"/>
    </row>
    <row r="18" spans="7:10" x14ac:dyDescent="0.25">
      <c r="G18" s="16"/>
      <c r="H18" s="20">
        <v>19</v>
      </c>
      <c r="I18" s="21" t="s">
        <v>10</v>
      </c>
      <c r="J18" s="10"/>
    </row>
    <row r="19" spans="7:10" x14ac:dyDescent="0.25">
      <c r="H19" s="22">
        <v>25</v>
      </c>
      <c r="I19" s="21" t="s">
        <v>11</v>
      </c>
      <c r="J19" s="10"/>
    </row>
    <row r="20" spans="7:10" x14ac:dyDescent="0.25">
      <c r="H20" s="22">
        <v>30</v>
      </c>
      <c r="I20" s="21" t="s">
        <v>12</v>
      </c>
      <c r="J20" s="10"/>
    </row>
    <row r="21" spans="7:10" ht="15.75" thickBot="1" x14ac:dyDescent="0.3">
      <c r="H21" s="23">
        <v>40</v>
      </c>
      <c r="I21" s="24" t="s">
        <v>13</v>
      </c>
      <c r="J21" s="10"/>
    </row>
    <row r="22" spans="7:10" x14ac:dyDescent="0.25">
      <c r="H22" s="12"/>
      <c r="I22" s="12"/>
    </row>
  </sheetData>
  <mergeCells count="2">
    <mergeCell ref="A1:G1"/>
    <mergeCell ref="A2:G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F574-D316-4383-B71E-B78AD7C2AF4D}">
  <dimension ref="A1:J25"/>
  <sheetViews>
    <sheetView topLeftCell="A4" workbookViewId="0">
      <selection activeCell="F21" sqref="F21"/>
    </sheetView>
  </sheetViews>
  <sheetFormatPr defaultRowHeight="15" x14ac:dyDescent="0.25"/>
  <cols>
    <col min="2" max="2" width="27.7109375" customWidth="1"/>
    <col min="7" max="8" width="19.42578125" customWidth="1"/>
    <col min="9" max="9" width="16.85546875" customWidth="1"/>
  </cols>
  <sheetData>
    <row r="1" spans="1:10" ht="23.25" customHeight="1" thickBot="1" x14ac:dyDescent="0.45">
      <c r="A1" s="38" t="s">
        <v>24</v>
      </c>
      <c r="B1" s="39"/>
      <c r="C1" s="39"/>
      <c r="D1" s="39"/>
      <c r="E1" s="39"/>
      <c r="F1" s="39"/>
      <c r="G1" s="39"/>
      <c r="H1" s="39"/>
      <c r="I1" s="40"/>
    </row>
    <row r="2" spans="1:10" ht="15.75" thickBot="1" x14ac:dyDescent="0.3">
      <c r="A2" s="9"/>
      <c r="B2" s="4"/>
      <c r="C2" s="4"/>
      <c r="D2" s="9"/>
      <c r="E2" s="9"/>
      <c r="F2" s="9"/>
      <c r="H2" s="9"/>
      <c r="I2" s="9"/>
    </row>
    <row r="3" spans="1:10" x14ac:dyDescent="0.25">
      <c r="A3" s="41" t="s">
        <v>25</v>
      </c>
      <c r="B3" s="42" t="s">
        <v>26</v>
      </c>
      <c r="C3" s="42" t="s">
        <v>27</v>
      </c>
      <c r="D3" s="43" t="s">
        <v>28</v>
      </c>
      <c r="E3" s="43" t="s">
        <v>29</v>
      </c>
      <c r="F3" s="43" t="s">
        <v>30</v>
      </c>
      <c r="G3" s="42" t="s">
        <v>31</v>
      </c>
      <c r="H3" s="43" t="s">
        <v>32</v>
      </c>
      <c r="I3" s="44" t="s">
        <v>7</v>
      </c>
      <c r="J3" s="33"/>
    </row>
    <row r="4" spans="1:10" x14ac:dyDescent="0.25">
      <c r="A4" s="8">
        <v>1</v>
      </c>
      <c r="B4" s="6" t="s">
        <v>33</v>
      </c>
      <c r="C4" s="34">
        <v>8.4</v>
      </c>
      <c r="D4" s="30">
        <v>7.3</v>
      </c>
      <c r="E4" s="30">
        <v>8.1</v>
      </c>
      <c r="F4" s="30">
        <v>6.7</v>
      </c>
      <c r="G4" s="30">
        <f>AVERAGE(C4:F4)</f>
        <v>7.6249999999999991</v>
      </c>
      <c r="H4" s="32" t="str">
        <f>VLOOKUP(G4,$H$17:$I$21,2,TRUE)</f>
        <v>B</v>
      </c>
      <c r="I4" s="11" t="str">
        <f>IF(G4&gt;=5,"APROVADO","REPROVADO")</f>
        <v>APROVADO</v>
      </c>
    </row>
    <row r="5" spans="1:10" x14ac:dyDescent="0.25">
      <c r="A5" s="6">
        <v>2</v>
      </c>
      <c r="B5" s="6" t="s">
        <v>34</v>
      </c>
      <c r="C5" s="30">
        <v>5.2</v>
      </c>
      <c r="D5" s="30">
        <v>5</v>
      </c>
      <c r="E5" s="30">
        <v>4.8</v>
      </c>
      <c r="F5" s="30">
        <v>5</v>
      </c>
      <c r="G5" s="30">
        <f>AVERAGE(C5:F5)</f>
        <v>5</v>
      </c>
      <c r="H5" s="32" t="str">
        <f t="shared" ref="H5:H13" si="0">VLOOKUP(G5,$H$17:$I$21,2,TRUE)</f>
        <v>C</v>
      </c>
      <c r="I5" s="11" t="str">
        <f t="shared" ref="I5:I13" si="1">IF(G5&gt;=5,"APROVADO","REPROVADO")</f>
        <v>APROVADO</v>
      </c>
      <c r="J5" s="10"/>
    </row>
    <row r="6" spans="1:10" x14ac:dyDescent="0.25">
      <c r="A6" s="8">
        <v>3</v>
      </c>
      <c r="B6" s="6" t="s">
        <v>35</v>
      </c>
      <c r="C6" s="30">
        <v>6.8</v>
      </c>
      <c r="D6" s="30">
        <v>5.7</v>
      </c>
      <c r="E6" s="30">
        <v>5.2</v>
      </c>
      <c r="F6" s="30">
        <v>4</v>
      </c>
      <c r="G6" s="30">
        <f t="shared" ref="G5:G13" si="2">AVERAGE(C6:F6)</f>
        <v>5.4249999999999998</v>
      </c>
      <c r="H6" s="32" t="str">
        <f t="shared" si="0"/>
        <v>C</v>
      </c>
      <c r="I6" s="11" t="str">
        <f t="shared" si="1"/>
        <v>APROVADO</v>
      </c>
      <c r="J6" s="10"/>
    </row>
    <row r="7" spans="1:10" x14ac:dyDescent="0.25">
      <c r="A7" s="6">
        <v>4</v>
      </c>
      <c r="B7" s="6" t="s">
        <v>36</v>
      </c>
      <c r="C7" s="30">
        <v>7.3</v>
      </c>
      <c r="D7" s="30">
        <v>8</v>
      </c>
      <c r="E7" s="30">
        <v>9.5</v>
      </c>
      <c r="F7" s="30">
        <v>8.3000000000000007</v>
      </c>
      <c r="G7" s="30">
        <f t="shared" si="2"/>
        <v>8.2750000000000004</v>
      </c>
      <c r="H7" s="32" t="str">
        <f t="shared" si="0"/>
        <v>B</v>
      </c>
      <c r="I7" s="11" t="str">
        <f t="shared" si="1"/>
        <v>APROVADO</v>
      </c>
      <c r="J7" s="10"/>
    </row>
    <row r="8" spans="1:10" x14ac:dyDescent="0.25">
      <c r="A8" s="8">
        <v>5</v>
      </c>
      <c r="B8" s="6" t="s">
        <v>37</v>
      </c>
      <c r="C8" s="30">
        <v>3.6</v>
      </c>
      <c r="D8" s="30">
        <v>4.5</v>
      </c>
      <c r="E8" s="30">
        <v>6.3</v>
      </c>
      <c r="F8" s="30">
        <v>3.5</v>
      </c>
      <c r="G8" s="30">
        <f t="shared" si="2"/>
        <v>4.4749999999999996</v>
      </c>
      <c r="H8" s="32" t="str">
        <f t="shared" si="0"/>
        <v>D</v>
      </c>
      <c r="I8" s="11" t="str">
        <f t="shared" si="1"/>
        <v>REPROVADO</v>
      </c>
    </row>
    <row r="9" spans="1:10" x14ac:dyDescent="0.25">
      <c r="A9" s="6">
        <v>6</v>
      </c>
      <c r="B9" s="6" t="s">
        <v>38</v>
      </c>
      <c r="C9" s="30">
        <v>9</v>
      </c>
      <c r="D9" s="30">
        <v>8.6999999999999993</v>
      </c>
      <c r="E9" s="30">
        <v>4.2</v>
      </c>
      <c r="F9" s="30">
        <v>7.8</v>
      </c>
      <c r="G9" s="30">
        <f t="shared" si="2"/>
        <v>7.4249999999999998</v>
      </c>
      <c r="H9" s="32" t="str">
        <f t="shared" si="0"/>
        <v>B</v>
      </c>
      <c r="I9" s="11" t="str">
        <f t="shared" si="1"/>
        <v>APROVADO</v>
      </c>
    </row>
    <row r="10" spans="1:10" x14ac:dyDescent="0.25">
      <c r="A10" s="8">
        <v>7</v>
      </c>
      <c r="B10" s="6" t="s">
        <v>39</v>
      </c>
      <c r="C10" s="30">
        <v>2.9</v>
      </c>
      <c r="D10" s="30">
        <v>3.9</v>
      </c>
      <c r="E10" s="30">
        <v>2.2999999999999998</v>
      </c>
      <c r="F10" s="30">
        <v>3.7</v>
      </c>
      <c r="G10" s="30">
        <f t="shared" si="2"/>
        <v>3.2</v>
      </c>
      <c r="H10" s="32" t="str">
        <f t="shared" si="0"/>
        <v>D</v>
      </c>
      <c r="I10" s="11" t="str">
        <f t="shared" si="1"/>
        <v>REPROVADO</v>
      </c>
    </row>
    <row r="11" spans="1:10" x14ac:dyDescent="0.25">
      <c r="A11" s="6">
        <v>8</v>
      </c>
      <c r="B11" s="6" t="s">
        <v>40</v>
      </c>
      <c r="C11" s="30">
        <v>9.3000000000000007</v>
      </c>
      <c r="D11" s="30">
        <v>6.25</v>
      </c>
      <c r="E11" s="30">
        <v>7.75</v>
      </c>
      <c r="F11" s="30">
        <v>8.75</v>
      </c>
      <c r="G11" s="30">
        <f t="shared" si="2"/>
        <v>8.0124999999999993</v>
      </c>
      <c r="H11" s="32" t="str">
        <f>VLOOKUP(G11,$H$17:$I$21,2,TRUE)</f>
        <v>B</v>
      </c>
      <c r="I11" s="11" t="str">
        <f t="shared" si="1"/>
        <v>APROVADO</v>
      </c>
      <c r="J11" s="10"/>
    </row>
    <row r="12" spans="1:10" x14ac:dyDescent="0.25">
      <c r="A12" s="8">
        <v>9</v>
      </c>
      <c r="B12" s="6" t="s">
        <v>41</v>
      </c>
      <c r="C12" s="30">
        <v>3.5</v>
      </c>
      <c r="D12" s="30">
        <v>4.5</v>
      </c>
      <c r="E12" s="30">
        <v>5.5</v>
      </c>
      <c r="F12" s="30">
        <v>6.5</v>
      </c>
      <c r="G12" s="30">
        <f t="shared" si="2"/>
        <v>5</v>
      </c>
      <c r="H12" s="32" t="str">
        <f t="shared" si="0"/>
        <v>C</v>
      </c>
      <c r="I12" s="11" t="str">
        <f t="shared" si="1"/>
        <v>APROVADO</v>
      </c>
      <c r="J12" s="10"/>
    </row>
    <row r="13" spans="1:10" ht="15.75" thickBot="1" x14ac:dyDescent="0.3">
      <c r="A13" s="6">
        <v>10</v>
      </c>
      <c r="B13" s="14" t="s">
        <v>42</v>
      </c>
      <c r="C13" s="37">
        <v>8</v>
      </c>
      <c r="D13" s="37">
        <v>7.9</v>
      </c>
      <c r="E13" s="37">
        <v>5</v>
      </c>
      <c r="F13" s="37">
        <v>6.5</v>
      </c>
      <c r="G13" s="30">
        <f t="shared" si="2"/>
        <v>6.85</v>
      </c>
      <c r="H13" s="32" t="str">
        <f t="shared" si="0"/>
        <v>C</v>
      </c>
      <c r="I13" s="11" t="str">
        <f t="shared" si="1"/>
        <v>APROVADO</v>
      </c>
      <c r="J13" s="10"/>
    </row>
    <row r="14" spans="1:10" x14ac:dyDescent="0.25">
      <c r="B14" s="12"/>
    </row>
    <row r="15" spans="1:10" ht="15.75" thickBot="1" x14ac:dyDescent="0.3"/>
    <row r="16" spans="1:10" ht="15.75" thickBot="1" x14ac:dyDescent="0.3">
      <c r="B16" s="45" t="s">
        <v>43</v>
      </c>
      <c r="C16" s="58">
        <f>LARGE(C4:C13,1)</f>
        <v>9.3000000000000007</v>
      </c>
      <c r="D16" s="58">
        <f t="shared" ref="D16:F16" si="3">LARGE(D4:D13,1)</f>
        <v>8.6999999999999993</v>
      </c>
      <c r="E16" s="58">
        <f t="shared" si="3"/>
        <v>9.5</v>
      </c>
      <c r="F16" s="58">
        <f t="shared" si="3"/>
        <v>8.75</v>
      </c>
      <c r="G16" s="46"/>
      <c r="H16" s="47" t="s">
        <v>49</v>
      </c>
      <c r="I16" s="48" t="s">
        <v>32</v>
      </c>
      <c r="J16" s="49"/>
    </row>
    <row r="17" spans="2:10" ht="15.75" thickBot="1" x14ac:dyDescent="0.3">
      <c r="B17" s="50" t="s">
        <v>44</v>
      </c>
      <c r="C17" s="61">
        <f>SMALL(C4:C13,1)</f>
        <v>2.9</v>
      </c>
      <c r="D17" s="61">
        <f t="shared" ref="D17:F17" si="4">SMALL(D4:D13,1)</f>
        <v>3.9</v>
      </c>
      <c r="E17" s="61">
        <f t="shared" si="4"/>
        <v>2.2999999999999998</v>
      </c>
      <c r="F17" s="61">
        <f t="shared" si="4"/>
        <v>3.5</v>
      </c>
      <c r="G17" s="49"/>
      <c r="H17" s="51">
        <v>0</v>
      </c>
      <c r="I17" s="52" t="s">
        <v>50</v>
      </c>
      <c r="J17" s="1"/>
    </row>
    <row r="18" spans="2:10" x14ac:dyDescent="0.25">
      <c r="B18" s="53"/>
      <c r="C18" s="53"/>
      <c r="D18" s="53"/>
      <c r="E18" s="54"/>
      <c r="F18" s="54"/>
      <c r="G18" s="1"/>
      <c r="H18" s="55">
        <v>2.5</v>
      </c>
      <c r="I18" s="21" t="s">
        <v>51</v>
      </c>
      <c r="J18" s="49"/>
    </row>
    <row r="19" spans="2:10" ht="15.75" thickBot="1" x14ac:dyDescent="0.3">
      <c r="B19" s="1"/>
      <c r="C19" s="1"/>
      <c r="D19" s="1"/>
      <c r="E19" s="1"/>
      <c r="F19" s="1"/>
      <c r="G19" s="1"/>
      <c r="H19" s="55">
        <v>5</v>
      </c>
      <c r="I19" s="21" t="s">
        <v>52</v>
      </c>
      <c r="J19" s="49"/>
    </row>
    <row r="20" spans="2:10" ht="15.75" thickBot="1" x14ac:dyDescent="0.3">
      <c r="B20" s="50" t="s">
        <v>46</v>
      </c>
      <c r="C20" s="59">
        <f>LARGE(C4:F13,1)</f>
        <v>9.5</v>
      </c>
      <c r="D20" s="1"/>
      <c r="E20" s="1"/>
      <c r="F20" s="1"/>
      <c r="G20" s="1"/>
      <c r="H20" s="55">
        <v>7</v>
      </c>
      <c r="I20" s="56" t="s">
        <v>53</v>
      </c>
      <c r="J20" s="1"/>
    </row>
    <row r="21" spans="2:10" ht="15.75" thickBot="1" x14ac:dyDescent="0.3">
      <c r="B21" s="45" t="s">
        <v>45</v>
      </c>
      <c r="C21" s="60">
        <f>SMALL(C4:F13,1)</f>
        <v>2.2999999999999998</v>
      </c>
      <c r="D21" s="49"/>
      <c r="E21" s="1"/>
      <c r="F21" s="1"/>
      <c r="G21" s="1"/>
      <c r="H21" s="57">
        <v>9</v>
      </c>
      <c r="I21" s="24" t="s">
        <v>54</v>
      </c>
      <c r="J21" s="49"/>
    </row>
    <row r="22" spans="2:10" ht="15.75" thickBot="1" x14ac:dyDescent="0.3">
      <c r="B22" s="12"/>
      <c r="C22" s="12"/>
      <c r="H22" s="12"/>
      <c r="I22" s="12"/>
    </row>
    <row r="23" spans="2:10" ht="15.75" thickBot="1" x14ac:dyDescent="0.3">
      <c r="B23" s="36" t="s">
        <v>47</v>
      </c>
      <c r="C23" s="62">
        <f>LARGE(G4:G13,1)</f>
        <v>8.2750000000000004</v>
      </c>
    </row>
    <row r="24" spans="2:10" ht="15.75" thickBot="1" x14ac:dyDescent="0.3">
      <c r="B24" s="35" t="s">
        <v>48</v>
      </c>
      <c r="C24" s="63">
        <f>SMALL(G4:G13,1)</f>
        <v>3.2</v>
      </c>
      <c r="D24" s="10"/>
    </row>
    <row r="25" spans="2:10" x14ac:dyDescent="0.25">
      <c r="B25" s="12"/>
      <c r="C25" s="12"/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 dias de oliveira</dc:creator>
  <cp:lastModifiedBy>junio dias de oliveira</cp:lastModifiedBy>
  <dcterms:created xsi:type="dcterms:W3CDTF">2020-09-11T15:43:01Z</dcterms:created>
  <dcterms:modified xsi:type="dcterms:W3CDTF">2020-09-11T20:55:56Z</dcterms:modified>
</cp:coreProperties>
</file>