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ISETH KLORM\01. Service Request Form and User Acceptance Test\02. The Issues for 2017\03. Mar 2017\04. Error Fixed Preclose at OBM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3" i="1"/>
  <c r="AN4" i="1" l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3" i="1"/>
</calcChain>
</file>

<file path=xl/sharedStrings.xml><?xml version="1.0" encoding="utf-8"?>
<sst xmlns="http://schemas.openxmlformats.org/spreadsheetml/2006/main" count="617" uniqueCount="124">
  <si>
    <t>No</t>
  </si>
  <si>
    <t>CUSOTMERID</t>
  </si>
  <si>
    <t>ACCOUNTID</t>
  </si>
  <si>
    <t>NAME KH</t>
  </si>
  <si>
    <t>NAME EN</t>
  </si>
  <si>
    <t>GENDER</t>
  </si>
  <si>
    <t>OPENDATE</t>
  </si>
  <si>
    <t>DEPOSIT AMT</t>
  </si>
  <si>
    <t>WITHDRAWAL AMT</t>
  </si>
  <si>
    <t>BALANCE</t>
  </si>
  <si>
    <t xml:space="preserve">RATE </t>
  </si>
  <si>
    <t>CATEGORY CODE</t>
  </si>
  <si>
    <t>CATEGORY</t>
  </si>
  <si>
    <t>MATURITY DATE</t>
  </si>
  <si>
    <t>WITHDRAWAL_DATE</t>
  </si>
  <si>
    <t>FIN MAT DATE</t>
  </si>
  <si>
    <t>Pay Account</t>
  </si>
  <si>
    <t>CURRENCY</t>
  </si>
  <si>
    <t>BRANCH</t>
  </si>
  <si>
    <t>REPORTDATE</t>
  </si>
  <si>
    <t>ACCOUNT STATUS</t>
  </si>
  <si>
    <t>Corporate Account</t>
  </si>
  <si>
    <t>SO CODE</t>
  </si>
  <si>
    <t>SO NAME</t>
  </si>
  <si>
    <t>NATIONALITY</t>
  </si>
  <si>
    <t>RESIDENCE</t>
  </si>
  <si>
    <t>STAFF ACCOUNT</t>
  </si>
  <si>
    <t>VILLAGE</t>
  </si>
  <si>
    <t>COMMUNE</t>
  </si>
  <si>
    <t>DISTRICT</t>
  </si>
  <si>
    <t>PROVINCE</t>
  </si>
  <si>
    <t>Sector_Source Inc.</t>
  </si>
  <si>
    <t>Sector_Source Inc. Name</t>
  </si>
  <si>
    <t>CLOSE DATE</t>
  </si>
  <si>
    <t>REL MANAGER ID</t>
  </si>
  <si>
    <t>REL MANAGER NAME</t>
  </si>
  <si>
    <t>2000000109</t>
  </si>
  <si>
    <t>LO KUEI-FU</t>
  </si>
  <si>
    <t>LO  KUEI-FU</t>
  </si>
  <si>
    <t>M</t>
  </si>
  <si>
    <t>FIX DEPOSIT</t>
  </si>
  <si>
    <t/>
  </si>
  <si>
    <t>USD</t>
  </si>
  <si>
    <t>OLP</t>
  </si>
  <si>
    <t>ACTIVE</t>
  </si>
  <si>
    <t>0</t>
  </si>
  <si>
    <t>CN</t>
  </si>
  <si>
    <t>KH</t>
  </si>
  <si>
    <t>ត្រពំាងឈូក</t>
  </si>
  <si>
    <t>ទឹកថ្លា</t>
  </si>
  <si>
    <t>សែនសុខ</t>
  </si>
  <si>
    <t>ភ្នំពេញ</t>
  </si>
  <si>
    <t>2701</t>
  </si>
  <si>
    <t>Retail Trade</t>
  </si>
  <si>
    <t>0805</t>
  </si>
  <si>
    <t>Pheng Vouchnice</t>
  </si>
  <si>
    <t>2000000130</t>
  </si>
  <si>
    <t>លី សុខឡាង</t>
  </si>
  <si>
    <t>LY SOKLANG</t>
  </si>
  <si>
    <t>F</t>
  </si>
  <si>
    <t>ភូមិ ៤</t>
  </si>
  <si>
    <t>ទួលទំពូងទី ២</t>
  </si>
  <si>
    <t>ចំការមន</t>
  </si>
  <si>
    <t>2000000050</t>
  </si>
  <si>
    <t>វ៉ាត ហ្វុយ</t>
  </si>
  <si>
    <t>VAT FU</t>
  </si>
  <si>
    <t>OPD</t>
  </si>
  <si>
    <t>ភូមិ១</t>
  </si>
  <si>
    <t>ផ្សារថ្មីទី ១</t>
  </si>
  <si>
    <t>ដូនពេញ</t>
  </si>
  <si>
    <t>1425</t>
  </si>
  <si>
    <t>Chov Chheangmonyka</t>
  </si>
  <si>
    <t>4000003887</t>
  </si>
  <si>
    <t>LIAO CHIN FU</t>
  </si>
  <si>
    <t>ផ្សារទឹកថ្លា</t>
  </si>
  <si>
    <t>4000045918</t>
  </si>
  <si>
    <t xml:space="preserve">LU SHU LAN </t>
  </si>
  <si>
    <t>THL</t>
  </si>
  <si>
    <t>TW</t>
  </si>
  <si>
    <t>ផេ្សងៗ</t>
  </si>
  <si>
    <t>បឹងព្រលឹត</t>
  </si>
  <si>
    <t>៧មករា</t>
  </si>
  <si>
    <t>4000</t>
  </si>
  <si>
    <t>Real Estate Activities</t>
  </si>
  <si>
    <t>1244</t>
  </si>
  <si>
    <t>Buth Kerady</t>
  </si>
  <si>
    <t>4000045985</t>
  </si>
  <si>
    <t>អឿ សៅលី</t>
  </si>
  <si>
    <t>OEUR SAOLY</t>
  </si>
  <si>
    <t>BTB</t>
  </si>
  <si>
    <t>ព្រែកឆ្ដោរ</t>
  </si>
  <si>
    <t>ពាមឯក</t>
  </si>
  <si>
    <t>ឯកភ្នំ</t>
  </si>
  <si>
    <t>បាត់ដំបង</t>
  </si>
  <si>
    <t>2101</t>
  </si>
  <si>
    <t>Agriculture</t>
  </si>
  <si>
    <t>1284</t>
  </si>
  <si>
    <t>Eng Sotina</t>
  </si>
  <si>
    <t>4000000392</t>
  </si>
  <si>
    <t>LO PENG  JUI CHUN</t>
  </si>
  <si>
    <t>ភូមិ ១</t>
  </si>
  <si>
    <t>បឹងកក់ទី ២</t>
  </si>
  <si>
    <t>ទួលគោក</t>
  </si>
  <si>
    <t>4501</t>
  </si>
  <si>
    <t>Administrative and support service</t>
  </si>
  <si>
    <t>1363</t>
  </si>
  <si>
    <t>Chek Sreyleap</t>
  </si>
  <si>
    <t>Description</t>
  </si>
  <si>
    <t>Acc Status</t>
  </si>
  <si>
    <t>Over Maturity</t>
  </si>
  <si>
    <t>Expired</t>
  </si>
  <si>
    <t>On Maturity and Rollover</t>
  </si>
  <si>
    <t>Current</t>
  </si>
  <si>
    <t>Maturity on 29/01/2017</t>
  </si>
  <si>
    <t>Maturity on 18/02/2017</t>
  </si>
  <si>
    <t>Maturity on 09/12/2017</t>
  </si>
  <si>
    <t>Maturity on 04/02/2018</t>
  </si>
  <si>
    <t>Maturity on 25/01/2017</t>
  </si>
  <si>
    <t>Maturity on 15/08/2017</t>
  </si>
  <si>
    <r>
      <t xml:space="preserve">Cambodia Post Bank Plc.
</t>
    </r>
    <r>
      <rPr>
        <b/>
        <sz val="10"/>
        <color rgb="FF000000"/>
        <rFont val="Arial"/>
        <family val="2"/>
      </rPr>
      <t xml:space="preserve">Saving Deposit Withdrawal Report.
Report Period      :   </t>
    </r>
    <r>
      <rPr>
        <b/>
        <sz val="9"/>
        <color rgb="FF000000"/>
        <rFont val="Arial"/>
        <family val="2"/>
      </rPr>
      <t xml:space="preserve">Feb 28, 2017
</t>
    </r>
    <r>
      <rPr>
        <b/>
        <sz val="10"/>
        <color rgb="FF000000"/>
        <rFont val="Arial"/>
        <family val="2"/>
      </rPr>
      <t xml:space="preserve">Currency              :   </t>
    </r>
    <r>
      <rPr>
        <b/>
        <sz val="9"/>
        <color rgb="FF000000"/>
        <rFont val="Arial"/>
        <family val="2"/>
      </rPr>
      <t xml:space="preserve">All
</t>
    </r>
    <r>
      <rPr>
        <b/>
        <sz val="10"/>
        <color rgb="FF000000"/>
        <rFont val="Arial"/>
        <family val="2"/>
      </rPr>
      <t xml:space="preserve">Branches Office   :   </t>
    </r>
    <r>
      <rPr>
        <b/>
        <sz val="9"/>
        <color rgb="FF000000"/>
        <rFont val="Arial"/>
        <family val="2"/>
      </rPr>
      <t>All</t>
    </r>
  </si>
  <si>
    <t>NAME</t>
  </si>
  <si>
    <t>NAME_EN</t>
  </si>
  <si>
    <t>DEPOSIT_AMT</t>
  </si>
  <si>
    <t>WITHDRAWAL_AMT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</si>
</sst>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10409]dd\ mmm\ yyyy"/>
  </numFmts>
  <fonts count="9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11"/>
      <name val="Calibri"/>
      <family val="2"/>
    </font>
    <font>
      <b/>
      <sz val="9"/>
      <color rgb="FFFFFFFF"/>
      <name val="Arial"/>
      <family val="2"/>
    </font>
    <font>
      <sz val="8"/>
      <color rgb="FF000000"/>
      <name val="Khmer OS"/>
    </font>
    <font>
      <b/>
      <sz val="9"/>
      <color rgb="FFFFFFFF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82B4"/>
        <bgColor rgb="FF4682B4"/>
      </patternFill>
    </fill>
    <fill>
      <patternFill patternType="solid">
        <fgColor rgb="FFF5F5F5"/>
        <bgColor rgb="FFF5F5F5"/>
      </patternFill>
    </fill>
    <fill>
      <patternFill patternType="solid">
        <fgColor rgb="FFFFFF00"/>
        <bgColor rgb="FFF5F5F5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24">
    <xf numFmtId="0" fontId="0" fillId="0" borderId="0" xfId="0"/>
    <xf numFmtId="0" fontId="5" fillId="2" borderId="1" xfId="0" applyNumberFormat="1" applyFont="1" applyFill="1" applyBorder="1" applyAlignment="1">
      <alignment horizontal="center" vertical="center" wrapText="1" readingOrder="1"/>
    </xf>
    <xf numFmtId="0" fontId="6" fillId="3" borderId="1" xfId="0" applyNumberFormat="1" applyFont="1" applyFill="1" applyBorder="1" applyAlignment="1">
      <alignment horizontal="center" vertical="top" wrapText="1" readingOrder="1"/>
    </xf>
    <xf numFmtId="0" fontId="6" fillId="3" borderId="1" xfId="0" applyNumberFormat="1" applyFont="1" applyFill="1" applyBorder="1" applyAlignment="1">
      <alignment horizontal="center" vertical="center" wrapText="1" readingOrder="1"/>
    </xf>
    <xf numFmtId="0" fontId="6" fillId="3" borderId="1" xfId="0" applyNumberFormat="1" applyFont="1" applyFill="1" applyBorder="1" applyAlignment="1">
      <alignment horizontal="left" vertical="top" wrapText="1" readingOrder="1"/>
    </xf>
    <xf numFmtId="164" fontId="6" fillId="3" borderId="1" xfId="0" applyNumberFormat="1" applyFont="1" applyFill="1" applyBorder="1" applyAlignment="1">
      <alignment horizontal="center" vertical="top" wrapText="1" readingOrder="1"/>
    </xf>
    <xf numFmtId="0" fontId="6" fillId="3" borderId="1" xfId="0" applyNumberFormat="1" applyFont="1" applyFill="1" applyBorder="1" applyAlignment="1">
      <alignment vertical="top" wrapText="1" readingOrder="1"/>
    </xf>
    <xf numFmtId="0" fontId="6" fillId="3" borderId="1" xfId="0" applyNumberFormat="1" applyFont="1" applyFill="1" applyBorder="1" applyAlignment="1">
      <alignment horizontal="left" vertical="center" wrapText="1" readingOrder="1"/>
    </xf>
    <xf numFmtId="164" fontId="6" fillId="3" borderId="1" xfId="0" applyNumberFormat="1" applyFont="1" applyFill="1" applyBorder="1" applyAlignment="1">
      <alignment horizontal="center" vertical="center" wrapText="1" readingOrder="1"/>
    </xf>
    <xf numFmtId="1" fontId="0" fillId="0" borderId="0" xfId="0" applyNumberFormat="1"/>
    <xf numFmtId="1" fontId="6" fillId="3" borderId="1" xfId="0" applyNumberFormat="1" applyFont="1" applyFill="1" applyBorder="1" applyAlignment="1">
      <alignment horizontal="center" vertical="center" wrapText="1" readingOrder="1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2" borderId="1" xfId="0" applyNumberFormat="1" applyFont="1" applyFill="1" applyBorder="1" applyAlignment="1">
      <alignment horizontal="center" vertical="center" wrapText="1" readingOrder="1"/>
    </xf>
    <xf numFmtId="0" fontId="6" fillId="4" borderId="1" xfId="0" applyNumberFormat="1" applyFont="1" applyFill="1" applyBorder="1" applyAlignment="1">
      <alignment horizontal="left" vertical="center" wrapText="1" readingOrder="1"/>
    </xf>
    <xf numFmtId="0" fontId="6" fillId="4" borderId="1" xfId="0" applyNumberFormat="1" applyFont="1" applyFill="1" applyBorder="1" applyAlignment="1">
      <alignment horizontal="center" vertical="top" wrapText="1" readingOrder="1"/>
    </xf>
    <xf numFmtId="1" fontId="6" fillId="4" borderId="1" xfId="0" applyNumberFormat="1" applyFont="1" applyFill="1" applyBorder="1" applyAlignment="1">
      <alignment horizontal="center" vertical="center" wrapText="1" readingOrder="1"/>
    </xf>
    <xf numFmtId="0" fontId="6" fillId="4" borderId="1" xfId="0" applyNumberFormat="1" applyFont="1" applyFill="1" applyBorder="1" applyAlignment="1">
      <alignment horizontal="right" vertical="top" wrapText="1" readingOrder="1"/>
    </xf>
    <xf numFmtId="0" fontId="6" fillId="4" borderId="1" xfId="0" applyNumberFormat="1" applyFont="1" applyFill="1" applyBorder="1" applyAlignment="1">
      <alignment horizontal="center" vertical="center" wrapText="1" readingOrder="1"/>
    </xf>
    <xf numFmtId="43" fontId="5" fillId="2" borderId="1" xfId="1" applyFont="1" applyFill="1" applyBorder="1" applyAlignment="1">
      <alignment horizontal="center" vertical="center" wrapText="1" readingOrder="1"/>
    </xf>
    <xf numFmtId="43" fontId="6" fillId="3" borderId="1" xfId="1" applyFont="1" applyFill="1" applyBorder="1" applyAlignment="1">
      <alignment vertical="top" wrapText="1" readingOrder="1"/>
    </xf>
    <xf numFmtId="43" fontId="0" fillId="0" borderId="0" xfId="1" applyFont="1"/>
    <xf numFmtId="0" fontId="1" fillId="0" borderId="0" xfId="0" applyNumberFormat="1" applyFont="1" applyFill="1" applyBorder="1" applyAlignment="1">
      <alignment vertical="top" wrapText="1" readingOrder="1"/>
    </xf>
    <xf numFmtId="0" fontId="4" fillId="0" borderId="0" xfId="0" applyFont="1" applyFill="1" applyBorder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1"/>
  <sheetViews>
    <sheetView tabSelected="1" workbookViewId="0">
      <selection activeCell="N2" sqref="N2"/>
    </sheetView>
  </sheetViews>
  <sheetFormatPr defaultColWidth="10.5703125" defaultRowHeight="15" x14ac:dyDescent="0.25"/>
  <cols>
    <col min="1" max="1" width="5.28515625" bestFit="1" customWidth="1"/>
    <col min="2" max="2" width="11.85546875" bestFit="1" customWidth="1"/>
    <col min="3" max="3" width="13.140625" bestFit="1" customWidth="1"/>
    <col min="4" max="4" width="16.140625" bestFit="1" customWidth="1"/>
    <col min="5" max="5" width="18.7109375" customWidth="1"/>
    <col min="6" max="6" width="7.5703125" bestFit="1" customWidth="1"/>
    <col min="7" max="7" width="9.85546875" bestFit="1" customWidth="1"/>
    <col min="8" max="8" width="8.5703125" bestFit="1" customWidth="1"/>
    <col min="9" max="9" width="10.42578125" bestFit="1" customWidth="1"/>
    <col min="10" max="10" width="9.5703125" style="21" bestFit="1" customWidth="1"/>
    <col min="11" max="11" width="5.28515625" bestFit="1" customWidth="1"/>
    <col min="12" max="12" width="10.28515625" bestFit="1" customWidth="1"/>
    <col min="14" max="14" width="9.7109375" bestFit="1" customWidth="1"/>
    <col min="15" max="15" width="12.5703125" bestFit="1" customWidth="1"/>
    <col min="16" max="16" width="7.85546875" bestFit="1" customWidth="1"/>
    <col min="17" max="17" width="7.7109375" bestFit="1" customWidth="1"/>
    <col min="18" max="18" width="9.85546875" bestFit="1" customWidth="1"/>
    <col min="19" max="19" width="7.85546875" bestFit="1" customWidth="1"/>
    <col min="20" max="20" width="10" bestFit="1" customWidth="1"/>
    <col min="21" max="21" width="9.42578125" bestFit="1" customWidth="1"/>
    <col min="22" max="22" width="9.5703125" bestFit="1" customWidth="1"/>
    <col min="23" max="23" width="8.42578125" bestFit="1" customWidth="1"/>
    <col min="24" max="24" width="8.5703125" bestFit="1" customWidth="1"/>
    <col min="25" max="25" width="11.7109375" customWidth="1"/>
    <col min="26" max="26" width="10.140625" bestFit="1" customWidth="1"/>
    <col min="27" max="27" width="9" hidden="1" customWidth="1"/>
    <col min="28" max="28" width="9.140625" hidden="1" customWidth="1"/>
    <col min="29" max="29" width="13.140625" hidden="1" customWidth="1"/>
    <col min="30" max="30" width="8.42578125" hidden="1" customWidth="1"/>
    <col min="31" max="31" width="9.42578125" hidden="1" customWidth="1"/>
    <col min="32" max="32" width="0" hidden="1" customWidth="1"/>
    <col min="33" max="33" width="24.85546875" hidden="1" customWidth="1"/>
    <col min="34" max="34" width="11.28515625" hidden="1" customWidth="1"/>
    <col min="35" max="35" width="14.85546875" hidden="1" customWidth="1"/>
    <col min="36" max="36" width="16.7109375" hidden="1" customWidth="1"/>
    <col min="37" max="37" width="18.5703125" bestFit="1" customWidth="1"/>
    <col min="38" max="38" width="9.85546875" bestFit="1" customWidth="1"/>
    <col min="39" max="39" width="13.140625" style="9" bestFit="1" customWidth="1"/>
    <col min="40" max="40" width="6.140625" bestFit="1" customWidth="1"/>
  </cols>
  <sheetData>
    <row r="1" spans="1:40" ht="73.5" customHeight="1" x14ac:dyDescent="0.25">
      <c r="A1" s="22" t="s">
        <v>119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</row>
    <row r="2" spans="1:40" s="12" customFormat="1" ht="24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9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3" t="s">
        <v>107</v>
      </c>
      <c r="AL2" s="13" t="s">
        <v>108</v>
      </c>
      <c r="AM2" s="11"/>
    </row>
    <row r="3" spans="1:40" ht="19.5" x14ac:dyDescent="0.25">
      <c r="A3" s="2">
        <v>1288</v>
      </c>
      <c r="B3" s="3" t="s">
        <v>86</v>
      </c>
      <c r="C3" s="10">
        <v>460000023718</v>
      </c>
      <c r="D3" s="4" t="s">
        <v>87</v>
      </c>
      <c r="E3" s="4" t="s">
        <v>88</v>
      </c>
      <c r="F3" s="2" t="s">
        <v>59</v>
      </c>
      <c r="G3" s="5">
        <v>42676</v>
      </c>
      <c r="H3" s="6">
        <v>0</v>
      </c>
      <c r="I3" s="6">
        <v>0</v>
      </c>
      <c r="J3" s="20">
        <f>VLOOKUP(C3,Sheet2!$A$2:$H$20,8,FALSE)</f>
        <v>1500</v>
      </c>
      <c r="K3" s="17"/>
      <c r="L3" s="3">
        <v>6602</v>
      </c>
      <c r="M3" s="7" t="s">
        <v>40</v>
      </c>
      <c r="N3" s="15" t="s">
        <v>41</v>
      </c>
      <c r="O3" s="15"/>
      <c r="P3" s="15" t="s">
        <v>41</v>
      </c>
      <c r="Q3" s="18" t="s">
        <v>41</v>
      </c>
      <c r="R3" s="2" t="s">
        <v>42</v>
      </c>
      <c r="S3" s="2" t="s">
        <v>89</v>
      </c>
      <c r="T3" s="8">
        <v>42794</v>
      </c>
      <c r="U3" s="3" t="s">
        <v>44</v>
      </c>
      <c r="V3" s="3" t="s">
        <v>45</v>
      </c>
      <c r="W3" s="3" t="s">
        <v>41</v>
      </c>
      <c r="X3" s="7" t="s">
        <v>41</v>
      </c>
      <c r="Y3" s="3" t="s">
        <v>47</v>
      </c>
      <c r="Z3" s="3" t="s">
        <v>47</v>
      </c>
      <c r="AA3" s="3" t="s">
        <v>45</v>
      </c>
      <c r="AB3" s="7" t="s">
        <v>90</v>
      </c>
      <c r="AC3" s="7" t="s">
        <v>91</v>
      </c>
      <c r="AD3" s="7" t="s">
        <v>92</v>
      </c>
      <c r="AE3" s="7" t="s">
        <v>93</v>
      </c>
      <c r="AF3" s="3" t="s">
        <v>94</v>
      </c>
      <c r="AG3" s="7" t="s">
        <v>95</v>
      </c>
      <c r="AH3" s="7"/>
      <c r="AI3" s="7" t="s">
        <v>96</v>
      </c>
      <c r="AJ3" s="7" t="s">
        <v>97</v>
      </c>
      <c r="AK3" s="7" t="s">
        <v>109</v>
      </c>
      <c r="AL3" s="7" t="s">
        <v>110</v>
      </c>
      <c r="AM3" s="9">
        <v>460000023718</v>
      </c>
      <c r="AN3" t="b">
        <f>C3=AM3</f>
        <v>1</v>
      </c>
    </row>
    <row r="4" spans="1:40" ht="19.5" x14ac:dyDescent="0.25">
      <c r="A4" s="2">
        <v>2755</v>
      </c>
      <c r="B4" s="3" t="s">
        <v>72</v>
      </c>
      <c r="C4" s="16">
        <v>460000000052</v>
      </c>
      <c r="D4" s="4" t="s">
        <v>73</v>
      </c>
      <c r="E4" s="4" t="s">
        <v>73</v>
      </c>
      <c r="F4" s="2" t="s">
        <v>39</v>
      </c>
      <c r="G4" s="5">
        <v>41676</v>
      </c>
      <c r="H4" s="6">
        <v>0</v>
      </c>
      <c r="I4" s="6">
        <v>0</v>
      </c>
      <c r="J4" s="20">
        <f>VLOOKUP(C4,Sheet2!$A$2:$H$20,8,FALSE)</f>
        <v>50000</v>
      </c>
      <c r="K4" s="17"/>
      <c r="L4" s="3">
        <v>6602</v>
      </c>
      <c r="M4" s="7" t="s">
        <v>40</v>
      </c>
      <c r="N4" s="15" t="s">
        <v>41</v>
      </c>
      <c r="O4" s="15"/>
      <c r="P4" s="15" t="s">
        <v>41</v>
      </c>
      <c r="Q4" s="18" t="s">
        <v>41</v>
      </c>
      <c r="R4" s="2" t="s">
        <v>42</v>
      </c>
      <c r="S4" s="15" t="s">
        <v>43</v>
      </c>
      <c r="T4" s="8">
        <v>42794</v>
      </c>
      <c r="U4" s="3" t="s">
        <v>44</v>
      </c>
      <c r="V4" s="3" t="s">
        <v>45</v>
      </c>
      <c r="W4" s="3" t="s">
        <v>41</v>
      </c>
      <c r="X4" s="7" t="s">
        <v>41</v>
      </c>
      <c r="Y4" s="3" t="s">
        <v>46</v>
      </c>
      <c r="Z4" s="3" t="s">
        <v>47</v>
      </c>
      <c r="AA4" s="3" t="s">
        <v>45</v>
      </c>
      <c r="AB4" s="7" t="s">
        <v>74</v>
      </c>
      <c r="AC4" s="7" t="s">
        <v>49</v>
      </c>
      <c r="AD4" s="7" t="s">
        <v>50</v>
      </c>
      <c r="AE4" s="7" t="s">
        <v>51</v>
      </c>
      <c r="AF4" s="3" t="s">
        <v>52</v>
      </c>
      <c r="AG4" s="7" t="s">
        <v>53</v>
      </c>
      <c r="AH4" s="7"/>
      <c r="AI4" s="7" t="s">
        <v>54</v>
      </c>
      <c r="AJ4" s="7" t="s">
        <v>55</v>
      </c>
      <c r="AK4" s="7" t="s">
        <v>111</v>
      </c>
      <c r="AL4" s="7" t="s">
        <v>112</v>
      </c>
      <c r="AM4" s="9">
        <v>460000000222</v>
      </c>
      <c r="AN4" t="b">
        <f t="shared" ref="AN4:AN21" si="0">C4=AM4</f>
        <v>0</v>
      </c>
    </row>
    <row r="5" spans="1:40" ht="19.5" x14ac:dyDescent="0.25">
      <c r="A5" s="2">
        <v>2950</v>
      </c>
      <c r="B5" s="3" t="s">
        <v>72</v>
      </c>
      <c r="C5" s="16">
        <v>460000000068</v>
      </c>
      <c r="D5" s="4" t="s">
        <v>73</v>
      </c>
      <c r="E5" s="4" t="s">
        <v>73</v>
      </c>
      <c r="F5" s="2" t="s">
        <v>39</v>
      </c>
      <c r="G5" s="5">
        <v>41676</v>
      </c>
      <c r="H5" s="6">
        <v>0</v>
      </c>
      <c r="I5" s="6">
        <v>0</v>
      </c>
      <c r="J5" s="20">
        <f>VLOOKUP(C5,Sheet2!$A$2:$H$20,8,FALSE)</f>
        <v>100000</v>
      </c>
      <c r="K5" s="17"/>
      <c r="L5" s="3">
        <v>6602</v>
      </c>
      <c r="M5" s="7" t="s">
        <v>40</v>
      </c>
      <c r="N5" s="15" t="s">
        <v>41</v>
      </c>
      <c r="O5" s="15"/>
      <c r="P5" s="15" t="s">
        <v>41</v>
      </c>
      <c r="Q5" s="18" t="s">
        <v>41</v>
      </c>
      <c r="R5" s="2" t="s">
        <v>42</v>
      </c>
      <c r="S5" s="15" t="s">
        <v>43</v>
      </c>
      <c r="T5" s="8">
        <v>42794</v>
      </c>
      <c r="U5" s="3" t="s">
        <v>44</v>
      </c>
      <c r="V5" s="3" t="s">
        <v>45</v>
      </c>
      <c r="W5" s="3" t="s">
        <v>41</v>
      </c>
      <c r="X5" s="7" t="s">
        <v>41</v>
      </c>
      <c r="Y5" s="3" t="s">
        <v>46</v>
      </c>
      <c r="Z5" s="3" t="s">
        <v>47</v>
      </c>
      <c r="AA5" s="3" t="s">
        <v>45</v>
      </c>
      <c r="AB5" s="7" t="s">
        <v>74</v>
      </c>
      <c r="AC5" s="7" t="s">
        <v>49</v>
      </c>
      <c r="AD5" s="7" t="s">
        <v>50</v>
      </c>
      <c r="AE5" s="7" t="s">
        <v>51</v>
      </c>
      <c r="AF5" s="3" t="s">
        <v>52</v>
      </c>
      <c r="AG5" s="7" t="s">
        <v>53</v>
      </c>
      <c r="AH5" s="7"/>
      <c r="AI5" s="7" t="s">
        <v>54</v>
      </c>
      <c r="AJ5" s="7" t="s">
        <v>55</v>
      </c>
      <c r="AK5" s="7" t="s">
        <v>111</v>
      </c>
      <c r="AL5" s="7" t="s">
        <v>112</v>
      </c>
      <c r="AM5" s="9">
        <v>260000000606</v>
      </c>
      <c r="AN5" t="b">
        <f t="shared" si="0"/>
        <v>0</v>
      </c>
    </row>
    <row r="6" spans="1:40" ht="19.5" x14ac:dyDescent="0.25">
      <c r="A6" s="2">
        <v>3201</v>
      </c>
      <c r="B6" s="3" t="s">
        <v>72</v>
      </c>
      <c r="C6" s="16">
        <v>460000000087</v>
      </c>
      <c r="D6" s="4" t="s">
        <v>73</v>
      </c>
      <c r="E6" s="4" t="s">
        <v>73</v>
      </c>
      <c r="F6" s="2" t="s">
        <v>39</v>
      </c>
      <c r="G6" s="5">
        <v>41676</v>
      </c>
      <c r="H6" s="6">
        <v>0</v>
      </c>
      <c r="I6" s="6">
        <v>0</v>
      </c>
      <c r="J6" s="20">
        <f>VLOOKUP(C6,Sheet2!$A$2:$H$20,8,FALSE)</f>
        <v>100000</v>
      </c>
      <c r="K6" s="17"/>
      <c r="L6" s="3">
        <v>6602</v>
      </c>
      <c r="M6" s="7" t="s">
        <v>40</v>
      </c>
      <c r="N6" s="15" t="s">
        <v>41</v>
      </c>
      <c r="O6" s="15"/>
      <c r="P6" s="15" t="s">
        <v>41</v>
      </c>
      <c r="Q6" s="18" t="s">
        <v>41</v>
      </c>
      <c r="R6" s="2" t="s">
        <v>42</v>
      </c>
      <c r="S6" s="15" t="s">
        <v>43</v>
      </c>
      <c r="T6" s="8">
        <v>42794</v>
      </c>
      <c r="U6" s="3" t="s">
        <v>44</v>
      </c>
      <c r="V6" s="3" t="s">
        <v>45</v>
      </c>
      <c r="W6" s="3" t="s">
        <v>41</v>
      </c>
      <c r="X6" s="7" t="s">
        <v>41</v>
      </c>
      <c r="Y6" s="3" t="s">
        <v>46</v>
      </c>
      <c r="Z6" s="3" t="s">
        <v>47</v>
      </c>
      <c r="AA6" s="3" t="s">
        <v>45</v>
      </c>
      <c r="AB6" s="7" t="s">
        <v>74</v>
      </c>
      <c r="AC6" s="7" t="s">
        <v>49</v>
      </c>
      <c r="AD6" s="7" t="s">
        <v>50</v>
      </c>
      <c r="AE6" s="7" t="s">
        <v>51</v>
      </c>
      <c r="AF6" s="3" t="s">
        <v>52</v>
      </c>
      <c r="AG6" s="7" t="s">
        <v>53</v>
      </c>
      <c r="AH6" s="7"/>
      <c r="AI6" s="7" t="s">
        <v>54</v>
      </c>
      <c r="AJ6" s="7" t="s">
        <v>55</v>
      </c>
      <c r="AK6" s="7" t="s">
        <v>111</v>
      </c>
      <c r="AL6" s="7" t="s">
        <v>112</v>
      </c>
      <c r="AM6" s="9">
        <v>260000000622</v>
      </c>
      <c r="AN6" t="b">
        <f t="shared" si="0"/>
        <v>0</v>
      </c>
    </row>
    <row r="7" spans="1:40" ht="19.5" x14ac:dyDescent="0.25">
      <c r="A7" s="2">
        <v>23822</v>
      </c>
      <c r="B7" s="3" t="s">
        <v>72</v>
      </c>
      <c r="C7" s="16">
        <v>460000000095</v>
      </c>
      <c r="D7" s="4" t="s">
        <v>73</v>
      </c>
      <c r="E7" s="4" t="s">
        <v>73</v>
      </c>
      <c r="F7" s="2" t="s">
        <v>39</v>
      </c>
      <c r="G7" s="5">
        <v>41676</v>
      </c>
      <c r="H7" s="6">
        <v>0</v>
      </c>
      <c r="I7" s="6">
        <v>0</v>
      </c>
      <c r="J7" s="20">
        <f>VLOOKUP(C7,Sheet2!$A$2:$H$20,8,FALSE)</f>
        <v>100000</v>
      </c>
      <c r="K7" s="17"/>
      <c r="L7" s="3">
        <v>6602</v>
      </c>
      <c r="M7" s="7" t="s">
        <v>40</v>
      </c>
      <c r="N7" s="15" t="s">
        <v>41</v>
      </c>
      <c r="O7" s="15"/>
      <c r="P7" s="15" t="s">
        <v>41</v>
      </c>
      <c r="Q7" s="18" t="s">
        <v>41</v>
      </c>
      <c r="R7" s="2" t="s">
        <v>42</v>
      </c>
      <c r="S7" s="15" t="s">
        <v>43</v>
      </c>
      <c r="T7" s="8">
        <v>42794</v>
      </c>
      <c r="U7" s="3" t="s">
        <v>44</v>
      </c>
      <c r="V7" s="3" t="s">
        <v>45</v>
      </c>
      <c r="W7" s="3" t="s">
        <v>41</v>
      </c>
      <c r="X7" s="7" t="s">
        <v>41</v>
      </c>
      <c r="Y7" s="3" t="s">
        <v>46</v>
      </c>
      <c r="Z7" s="3" t="s">
        <v>47</v>
      </c>
      <c r="AA7" s="3" t="s">
        <v>45</v>
      </c>
      <c r="AB7" s="7" t="s">
        <v>74</v>
      </c>
      <c r="AC7" s="7" t="s">
        <v>49</v>
      </c>
      <c r="AD7" s="7" t="s">
        <v>50</v>
      </c>
      <c r="AE7" s="7" t="s">
        <v>51</v>
      </c>
      <c r="AF7" s="3" t="s">
        <v>52</v>
      </c>
      <c r="AG7" s="7" t="s">
        <v>53</v>
      </c>
      <c r="AH7" s="7"/>
      <c r="AI7" s="7" t="s">
        <v>54</v>
      </c>
      <c r="AJ7" s="7" t="s">
        <v>55</v>
      </c>
      <c r="AK7" s="7" t="s">
        <v>111</v>
      </c>
      <c r="AL7" s="7" t="s">
        <v>112</v>
      </c>
      <c r="AM7" s="9">
        <v>460000000052</v>
      </c>
      <c r="AN7" t="b">
        <f t="shared" si="0"/>
        <v>0</v>
      </c>
    </row>
    <row r="8" spans="1:40" ht="19.5" x14ac:dyDescent="0.25">
      <c r="A8" s="2">
        <v>32970</v>
      </c>
      <c r="B8" s="3" t="s">
        <v>72</v>
      </c>
      <c r="C8" s="16">
        <v>460000000028</v>
      </c>
      <c r="D8" s="4" t="s">
        <v>73</v>
      </c>
      <c r="E8" s="4" t="s">
        <v>73</v>
      </c>
      <c r="F8" s="2" t="s">
        <v>39</v>
      </c>
      <c r="G8" s="5">
        <v>41676</v>
      </c>
      <c r="H8" s="6">
        <v>0</v>
      </c>
      <c r="I8" s="6">
        <v>0</v>
      </c>
      <c r="J8" s="20">
        <f>VLOOKUP(C8,Sheet2!$A$2:$H$20,8,FALSE)</f>
        <v>100000</v>
      </c>
      <c r="K8" s="17"/>
      <c r="L8" s="3">
        <v>6602</v>
      </c>
      <c r="M8" s="7" t="s">
        <v>40</v>
      </c>
      <c r="N8" s="15" t="s">
        <v>41</v>
      </c>
      <c r="O8" s="15"/>
      <c r="P8" s="15" t="s">
        <v>41</v>
      </c>
      <c r="Q8" s="18" t="s">
        <v>41</v>
      </c>
      <c r="R8" s="2" t="s">
        <v>42</v>
      </c>
      <c r="S8" s="15" t="s">
        <v>43</v>
      </c>
      <c r="T8" s="8">
        <v>42794</v>
      </c>
      <c r="U8" s="3" t="s">
        <v>44</v>
      </c>
      <c r="V8" s="3" t="s">
        <v>45</v>
      </c>
      <c r="W8" s="3" t="s">
        <v>41</v>
      </c>
      <c r="X8" s="7" t="s">
        <v>41</v>
      </c>
      <c r="Y8" s="3" t="s">
        <v>46</v>
      </c>
      <c r="Z8" s="3" t="s">
        <v>47</v>
      </c>
      <c r="AA8" s="3" t="s">
        <v>45</v>
      </c>
      <c r="AB8" s="7" t="s">
        <v>74</v>
      </c>
      <c r="AC8" s="7" t="s">
        <v>49</v>
      </c>
      <c r="AD8" s="7" t="s">
        <v>50</v>
      </c>
      <c r="AE8" s="7" t="s">
        <v>51</v>
      </c>
      <c r="AF8" s="3" t="s">
        <v>52</v>
      </c>
      <c r="AG8" s="7" t="s">
        <v>53</v>
      </c>
      <c r="AH8" s="7"/>
      <c r="AI8" s="7" t="s">
        <v>54</v>
      </c>
      <c r="AJ8" s="7" t="s">
        <v>55</v>
      </c>
      <c r="AK8" s="7" t="s">
        <v>111</v>
      </c>
      <c r="AL8" s="7" t="s">
        <v>112</v>
      </c>
      <c r="AM8" s="9">
        <v>460000000044</v>
      </c>
      <c r="AN8" t="b">
        <f t="shared" si="0"/>
        <v>0</v>
      </c>
    </row>
    <row r="9" spans="1:40" ht="19.5" x14ac:dyDescent="0.25">
      <c r="A9" s="2">
        <v>37331</v>
      </c>
      <c r="B9" s="3" t="s">
        <v>72</v>
      </c>
      <c r="C9" s="16">
        <v>460000000044</v>
      </c>
      <c r="D9" s="4" t="s">
        <v>73</v>
      </c>
      <c r="E9" s="4" t="s">
        <v>73</v>
      </c>
      <c r="F9" s="2" t="s">
        <v>39</v>
      </c>
      <c r="G9" s="5">
        <v>41676</v>
      </c>
      <c r="H9" s="6">
        <v>0</v>
      </c>
      <c r="I9" s="6">
        <v>0</v>
      </c>
      <c r="J9" s="20">
        <f>VLOOKUP(C9,Sheet2!$A$2:$H$20,8,FALSE)</f>
        <v>100000</v>
      </c>
      <c r="K9" s="17"/>
      <c r="L9" s="3">
        <v>6602</v>
      </c>
      <c r="M9" s="7" t="s">
        <v>40</v>
      </c>
      <c r="N9" s="15" t="s">
        <v>41</v>
      </c>
      <c r="O9" s="15"/>
      <c r="P9" s="15" t="s">
        <v>41</v>
      </c>
      <c r="Q9" s="18" t="s">
        <v>41</v>
      </c>
      <c r="R9" s="2" t="s">
        <v>42</v>
      </c>
      <c r="S9" s="15" t="s">
        <v>43</v>
      </c>
      <c r="T9" s="8">
        <v>42794</v>
      </c>
      <c r="U9" s="3" t="s">
        <v>44</v>
      </c>
      <c r="V9" s="3" t="s">
        <v>45</v>
      </c>
      <c r="W9" s="3" t="s">
        <v>41</v>
      </c>
      <c r="X9" s="7" t="s">
        <v>41</v>
      </c>
      <c r="Y9" s="3" t="s">
        <v>46</v>
      </c>
      <c r="Z9" s="3" t="s">
        <v>47</v>
      </c>
      <c r="AA9" s="3" t="s">
        <v>45</v>
      </c>
      <c r="AB9" s="7" t="s">
        <v>74</v>
      </c>
      <c r="AC9" s="7" t="s">
        <v>49</v>
      </c>
      <c r="AD9" s="7" t="s">
        <v>50</v>
      </c>
      <c r="AE9" s="7" t="s">
        <v>51</v>
      </c>
      <c r="AF9" s="3" t="s">
        <v>52</v>
      </c>
      <c r="AG9" s="7" t="s">
        <v>53</v>
      </c>
      <c r="AH9" s="7"/>
      <c r="AI9" s="7" t="s">
        <v>54</v>
      </c>
      <c r="AJ9" s="7" t="s">
        <v>55</v>
      </c>
      <c r="AK9" s="7" t="s">
        <v>111</v>
      </c>
      <c r="AL9" s="7" t="s">
        <v>112</v>
      </c>
      <c r="AM9" s="9">
        <v>460000000068</v>
      </c>
      <c r="AN9" t="b">
        <f t="shared" si="0"/>
        <v>0</v>
      </c>
    </row>
    <row r="10" spans="1:40" ht="19.5" x14ac:dyDescent="0.25">
      <c r="A10" s="2">
        <v>37332</v>
      </c>
      <c r="B10" s="3" t="s">
        <v>72</v>
      </c>
      <c r="C10" s="16">
        <v>460000000036</v>
      </c>
      <c r="D10" s="4" t="s">
        <v>73</v>
      </c>
      <c r="E10" s="4" t="s">
        <v>73</v>
      </c>
      <c r="F10" s="2" t="s">
        <v>39</v>
      </c>
      <c r="G10" s="5">
        <v>41676</v>
      </c>
      <c r="H10" s="6">
        <v>0</v>
      </c>
      <c r="I10" s="6">
        <v>0</v>
      </c>
      <c r="J10" s="20">
        <f>VLOOKUP(C10,Sheet2!$A$2:$H$20,8,FALSE)</f>
        <v>100000</v>
      </c>
      <c r="K10" s="17"/>
      <c r="L10" s="3">
        <v>6602</v>
      </c>
      <c r="M10" s="7" t="s">
        <v>40</v>
      </c>
      <c r="N10" s="15" t="s">
        <v>41</v>
      </c>
      <c r="O10" s="15"/>
      <c r="P10" s="15" t="s">
        <v>41</v>
      </c>
      <c r="Q10" s="18" t="s">
        <v>41</v>
      </c>
      <c r="R10" s="2" t="s">
        <v>42</v>
      </c>
      <c r="S10" s="15" t="s">
        <v>43</v>
      </c>
      <c r="T10" s="8">
        <v>42794</v>
      </c>
      <c r="U10" s="3" t="s">
        <v>44</v>
      </c>
      <c r="V10" s="3" t="s">
        <v>45</v>
      </c>
      <c r="W10" s="3" t="s">
        <v>41</v>
      </c>
      <c r="X10" s="7" t="s">
        <v>41</v>
      </c>
      <c r="Y10" s="3" t="s">
        <v>46</v>
      </c>
      <c r="Z10" s="3" t="s">
        <v>47</v>
      </c>
      <c r="AA10" s="3" t="s">
        <v>45</v>
      </c>
      <c r="AB10" s="7" t="s">
        <v>74</v>
      </c>
      <c r="AC10" s="7" t="s">
        <v>49</v>
      </c>
      <c r="AD10" s="7" t="s">
        <v>50</v>
      </c>
      <c r="AE10" s="7" t="s">
        <v>51</v>
      </c>
      <c r="AF10" s="3" t="s">
        <v>52</v>
      </c>
      <c r="AG10" s="7" t="s">
        <v>53</v>
      </c>
      <c r="AH10" s="7"/>
      <c r="AI10" s="7" t="s">
        <v>54</v>
      </c>
      <c r="AJ10" s="7" t="s">
        <v>55</v>
      </c>
      <c r="AK10" s="7" t="s">
        <v>111</v>
      </c>
      <c r="AL10" s="7" t="s">
        <v>112</v>
      </c>
      <c r="AM10" s="9">
        <v>460000000087</v>
      </c>
      <c r="AN10" t="b">
        <f t="shared" si="0"/>
        <v>0</v>
      </c>
    </row>
    <row r="11" spans="1:40" ht="19.5" x14ac:dyDescent="0.25">
      <c r="A11" s="2">
        <v>37333</v>
      </c>
      <c r="B11" s="3" t="s">
        <v>72</v>
      </c>
      <c r="C11" s="16">
        <v>460000000079</v>
      </c>
      <c r="D11" s="4" t="s">
        <v>73</v>
      </c>
      <c r="E11" s="4" t="s">
        <v>73</v>
      </c>
      <c r="F11" s="2" t="s">
        <v>39</v>
      </c>
      <c r="G11" s="5">
        <v>41676</v>
      </c>
      <c r="H11" s="6">
        <v>0</v>
      </c>
      <c r="I11" s="6">
        <v>0</v>
      </c>
      <c r="J11" s="20">
        <f>VLOOKUP(C11,Sheet2!$A$2:$H$20,8,FALSE)</f>
        <v>100000</v>
      </c>
      <c r="K11" s="17"/>
      <c r="L11" s="3">
        <v>6602</v>
      </c>
      <c r="M11" s="7" t="s">
        <v>40</v>
      </c>
      <c r="N11" s="15" t="s">
        <v>41</v>
      </c>
      <c r="O11" s="15"/>
      <c r="P11" s="15" t="s">
        <v>41</v>
      </c>
      <c r="Q11" s="18" t="s">
        <v>41</v>
      </c>
      <c r="R11" s="2" t="s">
        <v>42</v>
      </c>
      <c r="S11" s="15" t="s">
        <v>43</v>
      </c>
      <c r="T11" s="8">
        <v>42794</v>
      </c>
      <c r="U11" s="3" t="s">
        <v>44</v>
      </c>
      <c r="V11" s="3" t="s">
        <v>45</v>
      </c>
      <c r="W11" s="3" t="s">
        <v>41</v>
      </c>
      <c r="X11" s="7" t="s">
        <v>41</v>
      </c>
      <c r="Y11" s="3" t="s">
        <v>46</v>
      </c>
      <c r="Z11" s="3" t="s">
        <v>47</v>
      </c>
      <c r="AA11" s="3" t="s">
        <v>45</v>
      </c>
      <c r="AB11" s="7" t="s">
        <v>74</v>
      </c>
      <c r="AC11" s="7" t="s">
        <v>49</v>
      </c>
      <c r="AD11" s="7" t="s">
        <v>50</v>
      </c>
      <c r="AE11" s="7" t="s">
        <v>51</v>
      </c>
      <c r="AF11" s="3" t="s">
        <v>52</v>
      </c>
      <c r="AG11" s="7" t="s">
        <v>53</v>
      </c>
      <c r="AH11" s="7"/>
      <c r="AI11" s="7" t="s">
        <v>54</v>
      </c>
      <c r="AJ11" s="7" t="s">
        <v>55</v>
      </c>
      <c r="AK11" s="7" t="s">
        <v>111</v>
      </c>
      <c r="AL11" s="7" t="s">
        <v>112</v>
      </c>
      <c r="AM11" s="9">
        <v>460000000036</v>
      </c>
      <c r="AN11" t="b">
        <f t="shared" si="0"/>
        <v>0</v>
      </c>
    </row>
    <row r="12" spans="1:40" ht="19.5" x14ac:dyDescent="0.25">
      <c r="A12" s="2">
        <v>37745</v>
      </c>
      <c r="B12" s="3" t="s">
        <v>36</v>
      </c>
      <c r="C12" s="16">
        <v>260000000037</v>
      </c>
      <c r="D12" s="4" t="s">
        <v>37</v>
      </c>
      <c r="E12" s="4" t="s">
        <v>38</v>
      </c>
      <c r="F12" s="2" t="s">
        <v>39</v>
      </c>
      <c r="G12" s="5">
        <v>41676</v>
      </c>
      <c r="H12" s="6">
        <v>0</v>
      </c>
      <c r="I12" s="6">
        <v>0</v>
      </c>
      <c r="J12" s="20">
        <f>VLOOKUP(C12,Sheet2!$A$2:$H$20,8,FALSE)</f>
        <v>121106.95</v>
      </c>
      <c r="K12" s="17"/>
      <c r="L12" s="3">
        <v>6601</v>
      </c>
      <c r="M12" s="7" t="s">
        <v>40</v>
      </c>
      <c r="N12" s="15" t="s">
        <v>41</v>
      </c>
      <c r="O12" s="15"/>
      <c r="P12" s="15" t="s">
        <v>41</v>
      </c>
      <c r="Q12" s="18" t="s">
        <v>41</v>
      </c>
      <c r="R12" s="2" t="s">
        <v>42</v>
      </c>
      <c r="S12" s="15" t="s">
        <v>43</v>
      </c>
      <c r="T12" s="8">
        <v>42794</v>
      </c>
      <c r="U12" s="3" t="s">
        <v>44</v>
      </c>
      <c r="V12" s="3" t="s">
        <v>45</v>
      </c>
      <c r="W12" s="3" t="s">
        <v>41</v>
      </c>
      <c r="X12" s="7" t="s">
        <v>41</v>
      </c>
      <c r="Y12" s="3" t="s">
        <v>46</v>
      </c>
      <c r="Z12" s="3" t="s">
        <v>47</v>
      </c>
      <c r="AA12" s="3" t="s">
        <v>45</v>
      </c>
      <c r="AB12" s="7" t="s">
        <v>48</v>
      </c>
      <c r="AC12" s="7" t="s">
        <v>49</v>
      </c>
      <c r="AD12" s="7" t="s">
        <v>50</v>
      </c>
      <c r="AE12" s="7" t="s">
        <v>51</v>
      </c>
      <c r="AF12" s="3" t="s">
        <v>52</v>
      </c>
      <c r="AG12" s="7" t="s">
        <v>53</v>
      </c>
      <c r="AH12" s="7"/>
      <c r="AI12" s="7" t="s">
        <v>54</v>
      </c>
      <c r="AJ12" s="7" t="s">
        <v>55</v>
      </c>
      <c r="AK12" s="7" t="s">
        <v>111</v>
      </c>
      <c r="AL12" s="7" t="s">
        <v>112</v>
      </c>
      <c r="AM12" s="9">
        <v>460000000079</v>
      </c>
      <c r="AN12" t="b">
        <f t="shared" si="0"/>
        <v>0</v>
      </c>
    </row>
    <row r="13" spans="1:40" ht="19.5" x14ac:dyDescent="0.25">
      <c r="A13" s="2">
        <v>39471</v>
      </c>
      <c r="B13" s="3" t="s">
        <v>36</v>
      </c>
      <c r="C13" s="16">
        <v>260000000061</v>
      </c>
      <c r="D13" s="4" t="s">
        <v>37</v>
      </c>
      <c r="E13" s="4" t="s">
        <v>38</v>
      </c>
      <c r="F13" s="2" t="s">
        <v>39</v>
      </c>
      <c r="G13" s="5">
        <v>41676</v>
      </c>
      <c r="H13" s="6">
        <v>0</v>
      </c>
      <c r="I13" s="6">
        <v>0</v>
      </c>
      <c r="J13" s="20">
        <f>VLOOKUP(C13,Sheet2!$A$2:$H$20,8,FALSE)</f>
        <v>121106.95</v>
      </c>
      <c r="K13" s="17"/>
      <c r="L13" s="3">
        <v>6601</v>
      </c>
      <c r="M13" s="7" t="s">
        <v>40</v>
      </c>
      <c r="N13" s="15" t="s">
        <v>41</v>
      </c>
      <c r="O13" s="15"/>
      <c r="P13" s="15" t="s">
        <v>41</v>
      </c>
      <c r="Q13" s="18" t="s">
        <v>41</v>
      </c>
      <c r="R13" s="2" t="s">
        <v>42</v>
      </c>
      <c r="S13" s="15" t="s">
        <v>43</v>
      </c>
      <c r="T13" s="8">
        <v>42794</v>
      </c>
      <c r="U13" s="3" t="s">
        <v>44</v>
      </c>
      <c r="V13" s="3" t="s">
        <v>45</v>
      </c>
      <c r="W13" s="3" t="s">
        <v>41</v>
      </c>
      <c r="X13" s="7" t="s">
        <v>41</v>
      </c>
      <c r="Y13" s="3" t="s">
        <v>46</v>
      </c>
      <c r="Z13" s="3" t="s">
        <v>47</v>
      </c>
      <c r="AA13" s="3" t="s">
        <v>45</v>
      </c>
      <c r="AB13" s="7" t="s">
        <v>48</v>
      </c>
      <c r="AC13" s="7" t="s">
        <v>49</v>
      </c>
      <c r="AD13" s="7" t="s">
        <v>50</v>
      </c>
      <c r="AE13" s="7" t="s">
        <v>51</v>
      </c>
      <c r="AF13" s="3" t="s">
        <v>52</v>
      </c>
      <c r="AG13" s="7" t="s">
        <v>53</v>
      </c>
      <c r="AH13" s="7"/>
      <c r="AI13" s="7" t="s">
        <v>54</v>
      </c>
      <c r="AJ13" s="7" t="s">
        <v>55</v>
      </c>
      <c r="AK13" s="7" t="s">
        <v>111</v>
      </c>
      <c r="AL13" s="7" t="s">
        <v>112</v>
      </c>
      <c r="AM13" s="9">
        <v>460000000095</v>
      </c>
      <c r="AN13" t="b">
        <f t="shared" si="0"/>
        <v>0</v>
      </c>
    </row>
    <row r="14" spans="1:40" ht="19.5" x14ac:dyDescent="0.25">
      <c r="A14" s="2">
        <v>39832</v>
      </c>
      <c r="B14" s="3" t="s">
        <v>36</v>
      </c>
      <c r="C14" s="16">
        <v>260000000077</v>
      </c>
      <c r="D14" s="4" t="s">
        <v>37</v>
      </c>
      <c r="E14" s="4" t="s">
        <v>38</v>
      </c>
      <c r="F14" s="2" t="s">
        <v>39</v>
      </c>
      <c r="G14" s="5">
        <v>41676</v>
      </c>
      <c r="H14" s="6">
        <v>0</v>
      </c>
      <c r="I14" s="6">
        <v>0</v>
      </c>
      <c r="J14" s="20">
        <f>VLOOKUP(C14,Sheet2!$A$2:$H$20,8,FALSE)</f>
        <v>121106.95</v>
      </c>
      <c r="K14" s="17"/>
      <c r="L14" s="3">
        <v>6601</v>
      </c>
      <c r="M14" s="7" t="s">
        <v>40</v>
      </c>
      <c r="N14" s="15" t="s">
        <v>41</v>
      </c>
      <c r="O14" s="15"/>
      <c r="P14" s="15" t="s">
        <v>41</v>
      </c>
      <c r="Q14" s="18" t="s">
        <v>41</v>
      </c>
      <c r="R14" s="2" t="s">
        <v>42</v>
      </c>
      <c r="S14" s="15" t="s">
        <v>43</v>
      </c>
      <c r="T14" s="8">
        <v>42794</v>
      </c>
      <c r="U14" s="3" t="s">
        <v>44</v>
      </c>
      <c r="V14" s="3" t="s">
        <v>45</v>
      </c>
      <c r="W14" s="3" t="s">
        <v>41</v>
      </c>
      <c r="X14" s="7" t="s">
        <v>41</v>
      </c>
      <c r="Y14" s="3" t="s">
        <v>46</v>
      </c>
      <c r="Z14" s="3" t="s">
        <v>47</v>
      </c>
      <c r="AA14" s="3" t="s">
        <v>45</v>
      </c>
      <c r="AB14" s="7" t="s">
        <v>48</v>
      </c>
      <c r="AC14" s="7" t="s">
        <v>49</v>
      </c>
      <c r="AD14" s="7" t="s">
        <v>50</v>
      </c>
      <c r="AE14" s="7" t="s">
        <v>51</v>
      </c>
      <c r="AF14" s="3" t="s">
        <v>52</v>
      </c>
      <c r="AG14" s="7" t="s">
        <v>53</v>
      </c>
      <c r="AH14" s="7"/>
      <c r="AI14" s="7" t="s">
        <v>54</v>
      </c>
      <c r="AJ14" s="7" t="s">
        <v>55</v>
      </c>
      <c r="AK14" s="7" t="s">
        <v>111</v>
      </c>
      <c r="AL14" s="7" t="s">
        <v>112</v>
      </c>
      <c r="AM14" s="9">
        <v>460000000028</v>
      </c>
      <c r="AN14" t="b">
        <f t="shared" si="0"/>
        <v>0</v>
      </c>
    </row>
    <row r="15" spans="1:40" ht="19.5" x14ac:dyDescent="0.25">
      <c r="A15" s="2">
        <v>39915</v>
      </c>
      <c r="B15" s="3" t="s">
        <v>36</v>
      </c>
      <c r="C15" s="16">
        <v>260000000045</v>
      </c>
      <c r="D15" s="4" t="s">
        <v>37</v>
      </c>
      <c r="E15" s="4" t="s">
        <v>38</v>
      </c>
      <c r="F15" s="2" t="s">
        <v>39</v>
      </c>
      <c r="G15" s="5">
        <v>41676</v>
      </c>
      <c r="H15" s="6">
        <v>0</v>
      </c>
      <c r="I15" s="6">
        <v>0</v>
      </c>
      <c r="J15" s="20">
        <f>VLOOKUP(C15,Sheet2!$A$2:$H$20,8,FALSE)</f>
        <v>7266.47</v>
      </c>
      <c r="K15" s="17"/>
      <c r="L15" s="3">
        <v>6601</v>
      </c>
      <c r="M15" s="7" t="s">
        <v>40</v>
      </c>
      <c r="N15" s="15" t="s">
        <v>41</v>
      </c>
      <c r="O15" s="15"/>
      <c r="P15" s="15" t="s">
        <v>41</v>
      </c>
      <c r="Q15" s="18" t="s">
        <v>41</v>
      </c>
      <c r="R15" s="2" t="s">
        <v>42</v>
      </c>
      <c r="S15" s="15" t="s">
        <v>43</v>
      </c>
      <c r="T15" s="8">
        <v>42794</v>
      </c>
      <c r="U15" s="3" t="s">
        <v>44</v>
      </c>
      <c r="V15" s="3" t="s">
        <v>45</v>
      </c>
      <c r="W15" s="3" t="s">
        <v>41</v>
      </c>
      <c r="X15" s="7" t="s">
        <v>41</v>
      </c>
      <c r="Y15" s="3" t="s">
        <v>46</v>
      </c>
      <c r="Z15" s="3" t="s">
        <v>47</v>
      </c>
      <c r="AA15" s="3" t="s">
        <v>45</v>
      </c>
      <c r="AB15" s="7" t="s">
        <v>48</v>
      </c>
      <c r="AC15" s="7" t="s">
        <v>49</v>
      </c>
      <c r="AD15" s="7" t="s">
        <v>50</v>
      </c>
      <c r="AE15" s="7" t="s">
        <v>51</v>
      </c>
      <c r="AF15" s="3" t="s">
        <v>52</v>
      </c>
      <c r="AG15" s="7" t="s">
        <v>53</v>
      </c>
      <c r="AH15" s="7"/>
      <c r="AI15" s="7" t="s">
        <v>54</v>
      </c>
      <c r="AJ15" s="7" t="s">
        <v>55</v>
      </c>
      <c r="AK15" s="7" t="s">
        <v>113</v>
      </c>
      <c r="AL15" s="7" t="s">
        <v>112</v>
      </c>
      <c r="AM15" s="9">
        <v>260000000045</v>
      </c>
      <c r="AN15" t="b">
        <f t="shared" si="0"/>
        <v>1</v>
      </c>
    </row>
    <row r="16" spans="1:40" ht="19.5" x14ac:dyDescent="0.25">
      <c r="A16" s="2">
        <v>41029</v>
      </c>
      <c r="B16" s="3" t="s">
        <v>36</v>
      </c>
      <c r="C16" s="16">
        <v>260000001505</v>
      </c>
      <c r="D16" s="4" t="s">
        <v>37</v>
      </c>
      <c r="E16" s="4" t="s">
        <v>38</v>
      </c>
      <c r="F16" s="2" t="s">
        <v>39</v>
      </c>
      <c r="G16" s="5">
        <v>41688</v>
      </c>
      <c r="H16" s="6">
        <v>0</v>
      </c>
      <c r="I16" s="6">
        <v>0</v>
      </c>
      <c r="J16" s="20">
        <f>VLOOKUP(C16,Sheet2!$A$2:$H$20,8,FALSE)</f>
        <v>133196.64000000001</v>
      </c>
      <c r="K16" s="17"/>
      <c r="L16" s="3">
        <v>6601</v>
      </c>
      <c r="M16" s="7" t="s">
        <v>40</v>
      </c>
      <c r="N16" s="15" t="s">
        <v>41</v>
      </c>
      <c r="O16" s="15"/>
      <c r="P16" s="15" t="s">
        <v>41</v>
      </c>
      <c r="Q16" s="18" t="s">
        <v>41</v>
      </c>
      <c r="R16" s="2" t="s">
        <v>42</v>
      </c>
      <c r="S16" s="15" t="s">
        <v>43</v>
      </c>
      <c r="T16" s="8">
        <v>42794</v>
      </c>
      <c r="U16" s="3" t="s">
        <v>44</v>
      </c>
      <c r="V16" s="3" t="s">
        <v>45</v>
      </c>
      <c r="W16" s="3" t="s">
        <v>41</v>
      </c>
      <c r="X16" s="7" t="s">
        <v>41</v>
      </c>
      <c r="Y16" s="3" t="s">
        <v>46</v>
      </c>
      <c r="Z16" s="3" t="s">
        <v>47</v>
      </c>
      <c r="AA16" s="3" t="s">
        <v>45</v>
      </c>
      <c r="AB16" s="7" t="s">
        <v>48</v>
      </c>
      <c r="AC16" s="7" t="s">
        <v>49</v>
      </c>
      <c r="AD16" s="7" t="s">
        <v>50</v>
      </c>
      <c r="AE16" s="7" t="s">
        <v>51</v>
      </c>
      <c r="AF16" s="3" t="s">
        <v>52</v>
      </c>
      <c r="AG16" s="7" t="s">
        <v>53</v>
      </c>
      <c r="AH16" s="7"/>
      <c r="AI16" s="7" t="s">
        <v>54</v>
      </c>
      <c r="AJ16" s="7" t="s">
        <v>55</v>
      </c>
      <c r="AK16" s="14" t="s">
        <v>114</v>
      </c>
      <c r="AL16" s="7" t="s">
        <v>112</v>
      </c>
      <c r="AM16" s="9">
        <v>260000000061</v>
      </c>
      <c r="AN16" t="b">
        <f t="shared" si="0"/>
        <v>0</v>
      </c>
    </row>
    <row r="17" spans="1:40" ht="19.5" x14ac:dyDescent="0.25">
      <c r="A17" s="2">
        <v>41147</v>
      </c>
      <c r="B17" s="3" t="s">
        <v>56</v>
      </c>
      <c r="C17" s="16">
        <v>260000004563</v>
      </c>
      <c r="D17" s="4" t="s">
        <v>57</v>
      </c>
      <c r="E17" s="4" t="s">
        <v>58</v>
      </c>
      <c r="F17" s="2" t="s">
        <v>59</v>
      </c>
      <c r="G17" s="5">
        <v>41921</v>
      </c>
      <c r="H17" s="6">
        <v>0</v>
      </c>
      <c r="I17" s="6">
        <v>0</v>
      </c>
      <c r="J17" s="20">
        <f>VLOOKUP(C17,Sheet2!$A$2:$H$20,8,FALSE)</f>
        <v>1000</v>
      </c>
      <c r="K17" s="17"/>
      <c r="L17" s="3">
        <v>6601</v>
      </c>
      <c r="M17" s="7" t="s">
        <v>40</v>
      </c>
      <c r="N17" s="15" t="s">
        <v>41</v>
      </c>
      <c r="O17" s="15"/>
      <c r="P17" s="15" t="s">
        <v>41</v>
      </c>
      <c r="Q17" s="18" t="s">
        <v>41</v>
      </c>
      <c r="R17" s="2" t="s">
        <v>42</v>
      </c>
      <c r="S17" s="15" t="s">
        <v>43</v>
      </c>
      <c r="T17" s="8">
        <v>42794</v>
      </c>
      <c r="U17" s="3" t="s">
        <v>44</v>
      </c>
      <c r="V17" s="3" t="s">
        <v>45</v>
      </c>
      <c r="W17" s="3" t="s">
        <v>41</v>
      </c>
      <c r="X17" s="7" t="s">
        <v>41</v>
      </c>
      <c r="Y17" s="3" t="s">
        <v>47</v>
      </c>
      <c r="Z17" s="3" t="s">
        <v>47</v>
      </c>
      <c r="AA17" s="3" t="s">
        <v>45</v>
      </c>
      <c r="AB17" s="7" t="s">
        <v>60</v>
      </c>
      <c r="AC17" s="7" t="s">
        <v>61</v>
      </c>
      <c r="AD17" s="7" t="s">
        <v>62</v>
      </c>
      <c r="AE17" s="7" t="s">
        <v>51</v>
      </c>
      <c r="AF17" s="3" t="s">
        <v>52</v>
      </c>
      <c r="AG17" s="7" t="s">
        <v>53</v>
      </c>
      <c r="AH17" s="7"/>
      <c r="AI17" s="7" t="s">
        <v>54</v>
      </c>
      <c r="AJ17" s="7" t="s">
        <v>55</v>
      </c>
      <c r="AK17" s="14" t="s">
        <v>115</v>
      </c>
      <c r="AL17" s="7" t="s">
        <v>112</v>
      </c>
      <c r="AM17" s="9">
        <v>260000000077</v>
      </c>
      <c r="AN17" t="b">
        <f t="shared" si="0"/>
        <v>0</v>
      </c>
    </row>
    <row r="18" spans="1:40" ht="19.5" x14ac:dyDescent="0.25">
      <c r="A18" s="2">
        <v>41520</v>
      </c>
      <c r="B18" s="3" t="s">
        <v>98</v>
      </c>
      <c r="C18" s="10">
        <v>460000000222</v>
      </c>
      <c r="D18" s="4" t="s">
        <v>99</v>
      </c>
      <c r="E18" s="4" t="s">
        <v>99</v>
      </c>
      <c r="F18" s="2" t="s">
        <v>59</v>
      </c>
      <c r="G18" s="5">
        <v>41676</v>
      </c>
      <c r="H18" s="6">
        <v>0</v>
      </c>
      <c r="I18" s="6">
        <v>0</v>
      </c>
      <c r="J18" s="20">
        <f>VLOOKUP(C18,Sheet2!$A$2:$H$20,8,FALSE)</f>
        <v>3395.34</v>
      </c>
      <c r="K18" s="17"/>
      <c r="L18" s="3">
        <v>6602</v>
      </c>
      <c r="M18" s="7" t="s">
        <v>40</v>
      </c>
      <c r="N18" s="15" t="s">
        <v>41</v>
      </c>
      <c r="O18" s="15"/>
      <c r="P18" s="15" t="s">
        <v>41</v>
      </c>
      <c r="Q18" s="18" t="s">
        <v>41</v>
      </c>
      <c r="R18" s="2" t="s">
        <v>42</v>
      </c>
      <c r="S18" s="2" t="s">
        <v>66</v>
      </c>
      <c r="T18" s="8">
        <v>42794</v>
      </c>
      <c r="U18" s="3" t="s">
        <v>44</v>
      </c>
      <c r="V18" s="3" t="s">
        <v>45</v>
      </c>
      <c r="W18" s="3" t="s">
        <v>41</v>
      </c>
      <c r="X18" s="7" t="s">
        <v>41</v>
      </c>
      <c r="Y18" s="3" t="s">
        <v>46</v>
      </c>
      <c r="Z18" s="3" t="s">
        <v>47</v>
      </c>
      <c r="AA18" s="3" t="s">
        <v>45</v>
      </c>
      <c r="AB18" s="7" t="s">
        <v>100</v>
      </c>
      <c r="AC18" s="7" t="s">
        <v>101</v>
      </c>
      <c r="AD18" s="7" t="s">
        <v>102</v>
      </c>
      <c r="AE18" s="7" t="s">
        <v>51</v>
      </c>
      <c r="AF18" s="3" t="s">
        <v>103</v>
      </c>
      <c r="AG18" s="7" t="s">
        <v>104</v>
      </c>
      <c r="AH18" s="7"/>
      <c r="AI18" s="7" t="s">
        <v>105</v>
      </c>
      <c r="AJ18" s="7" t="s">
        <v>106</v>
      </c>
      <c r="AK18" s="7" t="s">
        <v>116</v>
      </c>
      <c r="AL18" s="7" t="s">
        <v>112</v>
      </c>
      <c r="AM18" s="9">
        <v>260000001505</v>
      </c>
      <c r="AN18" t="b">
        <f t="shared" si="0"/>
        <v>0</v>
      </c>
    </row>
    <row r="19" spans="1:40" ht="19.5" x14ac:dyDescent="0.25">
      <c r="A19" s="2">
        <v>41760</v>
      </c>
      <c r="B19" s="3" t="s">
        <v>63</v>
      </c>
      <c r="C19" s="10">
        <v>260000000606</v>
      </c>
      <c r="D19" s="4" t="s">
        <v>64</v>
      </c>
      <c r="E19" s="4" t="s">
        <v>65</v>
      </c>
      <c r="F19" s="2" t="s">
        <v>39</v>
      </c>
      <c r="G19" s="5">
        <v>41676</v>
      </c>
      <c r="H19" s="6">
        <v>0</v>
      </c>
      <c r="I19" s="6">
        <v>0</v>
      </c>
      <c r="J19" s="20">
        <f>VLOOKUP(C19,Sheet2!$A$2:$H$20,8,FALSE)</f>
        <v>10000</v>
      </c>
      <c r="K19" s="17"/>
      <c r="L19" s="3">
        <v>6601</v>
      </c>
      <c r="M19" s="7" t="s">
        <v>40</v>
      </c>
      <c r="N19" s="15" t="s">
        <v>41</v>
      </c>
      <c r="O19" s="15"/>
      <c r="P19" s="15" t="s">
        <v>41</v>
      </c>
      <c r="Q19" s="18" t="s">
        <v>41</v>
      </c>
      <c r="R19" s="2" t="s">
        <v>42</v>
      </c>
      <c r="S19" s="2" t="s">
        <v>66</v>
      </c>
      <c r="T19" s="8">
        <v>42794</v>
      </c>
      <c r="U19" s="3" t="s">
        <v>44</v>
      </c>
      <c r="V19" s="3" t="s">
        <v>45</v>
      </c>
      <c r="W19" s="3" t="s">
        <v>41</v>
      </c>
      <c r="X19" s="7" t="s">
        <v>41</v>
      </c>
      <c r="Y19" s="3" t="s">
        <v>47</v>
      </c>
      <c r="Z19" s="3" t="s">
        <v>47</v>
      </c>
      <c r="AA19" s="3" t="s">
        <v>45</v>
      </c>
      <c r="AB19" s="7" t="s">
        <v>67</v>
      </c>
      <c r="AC19" s="7" t="s">
        <v>68</v>
      </c>
      <c r="AD19" s="7" t="s">
        <v>69</v>
      </c>
      <c r="AE19" s="7" t="s">
        <v>51</v>
      </c>
      <c r="AF19" s="3" t="s">
        <v>52</v>
      </c>
      <c r="AG19" s="7" t="s">
        <v>53</v>
      </c>
      <c r="AH19" s="7"/>
      <c r="AI19" s="7" t="s">
        <v>70</v>
      </c>
      <c r="AJ19" s="7" t="s">
        <v>71</v>
      </c>
      <c r="AK19" s="7" t="s">
        <v>117</v>
      </c>
      <c r="AL19" s="7" t="s">
        <v>112</v>
      </c>
      <c r="AM19" s="9">
        <v>260000004563</v>
      </c>
      <c r="AN19" t="b">
        <f t="shared" si="0"/>
        <v>0</v>
      </c>
    </row>
    <row r="20" spans="1:40" ht="19.5" x14ac:dyDescent="0.25">
      <c r="A20" s="2">
        <v>42165</v>
      </c>
      <c r="B20" s="3" t="s">
        <v>63</v>
      </c>
      <c r="C20" s="10">
        <v>260000000622</v>
      </c>
      <c r="D20" s="4" t="s">
        <v>64</v>
      </c>
      <c r="E20" s="4" t="s">
        <v>65</v>
      </c>
      <c r="F20" s="2" t="s">
        <v>39</v>
      </c>
      <c r="G20" s="5">
        <v>41676</v>
      </c>
      <c r="H20" s="6">
        <v>0</v>
      </c>
      <c r="I20" s="6">
        <v>0</v>
      </c>
      <c r="J20" s="20">
        <f>VLOOKUP(C20,Sheet2!$A$2:$H$20,8,FALSE)</f>
        <v>3000</v>
      </c>
      <c r="K20" s="17"/>
      <c r="L20" s="3">
        <v>6601</v>
      </c>
      <c r="M20" s="7" t="s">
        <v>40</v>
      </c>
      <c r="N20" s="15" t="s">
        <v>41</v>
      </c>
      <c r="O20" s="15"/>
      <c r="P20" s="15" t="s">
        <v>41</v>
      </c>
      <c r="Q20" s="18" t="s">
        <v>41</v>
      </c>
      <c r="R20" s="2" t="s">
        <v>42</v>
      </c>
      <c r="S20" s="2" t="s">
        <v>66</v>
      </c>
      <c r="T20" s="8">
        <v>42794</v>
      </c>
      <c r="U20" s="3" t="s">
        <v>44</v>
      </c>
      <c r="V20" s="3" t="s">
        <v>45</v>
      </c>
      <c r="W20" s="3" t="s">
        <v>41</v>
      </c>
      <c r="X20" s="7" t="s">
        <v>41</v>
      </c>
      <c r="Y20" s="3" t="s">
        <v>47</v>
      </c>
      <c r="Z20" s="3" t="s">
        <v>47</v>
      </c>
      <c r="AA20" s="3" t="s">
        <v>45</v>
      </c>
      <c r="AB20" s="7" t="s">
        <v>67</v>
      </c>
      <c r="AC20" s="7" t="s">
        <v>68</v>
      </c>
      <c r="AD20" s="7" t="s">
        <v>69</v>
      </c>
      <c r="AE20" s="7" t="s">
        <v>51</v>
      </c>
      <c r="AF20" s="3" t="s">
        <v>52</v>
      </c>
      <c r="AG20" s="7" t="s">
        <v>53</v>
      </c>
      <c r="AH20" s="7"/>
      <c r="AI20" s="7" t="s">
        <v>70</v>
      </c>
      <c r="AJ20" s="7" t="s">
        <v>71</v>
      </c>
      <c r="AK20" s="7" t="s">
        <v>117</v>
      </c>
      <c r="AL20" s="7" t="s">
        <v>112</v>
      </c>
      <c r="AM20" s="9">
        <v>460000013022</v>
      </c>
      <c r="AN20" t="b">
        <f t="shared" si="0"/>
        <v>0</v>
      </c>
    </row>
    <row r="21" spans="1:40" ht="19.5" x14ac:dyDescent="0.25">
      <c r="A21" s="2">
        <v>42166</v>
      </c>
      <c r="B21" s="3" t="s">
        <v>75</v>
      </c>
      <c r="C21" s="10">
        <v>460000020266</v>
      </c>
      <c r="D21" s="4" t="s">
        <v>76</v>
      </c>
      <c r="E21" s="4" t="s">
        <v>76</v>
      </c>
      <c r="F21" s="2" t="s">
        <v>59</v>
      </c>
      <c r="G21" s="5">
        <v>42597</v>
      </c>
      <c r="H21" s="6">
        <v>0</v>
      </c>
      <c r="I21" s="6">
        <v>0</v>
      </c>
      <c r="J21" s="20">
        <f>VLOOKUP(C21,Sheet2!$A$2:$H$20,8,FALSE)</f>
        <v>200000</v>
      </c>
      <c r="K21" s="17"/>
      <c r="L21" s="3">
        <v>6602</v>
      </c>
      <c r="M21" s="7" t="s">
        <v>40</v>
      </c>
      <c r="N21" s="15" t="s">
        <v>41</v>
      </c>
      <c r="O21" s="15"/>
      <c r="P21" s="15" t="s">
        <v>41</v>
      </c>
      <c r="Q21" s="18" t="s">
        <v>41</v>
      </c>
      <c r="R21" s="2" t="s">
        <v>42</v>
      </c>
      <c r="S21" s="2" t="s">
        <v>77</v>
      </c>
      <c r="T21" s="8">
        <v>42794</v>
      </c>
      <c r="U21" s="3" t="s">
        <v>44</v>
      </c>
      <c r="V21" s="3" t="s">
        <v>45</v>
      </c>
      <c r="W21" s="3" t="s">
        <v>41</v>
      </c>
      <c r="X21" s="7" t="s">
        <v>41</v>
      </c>
      <c r="Y21" s="3" t="s">
        <v>78</v>
      </c>
      <c r="Z21" s="3" t="s">
        <v>47</v>
      </c>
      <c r="AA21" s="3" t="s">
        <v>45</v>
      </c>
      <c r="AB21" s="7" t="s">
        <v>79</v>
      </c>
      <c r="AC21" s="7" t="s">
        <v>80</v>
      </c>
      <c r="AD21" s="7" t="s">
        <v>81</v>
      </c>
      <c r="AE21" s="7" t="s">
        <v>51</v>
      </c>
      <c r="AF21" s="3" t="s">
        <v>82</v>
      </c>
      <c r="AG21" s="7" t="s">
        <v>83</v>
      </c>
      <c r="AH21" s="7"/>
      <c r="AI21" s="7" t="s">
        <v>84</v>
      </c>
      <c r="AJ21" s="7" t="s">
        <v>85</v>
      </c>
      <c r="AK21" s="14" t="s">
        <v>118</v>
      </c>
      <c r="AL21" s="7" t="s">
        <v>112</v>
      </c>
      <c r="AM21" s="9">
        <v>460000020266</v>
      </c>
      <c r="AN21" t="b">
        <f t="shared" si="0"/>
        <v>1</v>
      </c>
    </row>
  </sheetData>
  <sortState ref="B3:AL22">
    <sortCondition ref="S3:S22"/>
    <sortCondition ref="E3:E22"/>
    <sortCondition ref="G3:G22"/>
  </sortState>
  <mergeCells count="1">
    <mergeCell ref="A1:AL1"/>
  </mergeCells>
  <conditionalFormatting sqref="C1:C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A8" sqref="A8"/>
    </sheetView>
  </sheetViews>
  <sheetFormatPr defaultRowHeight="15" x14ac:dyDescent="0.25"/>
  <cols>
    <col min="1" max="1" width="13.140625" style="9" bestFit="1" customWidth="1"/>
    <col min="2" max="3" width="17.85546875" bestFit="1" customWidth="1"/>
    <col min="4" max="4" width="8.140625" bestFit="1" customWidth="1"/>
    <col min="5" max="5" width="10.5703125" bestFit="1" customWidth="1"/>
    <col min="6" max="6" width="13.5703125" bestFit="1" customWidth="1"/>
    <col min="7" max="7" width="18.7109375" bestFit="1" customWidth="1"/>
    <col min="8" max="8" width="10" bestFit="1" customWidth="1"/>
  </cols>
  <sheetData>
    <row r="1" spans="1:8" x14ac:dyDescent="0.25">
      <c r="A1" s="9" t="s">
        <v>2</v>
      </c>
      <c r="B1" t="s">
        <v>120</v>
      </c>
      <c r="C1" t="s">
        <v>121</v>
      </c>
      <c r="D1" t="s">
        <v>5</v>
      </c>
      <c r="E1" t="s">
        <v>6</v>
      </c>
      <c r="F1" t="s">
        <v>122</v>
      </c>
      <c r="G1" t="s">
        <v>123</v>
      </c>
      <c r="H1" t="s">
        <v>9</v>
      </c>
    </row>
    <row r="2" spans="1:8" x14ac:dyDescent="0.25">
      <c r="A2" s="9">
        <v>260000000622</v>
      </c>
      <c r="B2" t="s">
        <v>64</v>
      </c>
      <c r="C2" t="s">
        <v>65</v>
      </c>
      <c r="D2" t="s">
        <v>39</v>
      </c>
      <c r="E2">
        <v>41676</v>
      </c>
      <c r="F2">
        <v>0</v>
      </c>
      <c r="G2">
        <v>0</v>
      </c>
      <c r="H2">
        <v>3000</v>
      </c>
    </row>
    <row r="3" spans="1:8" x14ac:dyDescent="0.25">
      <c r="A3" s="9">
        <v>260000001505</v>
      </c>
      <c r="B3" t="s">
        <v>37</v>
      </c>
      <c r="C3" t="s">
        <v>38</v>
      </c>
      <c r="D3" t="s">
        <v>39</v>
      </c>
      <c r="E3">
        <v>41688</v>
      </c>
      <c r="F3">
        <v>0</v>
      </c>
      <c r="G3">
        <v>0</v>
      </c>
      <c r="H3">
        <v>133196.64000000001</v>
      </c>
    </row>
    <row r="4" spans="1:8" x14ac:dyDescent="0.25">
      <c r="A4" s="9">
        <v>260000000061</v>
      </c>
      <c r="B4" t="s">
        <v>37</v>
      </c>
      <c r="C4" t="s">
        <v>38</v>
      </c>
      <c r="D4" t="s">
        <v>39</v>
      </c>
      <c r="E4">
        <v>41676</v>
      </c>
      <c r="F4">
        <v>0</v>
      </c>
      <c r="G4">
        <v>0</v>
      </c>
      <c r="H4">
        <v>121106.95</v>
      </c>
    </row>
    <row r="5" spans="1:8" x14ac:dyDescent="0.25">
      <c r="A5" s="9">
        <v>260000000037</v>
      </c>
      <c r="B5" t="s">
        <v>37</v>
      </c>
      <c r="C5" t="s">
        <v>38</v>
      </c>
      <c r="D5" t="s">
        <v>39</v>
      </c>
      <c r="E5">
        <v>41676</v>
      </c>
      <c r="F5">
        <v>0</v>
      </c>
      <c r="G5">
        <v>0</v>
      </c>
      <c r="H5">
        <v>121106.95</v>
      </c>
    </row>
    <row r="6" spans="1:8" x14ac:dyDescent="0.25">
      <c r="A6" s="9">
        <v>260000004563</v>
      </c>
      <c r="B6" t="s">
        <v>57</v>
      </c>
      <c r="C6" t="s">
        <v>58</v>
      </c>
      <c r="D6" t="s">
        <v>59</v>
      </c>
      <c r="E6">
        <v>41921</v>
      </c>
      <c r="F6">
        <v>0</v>
      </c>
      <c r="G6">
        <v>0</v>
      </c>
      <c r="H6">
        <v>1000</v>
      </c>
    </row>
    <row r="7" spans="1:8" x14ac:dyDescent="0.25">
      <c r="A7" s="9">
        <v>260000000606</v>
      </c>
      <c r="B7" t="s">
        <v>64</v>
      </c>
      <c r="C7" t="s">
        <v>65</v>
      </c>
      <c r="D7" t="s">
        <v>39</v>
      </c>
      <c r="E7">
        <v>41676</v>
      </c>
      <c r="F7">
        <v>0</v>
      </c>
      <c r="G7">
        <v>0</v>
      </c>
      <c r="H7">
        <v>10000</v>
      </c>
    </row>
    <row r="8" spans="1:8" x14ac:dyDescent="0.25">
      <c r="A8" s="9">
        <v>260000000077</v>
      </c>
      <c r="B8" t="s">
        <v>37</v>
      </c>
      <c r="C8" t="s">
        <v>38</v>
      </c>
      <c r="D8" t="s">
        <v>39</v>
      </c>
      <c r="E8">
        <v>41676</v>
      </c>
      <c r="F8">
        <v>0</v>
      </c>
      <c r="G8">
        <v>0</v>
      </c>
      <c r="H8">
        <v>121106.95</v>
      </c>
    </row>
    <row r="9" spans="1:8" x14ac:dyDescent="0.25">
      <c r="A9" s="9">
        <v>460000020266</v>
      </c>
      <c r="B9" t="s">
        <v>76</v>
      </c>
      <c r="C9" t="s">
        <v>76</v>
      </c>
      <c r="D9" t="s">
        <v>59</v>
      </c>
      <c r="E9">
        <v>42597</v>
      </c>
      <c r="F9">
        <v>0</v>
      </c>
      <c r="G9">
        <v>0</v>
      </c>
      <c r="H9">
        <v>200000</v>
      </c>
    </row>
    <row r="10" spans="1:8" x14ac:dyDescent="0.25">
      <c r="A10" s="9">
        <v>460000000095</v>
      </c>
      <c r="B10" t="s">
        <v>73</v>
      </c>
      <c r="C10" t="s">
        <v>73</v>
      </c>
      <c r="D10" t="s">
        <v>39</v>
      </c>
      <c r="E10">
        <v>41676</v>
      </c>
      <c r="F10">
        <v>0</v>
      </c>
      <c r="G10">
        <v>0</v>
      </c>
      <c r="H10">
        <v>100000</v>
      </c>
    </row>
    <row r="11" spans="1:8" x14ac:dyDescent="0.25">
      <c r="A11" s="9">
        <v>460000000036</v>
      </c>
      <c r="B11" t="s">
        <v>73</v>
      </c>
      <c r="C11" t="s">
        <v>73</v>
      </c>
      <c r="D11" t="s">
        <v>39</v>
      </c>
      <c r="E11">
        <v>41676</v>
      </c>
      <c r="F11">
        <v>0</v>
      </c>
      <c r="G11">
        <v>0</v>
      </c>
      <c r="H11">
        <v>100000</v>
      </c>
    </row>
    <row r="12" spans="1:8" x14ac:dyDescent="0.25">
      <c r="A12" s="9">
        <v>460000000079</v>
      </c>
      <c r="B12" t="s">
        <v>73</v>
      </c>
      <c r="C12" t="s">
        <v>73</v>
      </c>
      <c r="D12" t="s">
        <v>39</v>
      </c>
      <c r="E12">
        <v>41676</v>
      </c>
      <c r="F12">
        <v>0</v>
      </c>
      <c r="G12">
        <v>0</v>
      </c>
      <c r="H12">
        <v>100000</v>
      </c>
    </row>
    <row r="13" spans="1:8" x14ac:dyDescent="0.25">
      <c r="A13" s="9">
        <v>260000000045</v>
      </c>
      <c r="B13" t="s">
        <v>37</v>
      </c>
      <c r="C13" t="s">
        <v>38</v>
      </c>
      <c r="D13" t="s">
        <v>39</v>
      </c>
      <c r="E13">
        <v>41676</v>
      </c>
      <c r="F13">
        <v>0</v>
      </c>
      <c r="G13">
        <v>0</v>
      </c>
      <c r="H13">
        <v>7266.47</v>
      </c>
    </row>
    <row r="14" spans="1:8" x14ac:dyDescent="0.25">
      <c r="A14" s="9">
        <v>460000000052</v>
      </c>
      <c r="B14" t="s">
        <v>73</v>
      </c>
      <c r="C14" t="s">
        <v>73</v>
      </c>
      <c r="D14" t="s">
        <v>39</v>
      </c>
      <c r="E14">
        <v>41676</v>
      </c>
      <c r="F14">
        <v>0</v>
      </c>
      <c r="G14">
        <v>0</v>
      </c>
      <c r="H14">
        <v>50000</v>
      </c>
    </row>
    <row r="15" spans="1:8" x14ac:dyDescent="0.25">
      <c r="A15" s="9">
        <v>460000000068</v>
      </c>
      <c r="B15" t="s">
        <v>73</v>
      </c>
      <c r="C15" t="s">
        <v>73</v>
      </c>
      <c r="D15" t="s">
        <v>39</v>
      </c>
      <c r="E15">
        <v>41676</v>
      </c>
      <c r="F15">
        <v>0</v>
      </c>
      <c r="G15">
        <v>0</v>
      </c>
      <c r="H15">
        <v>100000</v>
      </c>
    </row>
    <row r="16" spans="1:8" x14ac:dyDescent="0.25">
      <c r="A16" s="9">
        <v>460000000044</v>
      </c>
      <c r="B16" t="s">
        <v>73</v>
      </c>
      <c r="C16" t="s">
        <v>73</v>
      </c>
      <c r="D16" t="s">
        <v>39</v>
      </c>
      <c r="E16">
        <v>41676</v>
      </c>
      <c r="F16">
        <v>0</v>
      </c>
      <c r="G16">
        <v>0</v>
      </c>
      <c r="H16">
        <v>100000</v>
      </c>
    </row>
    <row r="17" spans="1:8" x14ac:dyDescent="0.25">
      <c r="A17" s="9">
        <v>460000000087</v>
      </c>
      <c r="B17" t="s">
        <v>73</v>
      </c>
      <c r="C17" t="s">
        <v>73</v>
      </c>
      <c r="D17" t="s">
        <v>39</v>
      </c>
      <c r="E17">
        <v>41676</v>
      </c>
      <c r="F17">
        <v>0</v>
      </c>
      <c r="G17">
        <v>0</v>
      </c>
      <c r="H17">
        <v>100000</v>
      </c>
    </row>
    <row r="18" spans="1:8" x14ac:dyDescent="0.25">
      <c r="A18" s="9">
        <v>460000000028</v>
      </c>
      <c r="B18" t="s">
        <v>73</v>
      </c>
      <c r="C18" t="s">
        <v>73</v>
      </c>
      <c r="D18" t="s">
        <v>39</v>
      </c>
      <c r="E18">
        <v>41676</v>
      </c>
      <c r="F18">
        <v>0</v>
      </c>
      <c r="G18">
        <v>0</v>
      </c>
      <c r="H18">
        <v>100000</v>
      </c>
    </row>
    <row r="19" spans="1:8" x14ac:dyDescent="0.25">
      <c r="A19" s="9">
        <v>460000023718</v>
      </c>
      <c r="B19" t="s">
        <v>87</v>
      </c>
      <c r="C19" t="s">
        <v>88</v>
      </c>
      <c r="D19" t="s">
        <v>59</v>
      </c>
      <c r="E19">
        <v>42676</v>
      </c>
      <c r="F19">
        <v>0</v>
      </c>
      <c r="G19">
        <v>0</v>
      </c>
      <c r="H19">
        <v>1500</v>
      </c>
    </row>
    <row r="20" spans="1:8" x14ac:dyDescent="0.25">
      <c r="A20" s="9">
        <v>460000000222</v>
      </c>
      <c r="B20" t="s">
        <v>99</v>
      </c>
      <c r="C20" t="s">
        <v>99</v>
      </c>
      <c r="D20" t="s">
        <v>59</v>
      </c>
      <c r="E20">
        <v>41676</v>
      </c>
      <c r="F20">
        <v>0</v>
      </c>
      <c r="G20">
        <v>0</v>
      </c>
      <c r="H20">
        <v>3395.34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PISETH KLORM</dc:creator>
  <cp:lastModifiedBy>PISETH KLORM</cp:lastModifiedBy>
  <dcterms:created xsi:type="dcterms:W3CDTF">2017-02-07T02:32:39Z</dcterms:created>
  <dcterms:modified xsi:type="dcterms:W3CDTF">2017-03-07T10:18:30Z</dcterms:modified>
</cp:coreProperties>
</file>