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ETH KLORM\01. Service Request Form and User Acceptance Test\02. The Issues for 2017\02. Feb 2017\08. Large Amount Movement of General Provision on 23-02-2017\"/>
    </mc:Choice>
  </mc:AlternateContent>
  <bookViews>
    <workbookView xWindow="0" yWindow="0" windowWidth="20490" windowHeight="7755" activeTab="2"/>
  </bookViews>
  <sheets>
    <sheet name="20170222" sheetId="1" r:id="rId1"/>
    <sheet name="20170223" sheetId="2" r:id="rId2"/>
    <sheet name="15150" sheetId="3" r:id="rId3"/>
  </sheets>
  <definedNames>
    <definedName name="_xlnm._FilterDatabase" localSheetId="0" hidden="1">'20170222'!$A$1:$E$81</definedName>
    <definedName name="_xlnm._FilterDatabase" localSheetId="1" hidden="1">'20170223'!$A$2:$I$86</definedName>
    <definedName name="_xlnm.Print_Titles" localSheetId="1">'20170223'!$1:$3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3" l="1"/>
  <c r="B54" i="3"/>
  <c r="E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91" i="2"/>
  <c r="B91" i="2"/>
  <c r="B92" i="2" s="1"/>
  <c r="C92" i="2" s="1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D84" i="1"/>
</calcChain>
</file>

<file path=xl/sharedStrings.xml><?xml version="1.0" encoding="utf-8"?>
<sst xmlns="http://schemas.openxmlformats.org/spreadsheetml/2006/main" count="250" uniqueCount="105">
  <si>
    <t>RE000010 CAMBODIA POST BANK PLC      MB GENERA</t>
  </si>
  <si>
    <t>L LEDGER                   A</t>
  </si>
  <si>
    <t>S AT CLOSE OF 22 FEB 201</t>
  </si>
  <si>
    <t>7                   PAG</t>
  </si>
  <si>
    <t>E NO 1187</t>
  </si>
  <si>
    <t>LINE NBC CODE  DESCRIPTION</t>
  </si>
  <si>
    <t>OPENING BALANCE</t>
  </si>
  <si>
    <t>DEBIT MOVEMENTS</t>
  </si>
  <si>
    <t>CREDIT MOVEMENTS</t>
  </si>
  <si>
    <t>CLOSING BALANCE</t>
  </si>
  <si>
    <t>AC.1.TR.USD.15150............KH0010001 (BNK)</t>
  </si>
  <si>
    <t>AC.1.TR.USD.15150............KH0011010 (MBR)</t>
  </si>
  <si>
    <t>AC.1.TR.USD.15150............KH0011020 (THL)</t>
  </si>
  <si>
    <t>AC.1.TR.USD.15160............KH0011020 (THL)</t>
  </si>
  <si>
    <t>AC.1.TR.USD.15150............KH0011030 (OLP)</t>
  </si>
  <si>
    <t>AC.1.TR.USD.15150............KH0011040 (MCH)</t>
  </si>
  <si>
    <t>AC.1.TR.KHR.15150............KH0011050 (CNC)</t>
  </si>
  <si>
    <t>AC.1.TR.USD.15150............KH0011050 (CNC)</t>
  </si>
  <si>
    <t>AC.1.TR.USD.15155............KH0011050 (CNC)</t>
  </si>
  <si>
    <t>AC.1.TR.USD.15150............KH0011060 (TMO)</t>
  </si>
  <si>
    <t>AC.1.TR.USD.15170............KH0011060 (TMO)</t>
  </si>
  <si>
    <t>AC.1.TR.KHR.15150............KH0011061 (SAG)</t>
  </si>
  <si>
    <t>AC.1.TR.USD.15150............KH0011061 (SAG)</t>
  </si>
  <si>
    <t>AC.1.TR.USD.15150............KH0011070 (SVN)</t>
  </si>
  <si>
    <t>AC.1.TR.USD.15150............KH0011080 (KSY)</t>
  </si>
  <si>
    <t>AC.1.TR.USD.15150............KH0011090 (OBM)</t>
  </si>
  <si>
    <t>AC.1.TR.USD.15150............KH0011120 (CCV)</t>
  </si>
  <si>
    <t>AC.1.TR.KHR.15150............KH0011130 (ASL)</t>
  </si>
  <si>
    <t>AC.1.TR.USD.15150............KH0011130 (ASL)</t>
  </si>
  <si>
    <t>AC.1.TR.KHR.15150............KH0012010 (KPT)</t>
  </si>
  <si>
    <t>AC.1.TR.KHR.15155............KH0012010 (KPT)</t>
  </si>
  <si>
    <t>AC.1.TR.KHR.15170............KH0012010 (KPT)</t>
  </si>
  <si>
    <t>AC.1.TR.USD.15150............KH0012010 (KPT)</t>
  </si>
  <si>
    <t>AC.1.TR.KHR.15150............KH0012020 (TKO)</t>
  </si>
  <si>
    <t>AC.1.TR.USD.15150............KH0012020 (TKO)</t>
  </si>
  <si>
    <t>AC.1.TR.KHR.15150............KH0012030 (KSP)</t>
  </si>
  <si>
    <t>AC.1.TR.USD.15150............KH0012030 (KSP)</t>
  </si>
  <si>
    <t>AC.1.TR.USD.15150............KH0012040 (PSN)</t>
  </si>
  <si>
    <t>AC.1.TR.KHR.15150............KH0013010 (BTB)</t>
  </si>
  <si>
    <t>AC.1.TR.THB.15150............KH0013010 (BTB)</t>
  </si>
  <si>
    <t>AC.1.TR.USD.15150............KH0013010 (BTB)</t>
  </si>
  <si>
    <t>AC.1.TR.KHR.15150............KH0013020 (BKN)</t>
  </si>
  <si>
    <t>AC.1.TR.USD.15150............KH0013020 (BKN)</t>
  </si>
  <si>
    <t>AC.1.TR.KHR.15150............KH0013030 (PPT)</t>
  </si>
  <si>
    <t>AC.1.TR.THB.15150............KH0013030 (PPT)</t>
  </si>
  <si>
    <t>AC.1.TR.USD.15150............KH0013030 (PPT)</t>
  </si>
  <si>
    <t>AC.1.TR.USD.15170............KH0013030 (PPT)</t>
  </si>
  <si>
    <t>AC.1.TR.KHR.15150............KH0013040 (PUR)</t>
  </si>
  <si>
    <t>AC.1.TR.USD.15150............KH0013040 (PUR)</t>
  </si>
  <si>
    <t>AC.1.TR.KHR.15150............KH0013050 (TKL)</t>
  </si>
  <si>
    <t>AC.1.TR.THB.15150............KH0013050 (TKL)</t>
  </si>
  <si>
    <t>AC.1.TR.USD.15150............KH0013050 (TKL)</t>
  </si>
  <si>
    <t>AC.1.TR.KHR.15150............KH0013060 (BMC)</t>
  </si>
  <si>
    <t>AC.1.TR.THB.15150............KH0013060 (BMC)</t>
  </si>
  <si>
    <t>AC.1.TR.USD.15150............KH0013060 (BMC)</t>
  </si>
  <si>
    <t>AC.1.TR.KHR.15150............KH0013070 (PLN)</t>
  </si>
  <si>
    <t>AC.1.TR.THB.15150............KH0013070 (PLN)</t>
  </si>
  <si>
    <t>AC.1.TR.USD.15150............KH0013070 (PLN)</t>
  </si>
  <si>
    <t>AC.1.TR.KHR.15150............KH0013080 (SPL)</t>
  </si>
  <si>
    <t>AC.1.TR.THB.15150............KH0013080 (SPL)</t>
  </si>
  <si>
    <t>AC.1.TR.USD.15150............KH0013080 (SPL)</t>
  </si>
  <si>
    <t>AC.1.TR.KHR.15150............KH0013090 (OMC)</t>
  </si>
  <si>
    <t>AC.1.TR.THB.15150............KH0013090 (OMC)</t>
  </si>
  <si>
    <t>AC.1.TR.USD.15150............KH0013090 (OMC)</t>
  </si>
  <si>
    <t>AC.1.TR.KHR.15150............KH0014010 (KTM)</t>
  </si>
  <si>
    <t>AC.1.TR.USD.15150............KH0014010 (KTM)</t>
  </si>
  <si>
    <t>AC.1.TR.USD.15150............KH0014020 (SRP)</t>
  </si>
  <si>
    <t>AC.1.TR.USD.15170............KH0014020 (SRP)</t>
  </si>
  <si>
    <t>AC.1.TR.KHR.15150............KH0014030 (KCM)</t>
  </si>
  <si>
    <t>AC.1.TR.USD.15150............KH0014030 (KCM)</t>
  </si>
  <si>
    <t>AC.1.TR.KHR.15150............KH0014040 (PUK)</t>
  </si>
  <si>
    <t>AC.1.TR.USD.15150............KH0014040 (PUK)</t>
  </si>
  <si>
    <t>AC.1.TR.KHR.15150............KH0014050 (SVG)</t>
  </si>
  <si>
    <t>AC.1.TR.USD.15150............KH0014050 (SVG)</t>
  </si>
  <si>
    <t>AC.1.TR.KHR.15150............KH0014060 (PVG)</t>
  </si>
  <si>
    <t>AC.1.TR.USD.15150............KH0014060 (PVG)</t>
  </si>
  <si>
    <t>AC.1.TR.KHR.15150............KH0014070 (STN)</t>
  </si>
  <si>
    <t>AC.1.TR.USD.15150............KH0014070 (STN)</t>
  </si>
  <si>
    <t>AC.1.TR.KHR.15150............KH0014080 (BRY)</t>
  </si>
  <si>
    <t>AC.1.TR.USD.15150............KH0014080 (BRY)</t>
  </si>
  <si>
    <t>AC.1.TR.KHR.15150............KH0014090 (BVT)</t>
  </si>
  <si>
    <t>AC.1.TR.USD.15150............KH0014090 (BVT)</t>
  </si>
  <si>
    <t>AC.1.TR.KHR.15150............KH0014120 (MMT)</t>
  </si>
  <si>
    <t>AC.1.TR.USD.15150............KH0014120 (MMT)</t>
  </si>
  <si>
    <t>AC.1.TR.KHR.15150............KH0014140 (PNK)</t>
  </si>
  <si>
    <t>AC.1.TR.USD.15150............KH0014140 (PNK)</t>
  </si>
  <si>
    <t>AC.1.TR.KHR.15150............KH0014150 (KTE)</t>
  </si>
  <si>
    <t>AC.1.TR.USD.15150............KH0014150 (KTE)</t>
  </si>
  <si>
    <t>7594 389400    General Provision for Bad and</t>
  </si>
  <si>
    <t>Large Amount Movement of General Provision on 23-02-2017</t>
  </si>
  <si>
    <t>RE000010 CAMBODIA POST BANK PLC      MB GENERAL</t>
  </si>
  <si>
    <t>LEDGERAL</t>
  </si>
  <si>
    <t>AS AT CLOSE OF 23 FEB 2017</t>
  </si>
  <si>
    <t>PAGE</t>
  </si>
  <si>
    <t>NO 1166</t>
  </si>
  <si>
    <t>AC.1.TR.USD.15160............KH0012010 (KPT)</t>
  </si>
  <si>
    <t>AC.1.TR.USD.15160............KH0012020 (TKO)</t>
  </si>
  <si>
    <t>AC.1.TR.THB.15155............KH0013080 (SPL)</t>
  </si>
  <si>
    <t>AC.1.TR.USD.15155............KH0013080 (SPL)</t>
  </si>
  <si>
    <t>0891 132210    Std Loans ST Comm Loans Prv.</t>
  </si>
  <si>
    <t>0921 132370    Std Loans Other LT Loans Prv.</t>
  </si>
  <si>
    <t>0992 133120    Std Loans Bank Emp Res</t>
  </si>
  <si>
    <t>Total</t>
  </si>
  <si>
    <t>Global and General Provision (1%)</t>
  </si>
  <si>
    <t>7594 389400 General Provision for Bad and Doubtful Debts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</si>
</sst>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4" fontId="0" fillId="2" borderId="1" xfId="0" applyNumberFormat="1" applyFill="1" applyBorder="1"/>
    <xf numFmtId="43" fontId="0" fillId="0" borderId="0" xfId="1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43" fontId="0" fillId="0" borderId="0" xfId="0" applyNumberFormat="1"/>
    <xf numFmtId="0" fontId="2" fillId="0" borderId="0" xfId="0" applyFont="1" applyAlignment="1">
      <alignment horizontal="right"/>
    </xf>
    <xf numFmtId="43" fontId="2" fillId="2" borderId="0" xfId="1" applyFont="1" applyFill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4" fontId="0" fillId="0" borderId="1" xfId="0" applyNumberFormat="1" applyFill="1" applyBorder="1"/>
    <xf numFmtId="0" fontId="2" fillId="0" borderId="1" xfId="0" applyFont="1" applyBorder="1" applyAlignment="1">
      <alignment horizontal="left"/>
    </xf>
    <xf numFmtId="4" fontId="2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sqref="A1:E81"/>
    </sheetView>
  </sheetViews>
  <sheetFormatPr defaultRowHeight="15" x14ac:dyDescent="0.25"/>
  <cols>
    <col min="1" max="1" width="47.7109375" bestFit="1" customWidth="1"/>
    <col min="2" max="2" width="18.5703125" bestFit="1" customWidth="1"/>
    <col min="3" max="3" width="23.28515625" bestFit="1" customWidth="1"/>
    <col min="4" max="4" width="22.42578125" bestFit="1" customWidth="1"/>
    <col min="5" max="5" width="1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s="1">
        <v>49832.94</v>
      </c>
      <c r="C3">
        <v>0</v>
      </c>
      <c r="D3">
        <v>0</v>
      </c>
      <c r="E3" s="1">
        <v>49832.94</v>
      </c>
    </row>
    <row r="4" spans="1:5" x14ac:dyDescent="0.25">
      <c r="A4" t="s">
        <v>11</v>
      </c>
      <c r="B4" s="1">
        <v>105789.25</v>
      </c>
      <c r="C4">
        <v>-384.59</v>
      </c>
      <c r="D4">
        <v>400</v>
      </c>
      <c r="E4" s="1">
        <v>105804.66</v>
      </c>
    </row>
    <row r="5" spans="1:5" x14ac:dyDescent="0.25">
      <c r="A5" t="s">
        <v>12</v>
      </c>
      <c r="B5" s="1">
        <v>83771.75</v>
      </c>
      <c r="C5">
        <v>-159.44999999999999</v>
      </c>
      <c r="D5">
        <v>1.83</v>
      </c>
      <c r="E5" s="1">
        <v>83614.13</v>
      </c>
    </row>
    <row r="6" spans="1:5" x14ac:dyDescent="0.25">
      <c r="A6" t="s">
        <v>13</v>
      </c>
      <c r="B6">
        <v>-167.19</v>
      </c>
      <c r="C6">
        <v>0</v>
      </c>
      <c r="D6">
        <v>0</v>
      </c>
      <c r="E6">
        <v>-167.19</v>
      </c>
    </row>
    <row r="7" spans="1:5" x14ac:dyDescent="0.25">
      <c r="A7" t="s">
        <v>14</v>
      </c>
      <c r="B7" s="1">
        <v>131704</v>
      </c>
      <c r="C7">
        <v>-63.67</v>
      </c>
      <c r="D7">
        <v>45</v>
      </c>
      <c r="E7" s="1">
        <v>131685.32999999999</v>
      </c>
    </row>
    <row r="8" spans="1:5" x14ac:dyDescent="0.25">
      <c r="A8" t="s">
        <v>15</v>
      </c>
      <c r="B8" s="1">
        <v>73781.48</v>
      </c>
      <c r="C8">
        <v>-189.14</v>
      </c>
      <c r="D8">
        <v>0</v>
      </c>
      <c r="E8" s="1">
        <v>73592.34</v>
      </c>
    </row>
    <row r="9" spans="1:5" x14ac:dyDescent="0.25">
      <c r="A9" t="s">
        <v>16</v>
      </c>
      <c r="B9">
        <v>4.17</v>
      </c>
      <c r="C9">
        <v>0</v>
      </c>
      <c r="D9">
        <v>0</v>
      </c>
      <c r="E9">
        <v>4.17</v>
      </c>
    </row>
    <row r="10" spans="1:5" x14ac:dyDescent="0.25">
      <c r="A10" t="s">
        <v>17</v>
      </c>
      <c r="B10" s="1">
        <v>92352.88</v>
      </c>
      <c r="C10">
        <v>-10.119999999999999</v>
      </c>
      <c r="D10">
        <v>200</v>
      </c>
      <c r="E10" s="1">
        <v>92542.76</v>
      </c>
    </row>
    <row r="11" spans="1:5" x14ac:dyDescent="0.25">
      <c r="A11" t="s">
        <v>18</v>
      </c>
      <c r="B11">
        <v>-3.28</v>
      </c>
      <c r="C11">
        <v>0</v>
      </c>
      <c r="D11">
        <v>0</v>
      </c>
      <c r="E11">
        <v>-3.28</v>
      </c>
    </row>
    <row r="12" spans="1:5" x14ac:dyDescent="0.25">
      <c r="A12" t="s">
        <v>19</v>
      </c>
      <c r="B12" s="1">
        <v>63270.35</v>
      </c>
      <c r="C12">
        <v>-615.42999999999995</v>
      </c>
      <c r="D12" s="1">
        <v>1130</v>
      </c>
      <c r="E12" s="1">
        <v>63784.92</v>
      </c>
    </row>
    <row r="13" spans="1:5" x14ac:dyDescent="0.25">
      <c r="A13" t="s">
        <v>20</v>
      </c>
      <c r="B13" s="1">
        <v>-2925.35</v>
      </c>
      <c r="C13">
        <v>0</v>
      </c>
      <c r="D13">
        <v>0</v>
      </c>
      <c r="E13" s="1">
        <v>-2925.35</v>
      </c>
    </row>
    <row r="14" spans="1:5" x14ac:dyDescent="0.25">
      <c r="A14" t="s">
        <v>21</v>
      </c>
      <c r="B14">
        <v>809.16</v>
      </c>
      <c r="C14">
        <v>-1.07</v>
      </c>
      <c r="D14">
        <v>0</v>
      </c>
      <c r="E14">
        <v>808.09</v>
      </c>
    </row>
    <row r="15" spans="1:5" x14ac:dyDescent="0.25">
      <c r="A15" t="s">
        <v>22</v>
      </c>
      <c r="B15" s="1">
        <v>54020.58</v>
      </c>
      <c r="C15">
        <v>-18.309999999999999</v>
      </c>
      <c r="D15">
        <v>400</v>
      </c>
      <c r="E15" s="1">
        <v>54402.27</v>
      </c>
    </row>
    <row r="16" spans="1:5" x14ac:dyDescent="0.25">
      <c r="A16" t="s">
        <v>23</v>
      </c>
      <c r="B16" s="1">
        <v>69349.789999999994</v>
      </c>
      <c r="C16">
        <v>-322.64999999999998</v>
      </c>
      <c r="D16">
        <v>381.92</v>
      </c>
      <c r="E16" s="1">
        <v>69409.06</v>
      </c>
    </row>
    <row r="17" spans="1:5" x14ac:dyDescent="0.25">
      <c r="A17" t="s">
        <v>24</v>
      </c>
      <c r="B17" s="1">
        <v>69715.5</v>
      </c>
      <c r="C17">
        <v>-21.19</v>
      </c>
      <c r="D17">
        <v>525</v>
      </c>
      <c r="E17" s="1">
        <v>70219.31</v>
      </c>
    </row>
    <row r="18" spans="1:5" x14ac:dyDescent="0.25">
      <c r="A18" t="s">
        <v>25</v>
      </c>
      <c r="B18" s="1">
        <v>48862.38</v>
      </c>
      <c r="C18">
        <v>-137.26</v>
      </c>
      <c r="D18">
        <v>250</v>
      </c>
      <c r="E18" s="1">
        <v>48975.12</v>
      </c>
    </row>
    <row r="19" spans="1:5" x14ac:dyDescent="0.25">
      <c r="A19" t="s">
        <v>26</v>
      </c>
      <c r="B19" s="1">
        <v>59224.6</v>
      </c>
      <c r="C19">
        <v>-149.07</v>
      </c>
      <c r="D19">
        <v>802.08</v>
      </c>
      <c r="E19" s="1">
        <v>59877.61</v>
      </c>
    </row>
    <row r="20" spans="1:5" x14ac:dyDescent="0.25">
      <c r="A20" t="s">
        <v>27</v>
      </c>
      <c r="B20">
        <v>34.96</v>
      </c>
      <c r="C20">
        <v>0</v>
      </c>
      <c r="D20">
        <v>0</v>
      </c>
      <c r="E20">
        <v>34.96</v>
      </c>
    </row>
    <row r="21" spans="1:5" x14ac:dyDescent="0.25">
      <c r="A21" t="s">
        <v>28</v>
      </c>
      <c r="B21" s="1">
        <v>56811.65</v>
      </c>
      <c r="C21">
        <v>-105.23</v>
      </c>
      <c r="D21">
        <v>530</v>
      </c>
      <c r="E21" s="1">
        <v>57236.42</v>
      </c>
    </row>
    <row r="22" spans="1:5" x14ac:dyDescent="0.25">
      <c r="A22" t="s">
        <v>29</v>
      </c>
      <c r="B22" s="1">
        <v>1350.19</v>
      </c>
      <c r="C22">
        <v>-14.29</v>
      </c>
      <c r="D22">
        <v>0</v>
      </c>
      <c r="E22" s="1">
        <v>1335.9</v>
      </c>
    </row>
    <row r="23" spans="1:5" x14ac:dyDescent="0.25">
      <c r="A23" t="s">
        <v>30</v>
      </c>
      <c r="B23">
        <v>-3.52</v>
      </c>
      <c r="C23">
        <v>0</v>
      </c>
      <c r="D23">
        <v>0</v>
      </c>
      <c r="E23">
        <v>-3.52</v>
      </c>
    </row>
    <row r="24" spans="1:5" x14ac:dyDescent="0.25">
      <c r="A24" t="s">
        <v>31</v>
      </c>
      <c r="B24">
        <v>-573.48</v>
      </c>
      <c r="C24">
        <v>0</v>
      </c>
      <c r="D24">
        <v>0</v>
      </c>
      <c r="E24">
        <v>-573.48</v>
      </c>
    </row>
    <row r="25" spans="1:5" x14ac:dyDescent="0.25">
      <c r="A25" t="s">
        <v>32</v>
      </c>
      <c r="B25" s="1">
        <v>74651.77</v>
      </c>
      <c r="C25">
        <v>-324.27</v>
      </c>
      <c r="D25">
        <v>195.97</v>
      </c>
      <c r="E25" s="1">
        <v>74523.47</v>
      </c>
    </row>
    <row r="26" spans="1:5" x14ac:dyDescent="0.25">
      <c r="A26" t="s">
        <v>33</v>
      </c>
      <c r="B26" s="1">
        <v>2248.06</v>
      </c>
      <c r="C26">
        <v>-1.02</v>
      </c>
      <c r="D26">
        <v>0</v>
      </c>
      <c r="E26" s="1">
        <v>2247.04</v>
      </c>
    </row>
    <row r="27" spans="1:5" x14ac:dyDescent="0.25">
      <c r="A27" t="s">
        <v>34</v>
      </c>
      <c r="B27" s="1">
        <v>74219.149999999994</v>
      </c>
      <c r="C27">
        <v>-83.73</v>
      </c>
      <c r="D27">
        <v>245.28</v>
      </c>
      <c r="E27" s="1">
        <v>74380.7</v>
      </c>
    </row>
    <row r="28" spans="1:5" x14ac:dyDescent="0.25">
      <c r="A28" t="s">
        <v>35</v>
      </c>
      <c r="B28">
        <v>93.33</v>
      </c>
      <c r="C28">
        <v>0</v>
      </c>
      <c r="D28">
        <v>0</v>
      </c>
      <c r="E28">
        <v>93.33</v>
      </c>
    </row>
    <row r="29" spans="1:5" x14ac:dyDescent="0.25">
      <c r="A29" t="s">
        <v>36</v>
      </c>
      <c r="B29" s="1">
        <v>79452.37</v>
      </c>
      <c r="C29">
        <v>-41.71</v>
      </c>
      <c r="D29">
        <v>225</v>
      </c>
      <c r="E29" s="1">
        <v>79635.66</v>
      </c>
    </row>
    <row r="30" spans="1:5" x14ac:dyDescent="0.25">
      <c r="A30" t="s">
        <v>37</v>
      </c>
      <c r="B30" s="1">
        <v>30862.18</v>
      </c>
      <c r="C30">
        <v>-30</v>
      </c>
      <c r="D30">
        <v>650</v>
      </c>
      <c r="E30" s="1">
        <v>31482.18</v>
      </c>
    </row>
    <row r="31" spans="1:5" x14ac:dyDescent="0.25">
      <c r="A31" t="s">
        <v>38</v>
      </c>
      <c r="B31">
        <v>549.86</v>
      </c>
      <c r="C31">
        <v>-0.42</v>
      </c>
      <c r="D31">
        <v>0</v>
      </c>
      <c r="E31">
        <v>549.44000000000005</v>
      </c>
    </row>
    <row r="32" spans="1:5" x14ac:dyDescent="0.25">
      <c r="A32" t="s">
        <v>39</v>
      </c>
      <c r="B32">
        <v>191.87</v>
      </c>
      <c r="C32">
        <v>0</v>
      </c>
      <c r="D32">
        <v>0</v>
      </c>
      <c r="E32">
        <v>191.87</v>
      </c>
    </row>
    <row r="33" spans="1:5" x14ac:dyDescent="0.25">
      <c r="A33" t="s">
        <v>40</v>
      </c>
      <c r="B33" s="1">
        <v>98395.66</v>
      </c>
      <c r="C33">
        <v>-307.77999999999997</v>
      </c>
      <c r="D33">
        <v>800</v>
      </c>
      <c r="E33" s="1">
        <v>98887.88</v>
      </c>
    </row>
    <row r="34" spans="1:5" x14ac:dyDescent="0.25">
      <c r="A34" t="s">
        <v>41</v>
      </c>
      <c r="B34" s="1">
        <v>16490.689999999999</v>
      </c>
      <c r="C34">
        <v>0</v>
      </c>
      <c r="D34">
        <v>102.37</v>
      </c>
      <c r="E34" s="1">
        <v>16593.060000000001</v>
      </c>
    </row>
    <row r="35" spans="1:5" x14ac:dyDescent="0.25">
      <c r="A35" t="s">
        <v>42</v>
      </c>
      <c r="B35" s="1">
        <v>59703.43</v>
      </c>
      <c r="C35">
        <v>-6.85</v>
      </c>
      <c r="D35">
        <v>165</v>
      </c>
      <c r="E35" s="1">
        <v>59861.58</v>
      </c>
    </row>
    <row r="36" spans="1:5" x14ac:dyDescent="0.25">
      <c r="A36" t="s">
        <v>43</v>
      </c>
      <c r="B36">
        <v>35.380000000000003</v>
      </c>
      <c r="C36">
        <v>0</v>
      </c>
      <c r="D36">
        <v>0</v>
      </c>
      <c r="E36">
        <v>35.380000000000003</v>
      </c>
    </row>
    <row r="37" spans="1:5" x14ac:dyDescent="0.25">
      <c r="A37" t="s">
        <v>44</v>
      </c>
      <c r="B37" s="1">
        <v>6935.31</v>
      </c>
      <c r="C37">
        <v>-5.95</v>
      </c>
      <c r="D37">
        <v>3.63</v>
      </c>
      <c r="E37" s="1">
        <v>6932.99</v>
      </c>
    </row>
    <row r="38" spans="1:5" x14ac:dyDescent="0.25">
      <c r="A38" t="s">
        <v>45</v>
      </c>
      <c r="B38" s="1">
        <v>66198.289999999994</v>
      </c>
      <c r="C38">
        <v>-70.23</v>
      </c>
      <c r="D38">
        <v>483.26</v>
      </c>
      <c r="E38" s="1">
        <v>66611.320000000007</v>
      </c>
    </row>
    <row r="39" spans="1:5" x14ac:dyDescent="0.25">
      <c r="A39" t="s">
        <v>46</v>
      </c>
      <c r="B39" s="1">
        <v>-7192.01</v>
      </c>
      <c r="C39">
        <v>0</v>
      </c>
      <c r="D39">
        <v>0</v>
      </c>
      <c r="E39" s="1">
        <v>-7192.01</v>
      </c>
    </row>
    <row r="40" spans="1:5" x14ac:dyDescent="0.25">
      <c r="A40" t="s">
        <v>47</v>
      </c>
      <c r="B40" s="1">
        <v>4087.72</v>
      </c>
      <c r="C40">
        <v>-0.83</v>
      </c>
      <c r="D40">
        <v>0</v>
      </c>
      <c r="E40" s="1">
        <v>4086.89</v>
      </c>
    </row>
    <row r="41" spans="1:5" x14ac:dyDescent="0.25">
      <c r="A41" t="s">
        <v>48</v>
      </c>
      <c r="B41" s="1">
        <v>62794.12</v>
      </c>
      <c r="C41">
        <v>-177.44</v>
      </c>
      <c r="D41">
        <v>96.68</v>
      </c>
      <c r="E41" s="1">
        <v>62713.36</v>
      </c>
    </row>
    <row r="42" spans="1:5" x14ac:dyDescent="0.25">
      <c r="A42" t="s">
        <v>49</v>
      </c>
      <c r="B42">
        <v>200.65</v>
      </c>
      <c r="C42">
        <v>0</v>
      </c>
      <c r="D42">
        <v>0</v>
      </c>
      <c r="E42">
        <v>200.65</v>
      </c>
    </row>
    <row r="43" spans="1:5" x14ac:dyDescent="0.25">
      <c r="A43" t="s">
        <v>50</v>
      </c>
      <c r="B43" s="1">
        <v>8018.72</v>
      </c>
      <c r="C43">
        <v>-61.96</v>
      </c>
      <c r="D43">
        <v>0</v>
      </c>
      <c r="E43" s="1">
        <v>7956.76</v>
      </c>
    </row>
    <row r="44" spans="1:5" x14ac:dyDescent="0.25">
      <c r="A44" t="s">
        <v>51</v>
      </c>
      <c r="B44" s="1">
        <v>31568.81</v>
      </c>
      <c r="C44">
        <v>-432.05</v>
      </c>
      <c r="D44">
        <v>1.39</v>
      </c>
      <c r="E44" s="1">
        <v>31138.15</v>
      </c>
    </row>
    <row r="45" spans="1:5" x14ac:dyDescent="0.25">
      <c r="A45" t="s">
        <v>52</v>
      </c>
      <c r="B45">
        <v>56.6</v>
      </c>
      <c r="C45">
        <v>0</v>
      </c>
      <c r="D45">
        <v>0</v>
      </c>
      <c r="E45">
        <v>56.6</v>
      </c>
    </row>
    <row r="46" spans="1:5" x14ac:dyDescent="0.25">
      <c r="A46" t="s">
        <v>53</v>
      </c>
      <c r="B46" s="1">
        <v>7518.6</v>
      </c>
      <c r="C46">
        <v>-3.31</v>
      </c>
      <c r="D46">
        <v>86.15</v>
      </c>
      <c r="E46" s="1">
        <v>7601.44</v>
      </c>
    </row>
    <row r="47" spans="1:5" x14ac:dyDescent="0.25">
      <c r="A47" t="s">
        <v>54</v>
      </c>
      <c r="B47" s="1">
        <v>94893.05</v>
      </c>
      <c r="C47">
        <v>-40.81</v>
      </c>
      <c r="D47">
        <v>345</v>
      </c>
      <c r="E47" s="1">
        <v>95197.24</v>
      </c>
    </row>
    <row r="48" spans="1:5" x14ac:dyDescent="0.25">
      <c r="A48" t="s">
        <v>55</v>
      </c>
      <c r="B48">
        <v>225.7</v>
      </c>
      <c r="C48">
        <v>-0.03</v>
      </c>
      <c r="D48">
        <v>0</v>
      </c>
      <c r="E48">
        <v>225.67</v>
      </c>
    </row>
    <row r="49" spans="1:5" x14ac:dyDescent="0.25">
      <c r="A49" t="s">
        <v>56</v>
      </c>
      <c r="B49" s="1">
        <v>7103.62</v>
      </c>
      <c r="C49">
        <v>-8.07</v>
      </c>
      <c r="D49">
        <v>143.55000000000001</v>
      </c>
      <c r="E49" s="1">
        <v>7239.1</v>
      </c>
    </row>
    <row r="50" spans="1:5" x14ac:dyDescent="0.25">
      <c r="A50" t="s">
        <v>57</v>
      </c>
      <c r="B50" s="1">
        <v>42583.73</v>
      </c>
      <c r="C50">
        <v>-44.11</v>
      </c>
      <c r="D50">
        <v>40</v>
      </c>
      <c r="E50" s="1">
        <v>42579.62</v>
      </c>
    </row>
    <row r="51" spans="1:5" x14ac:dyDescent="0.25">
      <c r="A51" t="s">
        <v>58</v>
      </c>
      <c r="B51">
        <v>233.31</v>
      </c>
      <c r="C51">
        <v>0</v>
      </c>
      <c r="D51">
        <v>0</v>
      </c>
      <c r="E51">
        <v>233.31</v>
      </c>
    </row>
    <row r="52" spans="1:5" x14ac:dyDescent="0.25">
      <c r="A52" t="s">
        <v>59</v>
      </c>
      <c r="B52" s="1">
        <v>22041.17</v>
      </c>
      <c r="C52">
        <v>-6.69</v>
      </c>
      <c r="D52">
        <v>172.27</v>
      </c>
      <c r="E52" s="1">
        <v>22206.75</v>
      </c>
    </row>
    <row r="53" spans="1:5" x14ac:dyDescent="0.25">
      <c r="A53" t="s">
        <v>60</v>
      </c>
      <c r="B53" s="1">
        <v>20677.03</v>
      </c>
      <c r="C53">
        <v>-2.08</v>
      </c>
      <c r="D53">
        <v>0</v>
      </c>
      <c r="E53" s="1">
        <v>20674.95</v>
      </c>
    </row>
    <row r="54" spans="1:5" x14ac:dyDescent="0.25">
      <c r="A54" t="s">
        <v>61</v>
      </c>
      <c r="B54" s="1">
        <v>3820.05</v>
      </c>
      <c r="C54">
        <v>-1.05</v>
      </c>
      <c r="D54">
        <v>0</v>
      </c>
      <c r="E54" s="1">
        <v>3819</v>
      </c>
    </row>
    <row r="55" spans="1:5" x14ac:dyDescent="0.25">
      <c r="A55" t="s">
        <v>62</v>
      </c>
      <c r="B55" s="1">
        <v>7070.05</v>
      </c>
      <c r="C55">
        <v>-5.22</v>
      </c>
      <c r="D55">
        <v>57.42</v>
      </c>
      <c r="E55" s="1">
        <v>7122.25</v>
      </c>
    </row>
    <row r="56" spans="1:5" x14ac:dyDescent="0.25">
      <c r="A56" t="s">
        <v>63</v>
      </c>
      <c r="B56" s="1">
        <v>29733.38</v>
      </c>
      <c r="C56">
        <v>-118.14</v>
      </c>
      <c r="D56">
        <v>150</v>
      </c>
      <c r="E56" s="1">
        <v>29765.24</v>
      </c>
    </row>
    <row r="57" spans="1:5" x14ac:dyDescent="0.25">
      <c r="A57" t="s">
        <v>64</v>
      </c>
      <c r="B57" s="1">
        <v>4846.6400000000003</v>
      </c>
      <c r="C57">
        <v>-7.96</v>
      </c>
      <c r="D57">
        <v>0.82</v>
      </c>
      <c r="E57" s="1">
        <v>4839.5</v>
      </c>
    </row>
    <row r="58" spans="1:5" x14ac:dyDescent="0.25">
      <c r="A58" t="s">
        <v>65</v>
      </c>
      <c r="B58" s="1">
        <v>69708.61</v>
      </c>
      <c r="C58">
        <v>-197.95</v>
      </c>
      <c r="D58">
        <v>0.73</v>
      </c>
      <c r="E58" s="1">
        <v>69511.39</v>
      </c>
    </row>
    <row r="59" spans="1:5" x14ac:dyDescent="0.25">
      <c r="A59" t="s">
        <v>66</v>
      </c>
      <c r="B59" s="1">
        <v>92001.71</v>
      </c>
      <c r="C59">
        <v>-156.24</v>
      </c>
      <c r="D59">
        <v>331.67</v>
      </c>
      <c r="E59" s="1">
        <v>92177.14</v>
      </c>
    </row>
    <row r="60" spans="1:5" x14ac:dyDescent="0.25">
      <c r="A60" t="s">
        <v>67</v>
      </c>
      <c r="B60" s="1">
        <v>-32149.81</v>
      </c>
      <c r="C60">
        <v>0</v>
      </c>
      <c r="D60">
        <v>0</v>
      </c>
      <c r="E60" s="1">
        <v>-32149.81</v>
      </c>
    </row>
    <row r="61" spans="1:5" x14ac:dyDescent="0.25">
      <c r="A61" t="s">
        <v>68</v>
      </c>
      <c r="B61" s="1">
        <v>3101.47</v>
      </c>
      <c r="C61">
        <v>-1.05</v>
      </c>
      <c r="D61">
        <v>34.96</v>
      </c>
      <c r="E61" s="1">
        <v>3135.38</v>
      </c>
    </row>
    <row r="62" spans="1:5" x14ac:dyDescent="0.25">
      <c r="A62" t="s">
        <v>69</v>
      </c>
      <c r="B62" s="1">
        <v>95252.27</v>
      </c>
      <c r="C62">
        <v>-204.82</v>
      </c>
      <c r="D62">
        <v>955</v>
      </c>
      <c r="E62" s="1">
        <v>96002.45</v>
      </c>
    </row>
    <row r="63" spans="1:5" x14ac:dyDescent="0.25">
      <c r="A63" t="s">
        <v>70</v>
      </c>
      <c r="B63">
        <v>999.75</v>
      </c>
      <c r="C63">
        <v>-27.74</v>
      </c>
      <c r="D63">
        <v>0</v>
      </c>
      <c r="E63">
        <v>972.01</v>
      </c>
    </row>
    <row r="64" spans="1:5" x14ac:dyDescent="0.25">
      <c r="A64" t="s">
        <v>71</v>
      </c>
      <c r="B64" s="1">
        <v>51153.73</v>
      </c>
      <c r="C64">
        <v>-44.17</v>
      </c>
      <c r="D64">
        <v>0</v>
      </c>
      <c r="E64" s="1">
        <v>51109.56</v>
      </c>
    </row>
    <row r="65" spans="1:5" x14ac:dyDescent="0.25">
      <c r="A65" t="s">
        <v>72</v>
      </c>
      <c r="B65">
        <v>223.9</v>
      </c>
      <c r="C65">
        <v>0</v>
      </c>
      <c r="D65">
        <v>0</v>
      </c>
      <c r="E65">
        <v>223.9</v>
      </c>
    </row>
    <row r="66" spans="1:5" x14ac:dyDescent="0.25">
      <c r="A66" t="s">
        <v>73</v>
      </c>
      <c r="B66" s="1">
        <v>62203.43</v>
      </c>
      <c r="C66">
        <v>-135.9</v>
      </c>
      <c r="D66">
        <v>44</v>
      </c>
      <c r="E66" s="1">
        <v>62111.53</v>
      </c>
    </row>
    <row r="67" spans="1:5" x14ac:dyDescent="0.25">
      <c r="A67" t="s">
        <v>74</v>
      </c>
      <c r="B67" s="1">
        <v>5830.49</v>
      </c>
      <c r="C67">
        <v>-0.83</v>
      </c>
      <c r="D67">
        <v>0</v>
      </c>
      <c r="E67" s="1">
        <v>5829.66</v>
      </c>
    </row>
    <row r="68" spans="1:5" x14ac:dyDescent="0.25">
      <c r="A68" t="s">
        <v>75</v>
      </c>
      <c r="B68" s="1">
        <v>77699.89</v>
      </c>
      <c r="C68">
        <v>-4.74</v>
      </c>
      <c r="D68">
        <v>410</v>
      </c>
      <c r="E68" s="1">
        <v>78105.149999999994</v>
      </c>
    </row>
    <row r="69" spans="1:5" x14ac:dyDescent="0.25">
      <c r="A69" t="s">
        <v>76</v>
      </c>
      <c r="B69" s="1">
        <v>8301.4699999999993</v>
      </c>
      <c r="C69">
        <v>-94.9</v>
      </c>
      <c r="D69">
        <v>3.29</v>
      </c>
      <c r="E69" s="1">
        <v>8209.86</v>
      </c>
    </row>
    <row r="70" spans="1:5" x14ac:dyDescent="0.25">
      <c r="A70" t="s">
        <v>77</v>
      </c>
      <c r="B70" s="1">
        <v>33175.9</v>
      </c>
      <c r="C70">
        <v>-21.23</v>
      </c>
      <c r="D70">
        <v>164.75</v>
      </c>
      <c r="E70" s="1">
        <v>33319.42</v>
      </c>
    </row>
    <row r="71" spans="1:5" x14ac:dyDescent="0.25">
      <c r="A71" t="s">
        <v>78</v>
      </c>
      <c r="B71" s="1">
        <v>2140.6</v>
      </c>
      <c r="C71">
        <v>-2.6</v>
      </c>
      <c r="D71">
        <v>0</v>
      </c>
      <c r="E71" s="1">
        <v>2138</v>
      </c>
    </row>
    <row r="72" spans="1:5" x14ac:dyDescent="0.25">
      <c r="A72" t="s">
        <v>79</v>
      </c>
      <c r="B72" s="1">
        <v>35326.46</v>
      </c>
      <c r="C72">
        <v>-257.10000000000002</v>
      </c>
      <c r="D72">
        <v>150</v>
      </c>
      <c r="E72" s="1">
        <v>35219.360000000001</v>
      </c>
    </row>
    <row r="73" spans="1:5" x14ac:dyDescent="0.25">
      <c r="A73" t="s">
        <v>80</v>
      </c>
      <c r="B73">
        <v>15.01</v>
      </c>
      <c r="C73">
        <v>0</v>
      </c>
      <c r="D73">
        <v>0</v>
      </c>
      <c r="E73">
        <v>15.01</v>
      </c>
    </row>
    <row r="74" spans="1:5" x14ac:dyDescent="0.25">
      <c r="A74" t="s">
        <v>81</v>
      </c>
      <c r="B74" s="1">
        <v>49758.34</v>
      </c>
      <c r="C74">
        <v>-39.72</v>
      </c>
      <c r="D74">
        <v>345</v>
      </c>
      <c r="E74" s="1">
        <v>50063.62</v>
      </c>
    </row>
    <row r="75" spans="1:5" x14ac:dyDescent="0.25">
      <c r="A75" t="s">
        <v>82</v>
      </c>
      <c r="B75">
        <v>332.06</v>
      </c>
      <c r="C75">
        <v>0</v>
      </c>
      <c r="D75">
        <v>0</v>
      </c>
      <c r="E75">
        <v>332.06</v>
      </c>
    </row>
    <row r="76" spans="1:5" x14ac:dyDescent="0.25">
      <c r="A76" t="s">
        <v>83</v>
      </c>
      <c r="B76" s="1">
        <v>44916.91</v>
      </c>
      <c r="C76">
        <v>-7.5</v>
      </c>
      <c r="D76">
        <v>420</v>
      </c>
      <c r="E76" s="1">
        <v>45329.41</v>
      </c>
    </row>
    <row r="77" spans="1:5" x14ac:dyDescent="0.25">
      <c r="A77" t="s">
        <v>84</v>
      </c>
      <c r="B77">
        <v>74.89</v>
      </c>
      <c r="C77">
        <v>0</v>
      </c>
      <c r="D77">
        <v>24.99</v>
      </c>
      <c r="E77">
        <v>99.88</v>
      </c>
    </row>
    <row r="78" spans="1:5" x14ac:dyDescent="0.25">
      <c r="A78" t="s">
        <v>85</v>
      </c>
      <c r="B78" s="1">
        <v>47410.02</v>
      </c>
      <c r="C78">
        <v>-3.13</v>
      </c>
      <c r="D78">
        <v>370</v>
      </c>
      <c r="E78" s="1">
        <v>47776.89</v>
      </c>
    </row>
    <row r="79" spans="1:5" x14ac:dyDescent="0.25">
      <c r="A79" t="s">
        <v>86</v>
      </c>
      <c r="B79" s="1">
        <v>1096.97</v>
      </c>
      <c r="C79">
        <v>-1.05</v>
      </c>
      <c r="D79">
        <v>0.01</v>
      </c>
      <c r="E79" s="1">
        <v>1095.93</v>
      </c>
    </row>
    <row r="80" spans="1:5" x14ac:dyDescent="0.25">
      <c r="A80" t="s">
        <v>87</v>
      </c>
      <c r="B80" s="1">
        <v>29360.89</v>
      </c>
      <c r="C80">
        <v>-1.67</v>
      </c>
      <c r="D80">
        <v>320</v>
      </c>
      <c r="E80" s="1">
        <v>29679.22</v>
      </c>
    </row>
    <row r="81" spans="1:5" x14ac:dyDescent="0.25">
      <c r="A81" t="s">
        <v>88</v>
      </c>
      <c r="B81" s="1">
        <v>2485256.06</v>
      </c>
      <c r="C81" s="1">
        <v>-5175.5200000000004</v>
      </c>
      <c r="D81" s="1">
        <v>12204.02</v>
      </c>
      <c r="E81" s="1">
        <v>2492284.56</v>
      </c>
    </row>
    <row r="84" spans="1:5" x14ac:dyDescent="0.25">
      <c r="D84" s="1">
        <f>D81+C81</f>
        <v>7028.5</v>
      </c>
    </row>
  </sheetData>
  <autoFilter ref="A1:E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92"/>
  <sheetViews>
    <sheetView zoomScaleNormal="100" workbookViewId="0">
      <selection sqref="A1:E81"/>
    </sheetView>
  </sheetViews>
  <sheetFormatPr defaultRowHeight="15" x14ac:dyDescent="0.25"/>
  <cols>
    <col min="1" max="1" width="48.5703125" bestFit="1" customWidth="1"/>
    <col min="2" max="2" width="18.140625" bestFit="1" customWidth="1"/>
    <col min="3" max="3" width="30.28515625" bestFit="1" customWidth="1"/>
    <col min="4" max="4" width="19.42578125" bestFit="1" customWidth="1"/>
    <col min="5" max="5" width="17.5703125" bestFit="1" customWidth="1"/>
    <col min="7" max="7" width="14.7109375" bestFit="1" customWidth="1"/>
    <col min="8" max="8" width="7.7109375" customWidth="1"/>
  </cols>
  <sheetData>
    <row r="1" spans="1:9" ht="33" customHeight="1" x14ac:dyDescent="0.25">
      <c r="A1" s="2" t="s">
        <v>89</v>
      </c>
      <c r="B1" s="2"/>
      <c r="C1" s="2"/>
      <c r="D1" s="2"/>
      <c r="E1" s="2"/>
    </row>
    <row r="2" spans="1:9" x14ac:dyDescent="0.25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</row>
    <row r="3" spans="1:9" x14ac:dyDescent="0.2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9" x14ac:dyDescent="0.25">
      <c r="A4" s="5" t="s">
        <v>10</v>
      </c>
      <c r="B4" s="6">
        <v>49832.94</v>
      </c>
      <c r="C4" s="5">
        <v>0</v>
      </c>
      <c r="D4" s="5">
        <v>0</v>
      </c>
      <c r="E4" s="6">
        <v>49832.94</v>
      </c>
      <c r="G4" t="str">
        <f>MID(A4,9,3)&amp;MID(A4,13,5)&amp;MID(A4,34,5)</f>
        <v>USD1515010001</v>
      </c>
      <c r="H4" t="str">
        <f>MID(A4,13,5)</f>
        <v>15150</v>
      </c>
      <c r="I4" t="str">
        <f>MID(A4,41,3)</f>
        <v>BNK</v>
      </c>
    </row>
    <row r="5" spans="1:9" x14ac:dyDescent="0.25">
      <c r="A5" s="4" t="s">
        <v>11</v>
      </c>
      <c r="B5" s="7">
        <v>105804.66</v>
      </c>
      <c r="C5" s="7">
        <v>-9727168.2300000004</v>
      </c>
      <c r="D5" s="7">
        <v>4815786.0599999996</v>
      </c>
      <c r="E5" s="7">
        <v>-4805577.51</v>
      </c>
      <c r="G5" t="str">
        <f t="shared" ref="G5:G68" si="0">MID(A5,9,3)&amp;MID(A5,13,5)&amp;MID(A5,34,5)</f>
        <v>USD1515011010</v>
      </c>
      <c r="H5" t="str">
        <f t="shared" ref="H5:H68" si="1">MID(A5,13,5)</f>
        <v>15150</v>
      </c>
      <c r="I5" t="str">
        <f t="shared" ref="I5:I68" si="2">MID(A5,41,3)</f>
        <v>MBR</v>
      </c>
    </row>
    <row r="6" spans="1:9" x14ac:dyDescent="0.25">
      <c r="A6" s="4" t="s">
        <v>12</v>
      </c>
      <c r="B6" s="7">
        <v>83614.13</v>
      </c>
      <c r="C6" s="7">
        <v>-6055285.9500000002</v>
      </c>
      <c r="D6" s="7">
        <v>2990222.19</v>
      </c>
      <c r="E6" s="7">
        <v>-2981449.63</v>
      </c>
      <c r="G6" t="str">
        <f t="shared" si="0"/>
        <v>USD1515011020</v>
      </c>
      <c r="H6" t="str">
        <f t="shared" si="1"/>
        <v>15150</v>
      </c>
      <c r="I6" t="str">
        <f t="shared" si="2"/>
        <v>THL</v>
      </c>
    </row>
    <row r="7" spans="1:9" x14ac:dyDescent="0.25">
      <c r="A7" s="5" t="s">
        <v>13</v>
      </c>
      <c r="B7" s="5">
        <v>-167.19</v>
      </c>
      <c r="C7" s="5">
        <v>0</v>
      </c>
      <c r="D7" s="5">
        <v>0</v>
      </c>
      <c r="E7" s="5">
        <v>-167.19</v>
      </c>
      <c r="G7" t="str">
        <f t="shared" si="0"/>
        <v>USD1516011020</v>
      </c>
      <c r="H7" t="str">
        <f t="shared" si="1"/>
        <v>15160</v>
      </c>
      <c r="I7" t="str">
        <f t="shared" si="2"/>
        <v>THL</v>
      </c>
    </row>
    <row r="8" spans="1:9" x14ac:dyDescent="0.25">
      <c r="A8" s="4" t="s">
        <v>14</v>
      </c>
      <c r="B8" s="7">
        <v>131685.32999999999</v>
      </c>
      <c r="C8" s="7">
        <v>-12172705.18</v>
      </c>
      <c r="D8" s="7">
        <v>6028188.1799999997</v>
      </c>
      <c r="E8" s="7">
        <v>-6012831.6699999999</v>
      </c>
      <c r="G8" t="str">
        <f t="shared" si="0"/>
        <v>USD1515011030</v>
      </c>
      <c r="H8" t="str">
        <f t="shared" si="1"/>
        <v>15150</v>
      </c>
      <c r="I8" t="str">
        <f t="shared" si="2"/>
        <v>OLP</v>
      </c>
    </row>
    <row r="9" spans="1:9" x14ac:dyDescent="0.25">
      <c r="A9" s="4" t="s">
        <v>15</v>
      </c>
      <c r="B9" s="7">
        <v>73592.34</v>
      </c>
      <c r="C9" s="7">
        <v>-8394724.3200000003</v>
      </c>
      <c r="D9" s="7">
        <v>4164823.75</v>
      </c>
      <c r="E9" s="7">
        <v>-4156308.23</v>
      </c>
      <c r="G9" t="str">
        <f t="shared" si="0"/>
        <v>USD1515011040</v>
      </c>
      <c r="H9" t="str">
        <f t="shared" si="1"/>
        <v>15150</v>
      </c>
      <c r="I9" t="str">
        <f t="shared" si="2"/>
        <v>MCH</v>
      </c>
    </row>
    <row r="10" spans="1:9" x14ac:dyDescent="0.25">
      <c r="A10" s="5" t="s">
        <v>16</v>
      </c>
      <c r="B10" s="5">
        <v>4.17</v>
      </c>
      <c r="C10" s="5">
        <v>-0.01</v>
      </c>
      <c r="D10" s="5">
        <v>4.17</v>
      </c>
      <c r="E10" s="5">
        <v>8.33</v>
      </c>
      <c r="G10" t="str">
        <f t="shared" si="0"/>
        <v>KHR1515011050</v>
      </c>
      <c r="H10" t="str">
        <f t="shared" si="1"/>
        <v>15150</v>
      </c>
      <c r="I10" t="str">
        <f t="shared" si="2"/>
        <v>CNC</v>
      </c>
    </row>
    <row r="11" spans="1:9" x14ac:dyDescent="0.25">
      <c r="A11" s="4" t="s">
        <v>17</v>
      </c>
      <c r="B11" s="7">
        <v>92542.76</v>
      </c>
      <c r="C11" s="7">
        <v>-13942759.970000001</v>
      </c>
      <c r="D11" s="7">
        <v>6931401.2000000002</v>
      </c>
      <c r="E11" s="7">
        <v>-6918816.0099999998</v>
      </c>
      <c r="G11" t="str">
        <f t="shared" si="0"/>
        <v>USD1515011050</v>
      </c>
      <c r="H11" t="str">
        <f t="shared" si="1"/>
        <v>15150</v>
      </c>
      <c r="I11" t="str">
        <f t="shared" si="2"/>
        <v>CNC</v>
      </c>
    </row>
    <row r="12" spans="1:9" x14ac:dyDescent="0.25">
      <c r="A12" s="5" t="s">
        <v>18</v>
      </c>
      <c r="B12" s="5">
        <v>-3.28</v>
      </c>
      <c r="C12" s="5">
        <v>0</v>
      </c>
      <c r="D12" s="5">
        <v>0</v>
      </c>
      <c r="E12" s="5">
        <v>-3.28</v>
      </c>
      <c r="G12" t="str">
        <f t="shared" si="0"/>
        <v>USD1515511050</v>
      </c>
      <c r="H12" t="str">
        <f t="shared" si="1"/>
        <v>15155</v>
      </c>
      <c r="I12" t="str">
        <f t="shared" si="2"/>
        <v>CNC</v>
      </c>
    </row>
    <row r="13" spans="1:9" x14ac:dyDescent="0.25">
      <c r="A13" s="4" t="s">
        <v>19</v>
      </c>
      <c r="B13" s="7">
        <v>63784.92</v>
      </c>
      <c r="C13" s="7">
        <v>-8953665.3499999996</v>
      </c>
      <c r="D13" s="7">
        <v>4448029.53</v>
      </c>
      <c r="E13" s="7">
        <v>-4441850.9000000004</v>
      </c>
      <c r="G13" t="str">
        <f t="shared" si="0"/>
        <v>USD1515011060</v>
      </c>
      <c r="H13" t="str">
        <f t="shared" si="1"/>
        <v>15150</v>
      </c>
      <c r="I13" t="str">
        <f t="shared" si="2"/>
        <v>TMO</v>
      </c>
    </row>
    <row r="14" spans="1:9" x14ac:dyDescent="0.25">
      <c r="A14" s="5" t="s">
        <v>20</v>
      </c>
      <c r="B14" s="6">
        <v>-2925.35</v>
      </c>
      <c r="C14" s="5">
        <v>0</v>
      </c>
      <c r="D14" s="5">
        <v>0</v>
      </c>
      <c r="E14" s="6">
        <v>-2925.35</v>
      </c>
      <c r="G14" t="str">
        <f t="shared" si="0"/>
        <v>USD1517011060</v>
      </c>
      <c r="H14" t="str">
        <f t="shared" si="1"/>
        <v>15170</v>
      </c>
      <c r="I14" t="str">
        <f t="shared" si="2"/>
        <v>TMO</v>
      </c>
    </row>
    <row r="15" spans="1:9" x14ac:dyDescent="0.25">
      <c r="A15" s="5" t="s">
        <v>21</v>
      </c>
      <c r="B15" s="5">
        <v>808.09</v>
      </c>
      <c r="C15" s="5">
        <v>-48.01</v>
      </c>
      <c r="D15" s="5">
        <v>148.88</v>
      </c>
      <c r="E15" s="5">
        <v>908.96</v>
      </c>
      <c r="G15" t="str">
        <f t="shared" si="0"/>
        <v>KHR1515011061</v>
      </c>
      <c r="H15" t="str">
        <f t="shared" si="1"/>
        <v>15150</v>
      </c>
      <c r="I15" t="str">
        <f t="shared" si="2"/>
        <v>SAG</v>
      </c>
    </row>
    <row r="16" spans="1:9" x14ac:dyDescent="0.25">
      <c r="A16" s="4" t="s">
        <v>22</v>
      </c>
      <c r="B16" s="7">
        <v>54402.27</v>
      </c>
      <c r="C16" s="7">
        <v>-12652235.82</v>
      </c>
      <c r="D16" s="7">
        <v>6303082.0899999999</v>
      </c>
      <c r="E16" s="7">
        <v>-6294751.46</v>
      </c>
      <c r="G16" t="str">
        <f t="shared" si="0"/>
        <v>USD1515011061</v>
      </c>
      <c r="H16" t="str">
        <f t="shared" si="1"/>
        <v>15150</v>
      </c>
      <c r="I16" t="str">
        <f t="shared" si="2"/>
        <v>SAG</v>
      </c>
    </row>
    <row r="17" spans="1:9" x14ac:dyDescent="0.25">
      <c r="A17" s="4" t="s">
        <v>23</v>
      </c>
      <c r="B17" s="7">
        <v>69409.06</v>
      </c>
      <c r="C17" s="7">
        <v>-10307991.5</v>
      </c>
      <c r="D17" s="7">
        <v>5122429.76</v>
      </c>
      <c r="E17" s="7">
        <v>-5116152.68</v>
      </c>
      <c r="G17" t="str">
        <f t="shared" si="0"/>
        <v>USD1515011070</v>
      </c>
      <c r="H17" t="str">
        <f t="shared" si="1"/>
        <v>15150</v>
      </c>
      <c r="I17" t="str">
        <f t="shared" si="2"/>
        <v>SVN</v>
      </c>
    </row>
    <row r="18" spans="1:9" x14ac:dyDescent="0.25">
      <c r="A18" s="4" t="s">
        <v>24</v>
      </c>
      <c r="B18" s="7">
        <v>70219.31</v>
      </c>
      <c r="C18" s="7">
        <v>-12431134.1</v>
      </c>
      <c r="D18" s="7">
        <v>6183783.6100000003</v>
      </c>
      <c r="E18" s="7">
        <v>-6177131.1799999997</v>
      </c>
      <c r="G18" t="str">
        <f t="shared" si="0"/>
        <v>USD1515011080</v>
      </c>
      <c r="H18" t="str">
        <f t="shared" si="1"/>
        <v>15150</v>
      </c>
      <c r="I18" t="str">
        <f t="shared" si="2"/>
        <v>KSY</v>
      </c>
    </row>
    <row r="19" spans="1:9" x14ac:dyDescent="0.25">
      <c r="A19" s="4" t="s">
        <v>25</v>
      </c>
      <c r="B19" s="7">
        <v>48975.12</v>
      </c>
      <c r="C19" s="7">
        <v>-7110778.2599999998</v>
      </c>
      <c r="D19" s="7">
        <v>3533347.46</v>
      </c>
      <c r="E19" s="7">
        <v>-3528455.68</v>
      </c>
      <c r="G19" t="str">
        <f t="shared" si="0"/>
        <v>USD1515011090</v>
      </c>
      <c r="H19" t="str">
        <f t="shared" si="1"/>
        <v>15150</v>
      </c>
      <c r="I19" t="str">
        <f t="shared" si="2"/>
        <v>OBM</v>
      </c>
    </row>
    <row r="20" spans="1:9" x14ac:dyDescent="0.25">
      <c r="A20" s="4" t="s">
        <v>26</v>
      </c>
      <c r="B20" s="7">
        <v>59877.61</v>
      </c>
      <c r="C20" s="7">
        <v>-4666129.49</v>
      </c>
      <c r="D20" s="7">
        <v>2306875.63</v>
      </c>
      <c r="E20" s="7">
        <v>-2299376.25</v>
      </c>
      <c r="G20" t="str">
        <f t="shared" si="0"/>
        <v>USD1515011120</v>
      </c>
      <c r="H20" t="str">
        <f t="shared" si="1"/>
        <v>15150</v>
      </c>
      <c r="I20" t="str">
        <f t="shared" si="2"/>
        <v>CCV</v>
      </c>
    </row>
    <row r="21" spans="1:9" x14ac:dyDescent="0.25">
      <c r="A21" s="5" t="s">
        <v>27</v>
      </c>
      <c r="B21" s="5">
        <v>34.96</v>
      </c>
      <c r="C21" s="5">
        <v>-0.03</v>
      </c>
      <c r="D21" s="5">
        <v>34.93</v>
      </c>
      <c r="E21" s="5">
        <v>69.86</v>
      </c>
      <c r="G21" t="str">
        <f t="shared" si="0"/>
        <v>KHR1515011130</v>
      </c>
      <c r="H21" t="str">
        <f t="shared" si="1"/>
        <v>15150</v>
      </c>
      <c r="I21" t="str">
        <f t="shared" si="2"/>
        <v>ASL</v>
      </c>
    </row>
    <row r="22" spans="1:9" x14ac:dyDescent="0.25">
      <c r="A22" s="4" t="s">
        <v>28</v>
      </c>
      <c r="B22" s="7">
        <v>57236.42</v>
      </c>
      <c r="C22" s="7">
        <v>-7963928.5899999999</v>
      </c>
      <c r="D22" s="7">
        <v>3955925.92</v>
      </c>
      <c r="E22" s="7">
        <v>-3950766.25</v>
      </c>
      <c r="G22" t="str">
        <f t="shared" si="0"/>
        <v>USD1515011130</v>
      </c>
      <c r="H22" t="str">
        <f t="shared" si="1"/>
        <v>15150</v>
      </c>
      <c r="I22" t="str">
        <f t="shared" si="2"/>
        <v>ASL</v>
      </c>
    </row>
    <row r="23" spans="1:9" x14ac:dyDescent="0.25">
      <c r="A23" s="5" t="s">
        <v>29</v>
      </c>
      <c r="B23" s="6">
        <v>1335.9</v>
      </c>
      <c r="C23" s="5">
        <v>-73.13</v>
      </c>
      <c r="D23" s="5">
        <v>149.18</v>
      </c>
      <c r="E23" s="6">
        <v>1411.95</v>
      </c>
      <c r="G23" t="str">
        <f t="shared" si="0"/>
        <v>KHR1515012010</v>
      </c>
      <c r="H23" t="str">
        <f t="shared" si="1"/>
        <v>15150</v>
      </c>
      <c r="I23" t="str">
        <f t="shared" si="2"/>
        <v>KPT</v>
      </c>
    </row>
    <row r="24" spans="1:9" x14ac:dyDescent="0.25">
      <c r="A24" s="5" t="s">
        <v>30</v>
      </c>
      <c r="B24" s="5">
        <v>-3.52</v>
      </c>
      <c r="C24" s="5">
        <v>0</v>
      </c>
      <c r="D24" s="5">
        <v>0</v>
      </c>
      <c r="E24" s="5">
        <v>-3.52</v>
      </c>
      <c r="G24" t="str">
        <f t="shared" si="0"/>
        <v>KHR1515512010</v>
      </c>
      <c r="H24" t="str">
        <f t="shared" si="1"/>
        <v>15155</v>
      </c>
      <c r="I24" t="str">
        <f t="shared" si="2"/>
        <v>KPT</v>
      </c>
    </row>
    <row r="25" spans="1:9" x14ac:dyDescent="0.25">
      <c r="A25" s="5" t="s">
        <v>31</v>
      </c>
      <c r="B25" s="5">
        <v>-573.48</v>
      </c>
      <c r="C25" s="5">
        <v>0</v>
      </c>
      <c r="D25" s="5">
        <v>0.43</v>
      </c>
      <c r="E25" s="5">
        <v>-573.04999999999995</v>
      </c>
      <c r="G25" t="str">
        <f t="shared" si="0"/>
        <v>KHR1517012010</v>
      </c>
      <c r="H25" t="str">
        <f t="shared" si="1"/>
        <v>15170</v>
      </c>
      <c r="I25" t="str">
        <f t="shared" si="2"/>
        <v>KPT</v>
      </c>
    </row>
    <row r="26" spans="1:9" x14ac:dyDescent="0.25">
      <c r="A26" s="4" t="s">
        <v>32</v>
      </c>
      <c r="B26" s="7">
        <v>74523.47</v>
      </c>
      <c r="C26" s="7">
        <v>-11070062.810000001</v>
      </c>
      <c r="D26" s="7">
        <v>5502755.3799999999</v>
      </c>
      <c r="E26" s="7">
        <v>-5492783.96</v>
      </c>
      <c r="G26" t="str">
        <f t="shared" si="0"/>
        <v>USD1515012010</v>
      </c>
      <c r="H26" t="str">
        <f t="shared" si="1"/>
        <v>15150</v>
      </c>
      <c r="I26" t="str">
        <f t="shared" si="2"/>
        <v>KPT</v>
      </c>
    </row>
    <row r="27" spans="1:9" x14ac:dyDescent="0.25">
      <c r="A27" s="5" t="s">
        <v>95</v>
      </c>
      <c r="B27" s="5">
        <v>0</v>
      </c>
      <c r="C27" s="6">
        <v>-124839.63</v>
      </c>
      <c r="D27" s="5">
        <v>0</v>
      </c>
      <c r="E27" s="6">
        <v>-124839.63</v>
      </c>
      <c r="G27" t="str">
        <f t="shared" si="0"/>
        <v>USD1516012010</v>
      </c>
      <c r="H27" t="str">
        <f t="shared" si="1"/>
        <v>15160</v>
      </c>
      <c r="I27" t="str">
        <f t="shared" si="2"/>
        <v>KPT</v>
      </c>
    </row>
    <row r="28" spans="1:9" x14ac:dyDescent="0.25">
      <c r="A28" s="5" t="s">
        <v>33</v>
      </c>
      <c r="B28" s="6">
        <v>2247.04</v>
      </c>
      <c r="C28" s="5">
        <v>-44.56</v>
      </c>
      <c r="D28" s="5">
        <v>375.49</v>
      </c>
      <c r="E28" s="6">
        <v>2577.9699999999998</v>
      </c>
      <c r="G28" t="str">
        <f t="shared" si="0"/>
        <v>KHR1515012020</v>
      </c>
      <c r="H28" t="str">
        <f t="shared" si="1"/>
        <v>15150</v>
      </c>
      <c r="I28" t="str">
        <f t="shared" si="2"/>
        <v>TKO</v>
      </c>
    </row>
    <row r="29" spans="1:9" x14ac:dyDescent="0.25">
      <c r="A29" s="4" t="s">
        <v>34</v>
      </c>
      <c r="B29" s="7">
        <v>74380.7</v>
      </c>
      <c r="C29" s="7">
        <v>-15790339.939999999</v>
      </c>
      <c r="D29" s="7">
        <v>7861668.79</v>
      </c>
      <c r="E29" s="7">
        <v>-7854290.4500000002</v>
      </c>
      <c r="G29" t="str">
        <f t="shared" si="0"/>
        <v>USD1515012020</v>
      </c>
      <c r="H29" t="str">
        <f t="shared" si="1"/>
        <v>15150</v>
      </c>
      <c r="I29" t="str">
        <f t="shared" si="2"/>
        <v>TKO</v>
      </c>
    </row>
    <row r="30" spans="1:9" x14ac:dyDescent="0.25">
      <c r="A30" s="5" t="s">
        <v>96</v>
      </c>
      <c r="B30" s="5">
        <v>0</v>
      </c>
      <c r="C30" s="6">
        <v>-65012.19</v>
      </c>
      <c r="D30" s="5">
        <v>0</v>
      </c>
      <c r="E30" s="6">
        <v>-65012.19</v>
      </c>
      <c r="G30" t="str">
        <f t="shared" si="0"/>
        <v>USD1516012020</v>
      </c>
      <c r="H30" t="str">
        <f t="shared" si="1"/>
        <v>15160</v>
      </c>
      <c r="I30" t="str">
        <f t="shared" si="2"/>
        <v>TKO</v>
      </c>
    </row>
    <row r="31" spans="1:9" x14ac:dyDescent="0.25">
      <c r="A31" s="5" t="s">
        <v>35</v>
      </c>
      <c r="B31" s="5">
        <v>93.33</v>
      </c>
      <c r="C31" s="5">
        <v>-7.0000000000000007E-2</v>
      </c>
      <c r="D31" s="5">
        <v>0</v>
      </c>
      <c r="E31" s="5">
        <v>93.26</v>
      </c>
      <c r="G31" t="str">
        <f t="shared" si="0"/>
        <v>KHR1515012030</v>
      </c>
      <c r="H31" t="str">
        <f t="shared" si="1"/>
        <v>15150</v>
      </c>
      <c r="I31" t="str">
        <f t="shared" si="2"/>
        <v>KSP</v>
      </c>
    </row>
    <row r="32" spans="1:9" x14ac:dyDescent="0.25">
      <c r="A32" s="4" t="s">
        <v>36</v>
      </c>
      <c r="B32" s="7">
        <v>79635.66</v>
      </c>
      <c r="C32" s="7">
        <v>-15048528.6</v>
      </c>
      <c r="D32" s="7">
        <v>7489145.04</v>
      </c>
      <c r="E32" s="7">
        <v>-7479747.9000000004</v>
      </c>
      <c r="G32" t="str">
        <f t="shared" si="0"/>
        <v>USD1515012030</v>
      </c>
      <c r="H32" t="str">
        <f t="shared" si="1"/>
        <v>15150</v>
      </c>
      <c r="I32" t="str">
        <f t="shared" si="2"/>
        <v>KSP</v>
      </c>
    </row>
    <row r="33" spans="1:9" x14ac:dyDescent="0.25">
      <c r="A33" s="4" t="s">
        <v>37</v>
      </c>
      <c r="B33" s="7">
        <v>31482.18</v>
      </c>
      <c r="C33" s="7">
        <v>-3048020.03</v>
      </c>
      <c r="D33" s="7">
        <v>1510713.41</v>
      </c>
      <c r="E33" s="7">
        <v>-1505824.44</v>
      </c>
      <c r="G33" t="str">
        <f t="shared" si="0"/>
        <v>USD1515012040</v>
      </c>
      <c r="H33" t="str">
        <f t="shared" si="1"/>
        <v>15150</v>
      </c>
      <c r="I33" t="str">
        <f t="shared" si="2"/>
        <v>PSN</v>
      </c>
    </row>
    <row r="34" spans="1:9" x14ac:dyDescent="0.25">
      <c r="A34" s="5" t="s">
        <v>38</v>
      </c>
      <c r="B34" s="5">
        <v>549.44000000000005</v>
      </c>
      <c r="C34" s="5">
        <v>-0.41</v>
      </c>
      <c r="D34" s="5">
        <v>70.06</v>
      </c>
      <c r="E34" s="5">
        <v>619.09</v>
      </c>
      <c r="G34" t="str">
        <f t="shared" si="0"/>
        <v>KHR1515013010</v>
      </c>
      <c r="H34" t="str">
        <f t="shared" si="1"/>
        <v>15150</v>
      </c>
      <c r="I34" t="str">
        <f t="shared" si="2"/>
        <v>BTB</v>
      </c>
    </row>
    <row r="35" spans="1:9" x14ac:dyDescent="0.25">
      <c r="A35" s="4" t="s">
        <v>39</v>
      </c>
      <c r="B35" s="4">
        <v>191.87</v>
      </c>
      <c r="C35" s="7">
        <v>-3735.85</v>
      </c>
      <c r="D35" s="7">
        <v>1786.71</v>
      </c>
      <c r="E35" s="7">
        <v>-1757.27</v>
      </c>
      <c r="G35" t="str">
        <f t="shared" si="0"/>
        <v>THB1515013010</v>
      </c>
      <c r="H35" t="str">
        <f t="shared" si="1"/>
        <v>15150</v>
      </c>
      <c r="I35" t="str">
        <f t="shared" si="2"/>
        <v>BTB</v>
      </c>
    </row>
    <row r="36" spans="1:9" x14ac:dyDescent="0.25">
      <c r="A36" s="4" t="s">
        <v>40</v>
      </c>
      <c r="B36" s="7">
        <v>98887.88</v>
      </c>
      <c r="C36" s="7">
        <v>-20126929.920000002</v>
      </c>
      <c r="D36" s="7">
        <v>10019231.66</v>
      </c>
      <c r="E36" s="7">
        <v>-10008810.380000001</v>
      </c>
      <c r="G36" t="str">
        <f t="shared" si="0"/>
        <v>USD1515013010</v>
      </c>
      <c r="H36" t="str">
        <f t="shared" si="1"/>
        <v>15150</v>
      </c>
      <c r="I36" t="str">
        <f t="shared" si="2"/>
        <v>BTB</v>
      </c>
    </row>
    <row r="37" spans="1:9" x14ac:dyDescent="0.25">
      <c r="A37" s="4" t="s">
        <v>41</v>
      </c>
      <c r="B37" s="7">
        <v>16593.060000000001</v>
      </c>
      <c r="C37" s="4">
        <v>-508.96</v>
      </c>
      <c r="D37" s="7">
        <v>2658.59</v>
      </c>
      <c r="E37" s="7">
        <v>18742.689999999999</v>
      </c>
      <c r="G37" t="str">
        <f t="shared" si="0"/>
        <v>KHR1515013020</v>
      </c>
      <c r="H37" t="str">
        <f t="shared" si="1"/>
        <v>15150</v>
      </c>
      <c r="I37" t="str">
        <f t="shared" si="2"/>
        <v>BKN</v>
      </c>
    </row>
    <row r="38" spans="1:9" x14ac:dyDescent="0.25">
      <c r="A38" s="4" t="s">
        <v>42</v>
      </c>
      <c r="B38" s="7">
        <v>59861.58</v>
      </c>
      <c r="C38" s="7">
        <v>-13174804.619999999</v>
      </c>
      <c r="D38" s="7">
        <v>6559811.8200000003</v>
      </c>
      <c r="E38" s="7">
        <v>-6555131.2199999997</v>
      </c>
      <c r="G38" t="str">
        <f t="shared" si="0"/>
        <v>USD1515013020</v>
      </c>
      <c r="H38" t="str">
        <f t="shared" si="1"/>
        <v>15150</v>
      </c>
      <c r="I38" t="str">
        <f t="shared" si="2"/>
        <v>BKN</v>
      </c>
    </row>
    <row r="39" spans="1:9" x14ac:dyDescent="0.25">
      <c r="A39" s="5" t="s">
        <v>43</v>
      </c>
      <c r="B39" s="5">
        <v>35.380000000000003</v>
      </c>
      <c r="C39" s="5">
        <v>-0.03</v>
      </c>
      <c r="D39" s="5">
        <v>35.33</v>
      </c>
      <c r="E39" s="5">
        <v>70.680000000000007</v>
      </c>
      <c r="G39" t="str">
        <f t="shared" si="0"/>
        <v>KHR1515013030</v>
      </c>
      <c r="H39" t="str">
        <f t="shared" si="1"/>
        <v>15150</v>
      </c>
      <c r="I39" t="str">
        <f t="shared" si="2"/>
        <v>PPT</v>
      </c>
    </row>
    <row r="40" spans="1:9" x14ac:dyDescent="0.25">
      <c r="A40" s="4" t="s">
        <v>44</v>
      </c>
      <c r="B40" s="7">
        <v>6932.99</v>
      </c>
      <c r="C40" s="7">
        <v>-60399.48</v>
      </c>
      <c r="D40" s="7">
        <v>27211.45</v>
      </c>
      <c r="E40" s="7">
        <v>-26255.040000000001</v>
      </c>
      <c r="G40" t="str">
        <f t="shared" si="0"/>
        <v>THB1515013030</v>
      </c>
      <c r="H40" t="str">
        <f t="shared" si="1"/>
        <v>15150</v>
      </c>
      <c r="I40" t="str">
        <f t="shared" si="2"/>
        <v>PPT</v>
      </c>
    </row>
    <row r="41" spans="1:9" x14ac:dyDescent="0.25">
      <c r="A41" s="4" t="s">
        <v>45</v>
      </c>
      <c r="B41" s="7">
        <v>66611.320000000007</v>
      </c>
      <c r="C41" s="7">
        <v>-17837241.030000001</v>
      </c>
      <c r="D41" s="7">
        <v>8888924.3499999996</v>
      </c>
      <c r="E41" s="7">
        <v>-8881705.3599999994</v>
      </c>
      <c r="G41" t="str">
        <f t="shared" si="0"/>
        <v>USD1515013030</v>
      </c>
      <c r="H41" t="str">
        <f t="shared" si="1"/>
        <v>15150</v>
      </c>
      <c r="I41" t="str">
        <f t="shared" si="2"/>
        <v>PPT</v>
      </c>
    </row>
    <row r="42" spans="1:9" x14ac:dyDescent="0.25">
      <c r="A42" s="5" t="s">
        <v>46</v>
      </c>
      <c r="B42" s="6">
        <v>-7192.01</v>
      </c>
      <c r="C42" s="5">
        <v>0</v>
      </c>
      <c r="D42" s="5">
        <v>0</v>
      </c>
      <c r="E42" s="6">
        <v>-7192.01</v>
      </c>
      <c r="G42" t="str">
        <f t="shared" si="0"/>
        <v>USD1517013030</v>
      </c>
      <c r="H42" t="str">
        <f t="shared" si="1"/>
        <v>15170</v>
      </c>
      <c r="I42" t="str">
        <f t="shared" si="2"/>
        <v>PPT</v>
      </c>
    </row>
    <row r="43" spans="1:9" x14ac:dyDescent="0.25">
      <c r="A43" s="5" t="s">
        <v>47</v>
      </c>
      <c r="B43" s="6">
        <v>4086.89</v>
      </c>
      <c r="C43" s="5">
        <v>-525.99</v>
      </c>
      <c r="D43" s="5">
        <v>655.16999999999996</v>
      </c>
      <c r="E43" s="6">
        <v>4216.07</v>
      </c>
      <c r="G43" t="str">
        <f t="shared" si="0"/>
        <v>KHR1515013040</v>
      </c>
      <c r="H43" t="str">
        <f t="shared" si="1"/>
        <v>15150</v>
      </c>
      <c r="I43" t="str">
        <f t="shared" si="2"/>
        <v>PUR</v>
      </c>
    </row>
    <row r="44" spans="1:9" x14ac:dyDescent="0.25">
      <c r="A44" s="4" t="s">
        <v>48</v>
      </c>
      <c r="B44" s="7">
        <v>62713.36</v>
      </c>
      <c r="C44" s="7">
        <v>-15582338.43</v>
      </c>
      <c r="D44" s="7">
        <v>7763047.9900000002</v>
      </c>
      <c r="E44" s="7">
        <v>-7756577.0800000001</v>
      </c>
      <c r="G44" t="str">
        <f t="shared" si="0"/>
        <v>USD1515013040</v>
      </c>
      <c r="H44" t="str">
        <f t="shared" si="1"/>
        <v>15150</v>
      </c>
      <c r="I44" t="str">
        <f t="shared" si="2"/>
        <v>PUR</v>
      </c>
    </row>
    <row r="45" spans="1:9" x14ac:dyDescent="0.25">
      <c r="A45" s="5" t="s">
        <v>49</v>
      </c>
      <c r="B45" s="5">
        <v>200.65</v>
      </c>
      <c r="C45" s="5">
        <v>-0.15</v>
      </c>
      <c r="D45" s="5">
        <v>25.27</v>
      </c>
      <c r="E45" s="5">
        <v>225.77</v>
      </c>
      <c r="G45" t="str">
        <f t="shared" si="0"/>
        <v>KHR1515013050</v>
      </c>
      <c r="H45" t="str">
        <f t="shared" si="1"/>
        <v>15150</v>
      </c>
      <c r="I45" t="str">
        <f t="shared" si="2"/>
        <v>TKL</v>
      </c>
    </row>
    <row r="46" spans="1:9" x14ac:dyDescent="0.25">
      <c r="A46" s="4" t="s">
        <v>50</v>
      </c>
      <c r="B46" s="7">
        <v>7956.76</v>
      </c>
      <c r="C46" s="7">
        <v>-10515.24</v>
      </c>
      <c r="D46" s="7">
        <v>1900.66</v>
      </c>
      <c r="E46" s="4">
        <v>-657.82</v>
      </c>
      <c r="G46" t="str">
        <f t="shared" si="0"/>
        <v>THB1515013050</v>
      </c>
      <c r="H46" t="str">
        <f t="shared" si="1"/>
        <v>15150</v>
      </c>
      <c r="I46" t="str">
        <f t="shared" si="2"/>
        <v>TKL</v>
      </c>
    </row>
    <row r="47" spans="1:9" x14ac:dyDescent="0.25">
      <c r="A47" s="4" t="s">
        <v>51</v>
      </c>
      <c r="B47" s="7">
        <v>31138.15</v>
      </c>
      <c r="C47" s="7">
        <v>-7075844.1699999999</v>
      </c>
      <c r="D47" s="7">
        <v>3524062.61</v>
      </c>
      <c r="E47" s="7">
        <v>-3520643.41</v>
      </c>
      <c r="G47" t="str">
        <f t="shared" si="0"/>
        <v>USD1515013050</v>
      </c>
      <c r="H47" t="str">
        <f t="shared" si="1"/>
        <v>15150</v>
      </c>
      <c r="I47" t="str">
        <f t="shared" si="2"/>
        <v>TKL</v>
      </c>
    </row>
    <row r="48" spans="1:9" x14ac:dyDescent="0.25">
      <c r="A48" s="5" t="s">
        <v>52</v>
      </c>
      <c r="B48" s="5">
        <v>56.6</v>
      </c>
      <c r="C48" s="5">
        <v>-0.04</v>
      </c>
      <c r="D48" s="5">
        <v>21.33</v>
      </c>
      <c r="E48" s="5">
        <v>77.89</v>
      </c>
      <c r="G48" t="str">
        <f t="shared" si="0"/>
        <v>KHR1515013060</v>
      </c>
      <c r="H48" t="str">
        <f t="shared" si="1"/>
        <v>15150</v>
      </c>
      <c r="I48" t="str">
        <f t="shared" si="2"/>
        <v>BMC</v>
      </c>
    </row>
    <row r="49" spans="1:9" x14ac:dyDescent="0.25">
      <c r="A49" s="4" t="s">
        <v>53</v>
      </c>
      <c r="B49" s="7">
        <v>7601.44</v>
      </c>
      <c r="C49" s="7">
        <v>-39096.39</v>
      </c>
      <c r="D49" s="7">
        <v>16018.68</v>
      </c>
      <c r="E49" s="7">
        <v>-15476.27</v>
      </c>
      <c r="G49" t="str">
        <f t="shared" si="0"/>
        <v>THB1515013060</v>
      </c>
      <c r="H49" t="str">
        <f t="shared" si="1"/>
        <v>15150</v>
      </c>
      <c r="I49" t="str">
        <f t="shared" si="2"/>
        <v>BMC</v>
      </c>
    </row>
    <row r="50" spans="1:9" x14ac:dyDescent="0.25">
      <c r="A50" s="4" t="s">
        <v>54</v>
      </c>
      <c r="B50" s="7">
        <v>95197.24</v>
      </c>
      <c r="C50" s="7">
        <v>-8930982.7100000009</v>
      </c>
      <c r="D50" s="7">
        <v>4424157.26</v>
      </c>
      <c r="E50" s="7">
        <v>-4411628.21</v>
      </c>
      <c r="G50" t="str">
        <f t="shared" si="0"/>
        <v>USD1515013060</v>
      </c>
      <c r="H50" t="str">
        <f t="shared" si="1"/>
        <v>15150</v>
      </c>
      <c r="I50" t="str">
        <f t="shared" si="2"/>
        <v>BMC</v>
      </c>
    </row>
    <row r="51" spans="1:9" x14ac:dyDescent="0.25">
      <c r="A51" s="5" t="s">
        <v>55</v>
      </c>
      <c r="B51" s="5">
        <v>225.67</v>
      </c>
      <c r="C51" s="5">
        <v>-0.17</v>
      </c>
      <c r="D51" s="5">
        <v>78.59</v>
      </c>
      <c r="E51" s="5">
        <v>304.08999999999997</v>
      </c>
      <c r="G51" t="str">
        <f t="shared" si="0"/>
        <v>KHR1515013070</v>
      </c>
      <c r="H51" t="str">
        <f t="shared" si="1"/>
        <v>15150</v>
      </c>
      <c r="I51" t="str">
        <f t="shared" si="2"/>
        <v>PLN</v>
      </c>
    </row>
    <row r="52" spans="1:9" x14ac:dyDescent="0.25">
      <c r="A52" s="5" t="s">
        <v>56</v>
      </c>
      <c r="B52" s="6">
        <v>7239.1</v>
      </c>
      <c r="C52" s="6">
        <v>-6919.06</v>
      </c>
      <c r="D52" s="5">
        <v>575.25</v>
      </c>
      <c r="E52" s="5">
        <v>895.29</v>
      </c>
      <c r="G52" t="str">
        <f t="shared" si="0"/>
        <v>THB1515013070</v>
      </c>
      <c r="H52" t="str">
        <f t="shared" si="1"/>
        <v>15150</v>
      </c>
      <c r="I52" t="str">
        <f t="shared" si="2"/>
        <v>PLN</v>
      </c>
    </row>
    <row r="53" spans="1:9" x14ac:dyDescent="0.25">
      <c r="A53" s="4" t="s">
        <v>57</v>
      </c>
      <c r="B53" s="7">
        <v>42579.62</v>
      </c>
      <c r="C53" s="7">
        <v>-3172672.6</v>
      </c>
      <c r="D53" s="7">
        <v>1568072.29</v>
      </c>
      <c r="E53" s="7">
        <v>-1562020.69</v>
      </c>
      <c r="G53" t="str">
        <f t="shared" si="0"/>
        <v>USD1515013070</v>
      </c>
      <c r="H53" t="str">
        <f t="shared" si="1"/>
        <v>15150</v>
      </c>
      <c r="I53" t="str">
        <f t="shared" si="2"/>
        <v>PLN</v>
      </c>
    </row>
    <row r="54" spans="1:9" x14ac:dyDescent="0.25">
      <c r="A54" s="5" t="s">
        <v>58</v>
      </c>
      <c r="B54" s="5">
        <v>233.31</v>
      </c>
      <c r="C54" s="5">
        <v>-0.18</v>
      </c>
      <c r="D54" s="5">
        <v>155.69</v>
      </c>
      <c r="E54" s="5">
        <v>388.82</v>
      </c>
      <c r="G54" t="str">
        <f t="shared" si="0"/>
        <v>KHR1515013080</v>
      </c>
      <c r="H54" t="str">
        <f t="shared" si="1"/>
        <v>15150</v>
      </c>
      <c r="I54" t="str">
        <f t="shared" si="2"/>
        <v>SPL</v>
      </c>
    </row>
    <row r="55" spans="1:9" x14ac:dyDescent="0.25">
      <c r="A55" s="4" t="s">
        <v>59</v>
      </c>
      <c r="B55" s="7">
        <v>22206.75</v>
      </c>
      <c r="C55" s="7">
        <v>-21948.82</v>
      </c>
      <c r="D55" s="7">
        <v>3389.04</v>
      </c>
      <c r="E55" s="7">
        <v>3646.97</v>
      </c>
      <c r="G55" t="str">
        <f t="shared" si="0"/>
        <v>THB1515013080</v>
      </c>
      <c r="H55" t="str">
        <f t="shared" si="1"/>
        <v>15150</v>
      </c>
      <c r="I55" t="str">
        <f t="shared" si="2"/>
        <v>SPL</v>
      </c>
    </row>
    <row r="56" spans="1:9" x14ac:dyDescent="0.25">
      <c r="A56" s="5" t="s">
        <v>97</v>
      </c>
      <c r="B56" s="5">
        <v>0</v>
      </c>
      <c r="C56" s="6">
        <v>-3012.91</v>
      </c>
      <c r="D56" s="5">
        <v>0</v>
      </c>
      <c r="E56" s="6">
        <v>-3012.91</v>
      </c>
      <c r="G56" t="str">
        <f t="shared" si="0"/>
        <v>THB1515513080</v>
      </c>
      <c r="H56" t="str">
        <f t="shared" si="1"/>
        <v>15155</v>
      </c>
      <c r="I56" t="str">
        <f t="shared" si="2"/>
        <v>SPL</v>
      </c>
    </row>
    <row r="57" spans="1:9" x14ac:dyDescent="0.25">
      <c r="A57" s="4" t="s">
        <v>60</v>
      </c>
      <c r="B57" s="7">
        <v>20674.95</v>
      </c>
      <c r="C57" s="7">
        <v>-2481532</v>
      </c>
      <c r="D57" s="7">
        <v>1231278.27</v>
      </c>
      <c r="E57" s="7">
        <v>-1229578.78</v>
      </c>
      <c r="G57" t="str">
        <f t="shared" si="0"/>
        <v>USD1515013080</v>
      </c>
      <c r="H57" t="str">
        <f t="shared" si="1"/>
        <v>15150</v>
      </c>
      <c r="I57" t="str">
        <f t="shared" si="2"/>
        <v>SPL</v>
      </c>
    </row>
    <row r="58" spans="1:9" x14ac:dyDescent="0.25">
      <c r="A58" s="5" t="s">
        <v>98</v>
      </c>
      <c r="B58" s="5">
        <v>0</v>
      </c>
      <c r="C58" s="6">
        <v>-66560</v>
      </c>
      <c r="D58" s="5">
        <v>0</v>
      </c>
      <c r="E58" s="6">
        <v>-66560</v>
      </c>
      <c r="G58" t="str">
        <f t="shared" si="0"/>
        <v>USD1515513080</v>
      </c>
      <c r="H58" t="str">
        <f t="shared" si="1"/>
        <v>15155</v>
      </c>
      <c r="I58" t="str">
        <f t="shared" si="2"/>
        <v>SPL</v>
      </c>
    </row>
    <row r="59" spans="1:9" x14ac:dyDescent="0.25">
      <c r="A59" s="5" t="s">
        <v>61</v>
      </c>
      <c r="B59" s="6">
        <v>3819</v>
      </c>
      <c r="C59" s="5">
        <v>-115.04</v>
      </c>
      <c r="D59" s="5">
        <v>384.41</v>
      </c>
      <c r="E59" s="6">
        <v>4088.37</v>
      </c>
      <c r="G59" t="str">
        <f t="shared" si="0"/>
        <v>KHR1515013090</v>
      </c>
      <c r="H59" t="str">
        <f t="shared" si="1"/>
        <v>15150</v>
      </c>
      <c r="I59" t="str">
        <f t="shared" si="2"/>
        <v>OMC</v>
      </c>
    </row>
    <row r="60" spans="1:9" x14ac:dyDescent="0.25">
      <c r="A60" s="4" t="s">
        <v>62</v>
      </c>
      <c r="B60" s="7">
        <v>7122.25</v>
      </c>
      <c r="C60" s="7">
        <v>-56495.18</v>
      </c>
      <c r="D60" s="7">
        <v>25221.91</v>
      </c>
      <c r="E60" s="7">
        <v>-24151.02</v>
      </c>
      <c r="G60" t="str">
        <f t="shared" si="0"/>
        <v>THB1515013090</v>
      </c>
      <c r="H60" t="str">
        <f t="shared" si="1"/>
        <v>15150</v>
      </c>
      <c r="I60" t="str">
        <f t="shared" si="2"/>
        <v>OMC</v>
      </c>
    </row>
    <row r="61" spans="1:9" x14ac:dyDescent="0.25">
      <c r="A61" s="4" t="s">
        <v>63</v>
      </c>
      <c r="B61" s="7">
        <v>29765.24</v>
      </c>
      <c r="C61" s="7">
        <v>-6022148.0099999998</v>
      </c>
      <c r="D61" s="7">
        <v>2997731.04</v>
      </c>
      <c r="E61" s="7">
        <v>-2994651.73</v>
      </c>
      <c r="G61" t="str">
        <f t="shared" si="0"/>
        <v>USD1515013090</v>
      </c>
      <c r="H61" t="str">
        <f t="shared" si="1"/>
        <v>15150</v>
      </c>
      <c r="I61" t="str">
        <f t="shared" si="2"/>
        <v>OMC</v>
      </c>
    </row>
    <row r="62" spans="1:9" x14ac:dyDescent="0.25">
      <c r="A62" s="5" t="s">
        <v>64</v>
      </c>
      <c r="B62" s="6">
        <v>4839.5</v>
      </c>
      <c r="C62" s="5">
        <v>-188.33</v>
      </c>
      <c r="D62" s="5">
        <v>674.93</v>
      </c>
      <c r="E62" s="6">
        <v>5326.1</v>
      </c>
      <c r="G62" t="str">
        <f t="shared" si="0"/>
        <v>KHR1515014010</v>
      </c>
      <c r="H62" t="str">
        <f t="shared" si="1"/>
        <v>15150</v>
      </c>
      <c r="I62" t="str">
        <f t="shared" si="2"/>
        <v>KTM</v>
      </c>
    </row>
    <row r="63" spans="1:9" x14ac:dyDescent="0.25">
      <c r="A63" s="4" t="s">
        <v>65</v>
      </c>
      <c r="B63" s="7">
        <v>69511.39</v>
      </c>
      <c r="C63" s="7">
        <v>-13287093.460000001</v>
      </c>
      <c r="D63" s="7">
        <v>6612642.4000000004</v>
      </c>
      <c r="E63" s="7">
        <v>-6604939.6699999999</v>
      </c>
      <c r="G63" t="str">
        <f t="shared" si="0"/>
        <v>USD1515014010</v>
      </c>
      <c r="H63" t="str">
        <f t="shared" si="1"/>
        <v>15150</v>
      </c>
      <c r="I63" t="str">
        <f t="shared" si="2"/>
        <v>KTM</v>
      </c>
    </row>
    <row r="64" spans="1:9" x14ac:dyDescent="0.25">
      <c r="A64" s="4" t="s">
        <v>66</v>
      </c>
      <c r="B64" s="7">
        <v>92177.14</v>
      </c>
      <c r="C64" s="7">
        <v>-15966281.529999999</v>
      </c>
      <c r="D64" s="7">
        <v>7941678.21</v>
      </c>
      <c r="E64" s="7">
        <v>-7932426.1799999997</v>
      </c>
      <c r="G64" t="str">
        <f t="shared" si="0"/>
        <v>USD1515014020</v>
      </c>
      <c r="H64" t="str">
        <f t="shared" si="1"/>
        <v>15150</v>
      </c>
      <c r="I64" t="str">
        <f t="shared" si="2"/>
        <v>SRP</v>
      </c>
    </row>
    <row r="65" spans="1:9" x14ac:dyDescent="0.25">
      <c r="A65" s="5" t="s">
        <v>67</v>
      </c>
      <c r="B65" s="6">
        <v>-32149.81</v>
      </c>
      <c r="C65" s="5">
        <v>0</v>
      </c>
      <c r="D65" s="5">
        <v>0</v>
      </c>
      <c r="E65" s="6">
        <v>-32149.81</v>
      </c>
      <c r="G65" t="str">
        <f t="shared" si="0"/>
        <v>USD1517014020</v>
      </c>
      <c r="H65" t="str">
        <f t="shared" si="1"/>
        <v>15170</v>
      </c>
      <c r="I65" t="str">
        <f t="shared" si="2"/>
        <v>SRP</v>
      </c>
    </row>
    <row r="66" spans="1:9" x14ac:dyDescent="0.25">
      <c r="A66" s="5" t="s">
        <v>68</v>
      </c>
      <c r="B66" s="6">
        <v>3135.38</v>
      </c>
      <c r="C66" s="5">
        <v>-17.57</v>
      </c>
      <c r="D66" s="5">
        <v>339.25</v>
      </c>
      <c r="E66" s="6">
        <v>3457.06</v>
      </c>
      <c r="G66" t="str">
        <f t="shared" si="0"/>
        <v>KHR1515014030</v>
      </c>
      <c r="H66" t="str">
        <f t="shared" si="1"/>
        <v>15150</v>
      </c>
      <c r="I66" t="str">
        <f t="shared" si="2"/>
        <v>KCM</v>
      </c>
    </row>
    <row r="67" spans="1:9" x14ac:dyDescent="0.25">
      <c r="A67" s="4" t="s">
        <v>69</v>
      </c>
      <c r="B67" s="7">
        <v>96002.45</v>
      </c>
      <c r="C67" s="7">
        <v>-20234488.629999999</v>
      </c>
      <c r="D67" s="7">
        <v>10073728.91</v>
      </c>
      <c r="E67" s="7">
        <v>-10064757.27</v>
      </c>
      <c r="G67" t="str">
        <f t="shared" si="0"/>
        <v>USD1515014030</v>
      </c>
      <c r="H67" t="str">
        <f t="shared" si="1"/>
        <v>15150</v>
      </c>
      <c r="I67" t="str">
        <f t="shared" si="2"/>
        <v>KCM</v>
      </c>
    </row>
    <row r="68" spans="1:9" x14ac:dyDescent="0.25">
      <c r="A68" s="5" t="s">
        <v>70</v>
      </c>
      <c r="B68" s="5">
        <v>972.01</v>
      </c>
      <c r="C68" s="5">
        <v>-96.78</v>
      </c>
      <c r="D68" s="5">
        <v>148.5</v>
      </c>
      <c r="E68" s="6">
        <v>1023.73</v>
      </c>
      <c r="G68" t="str">
        <f t="shared" si="0"/>
        <v>KHR1515014040</v>
      </c>
      <c r="H68" t="str">
        <f t="shared" si="1"/>
        <v>15150</v>
      </c>
      <c r="I68" t="str">
        <f t="shared" si="2"/>
        <v>PUK</v>
      </c>
    </row>
    <row r="69" spans="1:9" x14ac:dyDescent="0.25">
      <c r="A69" s="4" t="s">
        <v>71</v>
      </c>
      <c r="B69" s="7">
        <v>51109.56</v>
      </c>
      <c r="C69" s="7">
        <v>-10283751.949999999</v>
      </c>
      <c r="D69" s="7">
        <v>5119608.75</v>
      </c>
      <c r="E69" s="7">
        <v>-5113033.6399999997</v>
      </c>
      <c r="G69" t="str">
        <f t="shared" ref="G69:G85" si="3">MID(A69,9,3)&amp;MID(A69,13,5)&amp;MID(A69,34,5)</f>
        <v>USD1515014040</v>
      </c>
      <c r="H69" t="str">
        <f t="shared" ref="H69:H85" si="4">MID(A69,13,5)</f>
        <v>15150</v>
      </c>
      <c r="I69" t="str">
        <f t="shared" ref="I69:I85" si="5">MID(A69,41,3)</f>
        <v>PUK</v>
      </c>
    </row>
    <row r="70" spans="1:9" x14ac:dyDescent="0.25">
      <c r="A70" s="5" t="s">
        <v>72</v>
      </c>
      <c r="B70" s="5">
        <v>223.9</v>
      </c>
      <c r="C70" s="5">
        <v>-0.17</v>
      </c>
      <c r="D70" s="5">
        <v>0</v>
      </c>
      <c r="E70" s="5">
        <v>223.73</v>
      </c>
      <c r="G70" t="str">
        <f t="shared" si="3"/>
        <v>KHR1515014050</v>
      </c>
      <c r="H70" t="str">
        <f t="shared" si="4"/>
        <v>15150</v>
      </c>
      <c r="I70" t="str">
        <f t="shared" si="5"/>
        <v>SVG</v>
      </c>
    </row>
    <row r="71" spans="1:9" x14ac:dyDescent="0.25">
      <c r="A71" s="4" t="s">
        <v>73</v>
      </c>
      <c r="B71" s="7">
        <v>62111.53</v>
      </c>
      <c r="C71" s="7">
        <v>-12437371.24</v>
      </c>
      <c r="D71" s="7">
        <v>6190330.96</v>
      </c>
      <c r="E71" s="7">
        <v>-6184928.75</v>
      </c>
      <c r="G71" t="str">
        <f t="shared" si="3"/>
        <v>USD1515014050</v>
      </c>
      <c r="H71" t="str">
        <f t="shared" si="4"/>
        <v>15150</v>
      </c>
      <c r="I71" t="str">
        <f t="shared" si="5"/>
        <v>SVG</v>
      </c>
    </row>
    <row r="72" spans="1:9" x14ac:dyDescent="0.25">
      <c r="A72" s="5" t="s">
        <v>74</v>
      </c>
      <c r="B72" s="6">
        <v>5829.66</v>
      </c>
      <c r="C72" s="5">
        <v>-182.52</v>
      </c>
      <c r="D72" s="5">
        <v>745.55</v>
      </c>
      <c r="E72" s="6">
        <v>6392.69</v>
      </c>
      <c r="G72" t="str">
        <f t="shared" si="3"/>
        <v>KHR1515014060</v>
      </c>
      <c r="H72" t="str">
        <f t="shared" si="4"/>
        <v>15150</v>
      </c>
      <c r="I72" t="str">
        <f t="shared" si="5"/>
        <v>PVG</v>
      </c>
    </row>
    <row r="73" spans="1:9" x14ac:dyDescent="0.25">
      <c r="A73" s="4" t="s">
        <v>75</v>
      </c>
      <c r="B73" s="7">
        <v>78105.149999999994</v>
      </c>
      <c r="C73" s="7">
        <v>-8278174.0499999998</v>
      </c>
      <c r="D73" s="7">
        <v>4104836.43</v>
      </c>
      <c r="E73" s="7">
        <v>-4095232.47</v>
      </c>
      <c r="G73" t="str">
        <f t="shared" si="3"/>
        <v>USD1515014060</v>
      </c>
      <c r="H73" t="str">
        <f t="shared" si="4"/>
        <v>15150</v>
      </c>
      <c r="I73" t="str">
        <f t="shared" si="5"/>
        <v>PVG</v>
      </c>
    </row>
    <row r="74" spans="1:9" x14ac:dyDescent="0.25">
      <c r="A74" s="4" t="s">
        <v>76</v>
      </c>
      <c r="B74" s="7">
        <v>8209.86</v>
      </c>
      <c r="C74" s="4">
        <v>-350.63</v>
      </c>
      <c r="D74" s="7">
        <v>1124.6300000000001</v>
      </c>
      <c r="E74" s="7">
        <v>8983.86</v>
      </c>
      <c r="G74" t="str">
        <f t="shared" si="3"/>
        <v>KHR1515014070</v>
      </c>
      <c r="H74" t="str">
        <f t="shared" si="4"/>
        <v>15150</v>
      </c>
      <c r="I74" t="str">
        <f t="shared" si="5"/>
        <v>STN</v>
      </c>
    </row>
    <row r="75" spans="1:9" x14ac:dyDescent="0.25">
      <c r="A75" s="4" t="s">
        <v>77</v>
      </c>
      <c r="B75" s="7">
        <v>33319.42</v>
      </c>
      <c r="C75" s="7">
        <v>-2806580.39</v>
      </c>
      <c r="D75" s="7">
        <v>1388986.18</v>
      </c>
      <c r="E75" s="7">
        <v>-1384274.79</v>
      </c>
      <c r="G75" t="str">
        <f t="shared" si="3"/>
        <v>USD1515014070</v>
      </c>
      <c r="H75" t="str">
        <f t="shared" si="4"/>
        <v>15150</v>
      </c>
      <c r="I75" t="str">
        <f t="shared" si="5"/>
        <v>STN</v>
      </c>
    </row>
    <row r="76" spans="1:9" x14ac:dyDescent="0.25">
      <c r="A76" s="5" t="s">
        <v>78</v>
      </c>
      <c r="B76" s="6">
        <v>2138</v>
      </c>
      <c r="C76" s="5">
        <v>-27.93</v>
      </c>
      <c r="D76" s="5">
        <v>216.28</v>
      </c>
      <c r="E76" s="6">
        <v>2326.35</v>
      </c>
      <c r="G76" t="str">
        <f t="shared" si="3"/>
        <v>KHR1515014080</v>
      </c>
      <c r="H76" t="str">
        <f t="shared" si="4"/>
        <v>15150</v>
      </c>
      <c r="I76" t="str">
        <f t="shared" si="5"/>
        <v>BRY</v>
      </c>
    </row>
    <row r="77" spans="1:9" x14ac:dyDescent="0.25">
      <c r="A77" s="4" t="s">
        <v>79</v>
      </c>
      <c r="B77" s="7">
        <v>35219.360000000001</v>
      </c>
      <c r="C77" s="7">
        <v>-4708871.72</v>
      </c>
      <c r="D77" s="7">
        <v>2338137.2200000002</v>
      </c>
      <c r="E77" s="7">
        <v>-2335515.14</v>
      </c>
      <c r="G77" t="str">
        <f t="shared" si="3"/>
        <v>USD1515014080</v>
      </c>
      <c r="H77" t="str">
        <f t="shared" si="4"/>
        <v>15150</v>
      </c>
      <c r="I77" t="str">
        <f t="shared" si="5"/>
        <v>BRY</v>
      </c>
    </row>
    <row r="78" spans="1:9" x14ac:dyDescent="0.25">
      <c r="A78" s="5" t="s">
        <v>80</v>
      </c>
      <c r="B78" s="5">
        <v>15.01</v>
      </c>
      <c r="C78" s="5">
        <v>-0.01</v>
      </c>
      <c r="D78" s="5">
        <v>0</v>
      </c>
      <c r="E78" s="5">
        <v>15</v>
      </c>
      <c r="G78" t="str">
        <f t="shared" si="3"/>
        <v>KHR1515014090</v>
      </c>
      <c r="H78" t="str">
        <f t="shared" si="4"/>
        <v>15150</v>
      </c>
      <c r="I78" t="str">
        <f t="shared" si="5"/>
        <v>BVT</v>
      </c>
    </row>
    <row r="79" spans="1:9" x14ac:dyDescent="0.25">
      <c r="A79" s="4" t="s">
        <v>81</v>
      </c>
      <c r="B79" s="7">
        <v>50063.62</v>
      </c>
      <c r="C79" s="7">
        <v>-10219031.09</v>
      </c>
      <c r="D79" s="7">
        <v>5086859.1399999997</v>
      </c>
      <c r="E79" s="7">
        <v>-5082108.33</v>
      </c>
      <c r="G79" t="str">
        <f t="shared" si="3"/>
        <v>USD1515014090</v>
      </c>
      <c r="H79" t="str">
        <f t="shared" si="4"/>
        <v>15150</v>
      </c>
      <c r="I79" t="str">
        <f t="shared" si="5"/>
        <v>BVT</v>
      </c>
    </row>
    <row r="80" spans="1:9" x14ac:dyDescent="0.25">
      <c r="A80" s="5" t="s">
        <v>82</v>
      </c>
      <c r="B80" s="5">
        <v>332.06</v>
      </c>
      <c r="C80" s="5">
        <v>-0.25</v>
      </c>
      <c r="D80" s="5">
        <v>44.91</v>
      </c>
      <c r="E80" s="5">
        <v>376.72</v>
      </c>
      <c r="G80" t="str">
        <f t="shared" si="3"/>
        <v>KHR1515014120</v>
      </c>
      <c r="H80" t="str">
        <f t="shared" si="4"/>
        <v>15150</v>
      </c>
      <c r="I80" t="str">
        <f t="shared" si="5"/>
        <v>MMT</v>
      </c>
    </row>
    <row r="81" spans="1:9" x14ac:dyDescent="0.25">
      <c r="A81" s="4" t="s">
        <v>83</v>
      </c>
      <c r="B81" s="7">
        <v>45329.41</v>
      </c>
      <c r="C81" s="7">
        <v>-8067825.46</v>
      </c>
      <c r="D81" s="7">
        <v>4014203.25</v>
      </c>
      <c r="E81" s="7">
        <v>-4008292.8</v>
      </c>
      <c r="G81" t="str">
        <f t="shared" si="3"/>
        <v>USD1515014120</v>
      </c>
      <c r="H81" t="str">
        <f t="shared" si="4"/>
        <v>15150</v>
      </c>
      <c r="I81" t="str">
        <f t="shared" si="5"/>
        <v>MMT</v>
      </c>
    </row>
    <row r="82" spans="1:9" x14ac:dyDescent="0.25">
      <c r="A82" s="5" t="s">
        <v>84</v>
      </c>
      <c r="B82" s="5">
        <v>99.88</v>
      </c>
      <c r="C82" s="5">
        <v>-10.06</v>
      </c>
      <c r="D82" s="5">
        <v>59.86</v>
      </c>
      <c r="E82" s="5">
        <v>149.68</v>
      </c>
      <c r="G82" t="str">
        <f t="shared" si="3"/>
        <v>KHR1515014140</v>
      </c>
      <c r="H82" t="str">
        <f t="shared" si="4"/>
        <v>15150</v>
      </c>
      <c r="I82" t="str">
        <f t="shared" si="5"/>
        <v>PNK</v>
      </c>
    </row>
    <row r="83" spans="1:9" x14ac:dyDescent="0.25">
      <c r="A83" s="4" t="s">
        <v>85</v>
      </c>
      <c r="B83" s="7">
        <v>47776.89</v>
      </c>
      <c r="C83" s="7">
        <v>-6867508.1900000004</v>
      </c>
      <c r="D83" s="7">
        <v>3412408.46</v>
      </c>
      <c r="E83" s="7">
        <v>-3407322.84</v>
      </c>
      <c r="G83" t="str">
        <f t="shared" si="3"/>
        <v>USD1515014140</v>
      </c>
      <c r="H83" t="str">
        <f t="shared" si="4"/>
        <v>15150</v>
      </c>
      <c r="I83" t="str">
        <f t="shared" si="5"/>
        <v>PNK</v>
      </c>
    </row>
    <row r="84" spans="1:9" x14ac:dyDescent="0.25">
      <c r="A84" s="5" t="s">
        <v>86</v>
      </c>
      <c r="B84" s="6">
        <v>1095.93</v>
      </c>
      <c r="C84" s="5">
        <v>-20.71</v>
      </c>
      <c r="D84" s="5">
        <v>229.87</v>
      </c>
      <c r="E84" s="6">
        <v>1305.0899999999999</v>
      </c>
      <c r="G84" t="str">
        <f t="shared" si="3"/>
        <v>KHR1515014150</v>
      </c>
      <c r="H84" t="str">
        <f t="shared" si="4"/>
        <v>15150</v>
      </c>
      <c r="I84" t="str">
        <f t="shared" si="5"/>
        <v>KTE</v>
      </c>
    </row>
    <row r="85" spans="1:9" x14ac:dyDescent="0.25">
      <c r="A85" s="4" t="s">
        <v>87</v>
      </c>
      <c r="B85" s="7">
        <v>29679.22</v>
      </c>
      <c r="C85" s="7">
        <v>-1384310.58</v>
      </c>
      <c r="D85" s="7">
        <v>678915.48</v>
      </c>
      <c r="E85" s="7">
        <v>-675715.88</v>
      </c>
      <c r="G85" t="str">
        <f t="shared" si="3"/>
        <v>USD1515014150</v>
      </c>
      <c r="H85" t="str">
        <f t="shared" si="4"/>
        <v>15150</v>
      </c>
      <c r="I85" t="str">
        <f t="shared" si="5"/>
        <v>KTE</v>
      </c>
    </row>
    <row r="86" spans="1:9" x14ac:dyDescent="0.25">
      <c r="A86" s="5" t="s">
        <v>88</v>
      </c>
      <c r="B86" s="6">
        <v>2492284.56</v>
      </c>
      <c r="C86" s="6">
        <v>-368741986.41000003</v>
      </c>
      <c r="D86" s="6">
        <v>183171315.68000001</v>
      </c>
      <c r="E86" s="7">
        <v>-183078386.16999999</v>
      </c>
    </row>
    <row r="88" spans="1:9" x14ac:dyDescent="0.25">
      <c r="A88" t="s">
        <v>99</v>
      </c>
      <c r="B88" s="1">
        <v>1163052.96</v>
      </c>
    </row>
    <row r="89" spans="1:9" x14ac:dyDescent="0.25">
      <c r="A89" t="s">
        <v>100</v>
      </c>
      <c r="B89" s="1">
        <v>247525332.05000001</v>
      </c>
      <c r="E89" s="8">
        <v>-185588670.98999926</v>
      </c>
    </row>
    <row r="90" spans="1:9" x14ac:dyDescent="0.25">
      <c r="A90" t="s">
        <v>101</v>
      </c>
      <c r="B90" s="1">
        <v>471002.45</v>
      </c>
    </row>
    <row r="91" spans="1:9" x14ac:dyDescent="0.25">
      <c r="A91" s="9" t="s">
        <v>102</v>
      </c>
      <c r="B91" s="10">
        <f>SUM(B88:B90)</f>
        <v>249159387.46000001</v>
      </c>
      <c r="E91" s="11">
        <f>E89-E86</f>
        <v>-2510284.8199992776</v>
      </c>
    </row>
    <row r="92" spans="1:9" x14ac:dyDescent="0.25">
      <c r="A92" s="12" t="s">
        <v>103</v>
      </c>
      <c r="B92" s="13">
        <f>B91*1%</f>
        <v>2491593.8746000002</v>
      </c>
      <c r="C92" s="11">
        <f>B92-B86</f>
        <v>-690.68539999984205</v>
      </c>
    </row>
  </sheetData>
  <autoFilter ref="A2:I86"/>
  <mergeCells count="1">
    <mergeCell ref="A1:E1"/>
  </mergeCells>
  <pageMargins left="0.2" right="0" top="0.5" bottom="0.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5"/>
  <sheetViews>
    <sheetView tabSelected="1" zoomScaleNormal="100" workbookViewId="0">
      <selection sqref="A1:E1"/>
    </sheetView>
  </sheetViews>
  <sheetFormatPr defaultRowHeight="15" x14ac:dyDescent="0.25"/>
  <cols>
    <col min="1" max="1" width="48.5703125" bestFit="1" customWidth="1"/>
    <col min="2" max="2" width="18.28515625" bestFit="1" customWidth="1"/>
    <col min="3" max="3" width="25.7109375" bestFit="1" customWidth="1"/>
    <col min="4" max="4" width="19.7109375" bestFit="1" customWidth="1"/>
    <col min="5" max="5" width="17.7109375" bestFit="1" customWidth="1"/>
    <col min="6" max="6" width="18.7109375" customWidth="1"/>
  </cols>
  <sheetData>
    <row r="1" spans="1:6" ht="31.5" customHeight="1" x14ac:dyDescent="0.25">
      <c r="A1" s="2" t="s">
        <v>89</v>
      </c>
      <c r="B1" s="2"/>
      <c r="C1" s="2"/>
      <c r="D1" s="2"/>
      <c r="E1" s="2"/>
    </row>
    <row r="2" spans="1:6" x14ac:dyDescent="0.25">
      <c r="A2" s="14" t="s">
        <v>90</v>
      </c>
      <c r="B2" s="14" t="s">
        <v>91</v>
      </c>
      <c r="C2" s="14" t="s">
        <v>92</v>
      </c>
      <c r="D2" s="14" t="s">
        <v>93</v>
      </c>
      <c r="E2" s="14" t="s">
        <v>94</v>
      </c>
    </row>
    <row r="3" spans="1:6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</row>
    <row r="4" spans="1:6" x14ac:dyDescent="0.25">
      <c r="A4" s="16" t="s">
        <v>11</v>
      </c>
      <c r="B4" s="17">
        <v>105804.66</v>
      </c>
      <c r="C4" s="17">
        <v>-9727168.2300000004</v>
      </c>
      <c r="D4" s="7">
        <v>4815786.0599999996</v>
      </c>
      <c r="E4" s="7">
        <v>-4805577.51</v>
      </c>
      <c r="F4" s="1">
        <f>E4+B4</f>
        <v>-4699772.8499999996</v>
      </c>
    </row>
    <row r="5" spans="1:6" x14ac:dyDescent="0.25">
      <c r="A5" s="16" t="s">
        <v>12</v>
      </c>
      <c r="B5" s="17">
        <v>83614.13</v>
      </c>
      <c r="C5" s="17">
        <v>-6055285.9500000002</v>
      </c>
      <c r="D5" s="7">
        <v>2990222.19</v>
      </c>
      <c r="E5" s="7">
        <v>-2981449.63</v>
      </c>
      <c r="F5" s="1">
        <f t="shared" ref="F5:F48" si="0">E5+B5</f>
        <v>-2897835.5</v>
      </c>
    </row>
    <row r="6" spans="1:6" x14ac:dyDescent="0.25">
      <c r="A6" s="16" t="s">
        <v>14</v>
      </c>
      <c r="B6" s="17">
        <v>131685.32999999999</v>
      </c>
      <c r="C6" s="17">
        <v>-12172705.18</v>
      </c>
      <c r="D6" s="7">
        <v>6028188.1799999997</v>
      </c>
      <c r="E6" s="7">
        <v>-6012831.6699999999</v>
      </c>
      <c r="F6" s="1">
        <f t="shared" si="0"/>
        <v>-5881146.3399999999</v>
      </c>
    </row>
    <row r="7" spans="1:6" x14ac:dyDescent="0.25">
      <c r="A7" s="16" t="s">
        <v>15</v>
      </c>
      <c r="B7" s="17">
        <v>73592.34</v>
      </c>
      <c r="C7" s="17">
        <v>-8394724.3200000003</v>
      </c>
      <c r="D7" s="7">
        <v>4164823.75</v>
      </c>
      <c r="E7" s="7">
        <v>-4156308.23</v>
      </c>
      <c r="F7" s="1">
        <f t="shared" si="0"/>
        <v>-4082715.89</v>
      </c>
    </row>
    <row r="8" spans="1:6" x14ac:dyDescent="0.25">
      <c r="A8" s="16" t="s">
        <v>17</v>
      </c>
      <c r="B8" s="17">
        <v>92542.76</v>
      </c>
      <c r="C8" s="17">
        <v>-13942759.970000001</v>
      </c>
      <c r="D8" s="7">
        <v>6931401.2000000002</v>
      </c>
      <c r="E8" s="7">
        <v>-6918816.0099999998</v>
      </c>
      <c r="F8" s="1">
        <f t="shared" si="0"/>
        <v>-6826273.25</v>
      </c>
    </row>
    <row r="9" spans="1:6" x14ac:dyDescent="0.25">
      <c r="A9" s="16" t="s">
        <v>19</v>
      </c>
      <c r="B9" s="17">
        <v>63784.92</v>
      </c>
      <c r="C9" s="17">
        <v>-8953665.3499999996</v>
      </c>
      <c r="D9" s="7">
        <v>4448029.53</v>
      </c>
      <c r="E9" s="7">
        <v>-4441850.9000000004</v>
      </c>
      <c r="F9" s="1">
        <f t="shared" si="0"/>
        <v>-4378065.9800000004</v>
      </c>
    </row>
    <row r="10" spans="1:6" x14ac:dyDescent="0.25">
      <c r="A10" s="16" t="s">
        <v>22</v>
      </c>
      <c r="B10" s="17">
        <v>54402.27</v>
      </c>
      <c r="C10" s="17">
        <v>-12652235.82</v>
      </c>
      <c r="D10" s="7">
        <v>6303082.0899999999</v>
      </c>
      <c r="E10" s="7">
        <v>-6294751.46</v>
      </c>
      <c r="F10" s="1">
        <f t="shared" si="0"/>
        <v>-6240349.1900000004</v>
      </c>
    </row>
    <row r="11" spans="1:6" x14ac:dyDescent="0.25">
      <c r="A11" s="16" t="s">
        <v>23</v>
      </c>
      <c r="B11" s="17">
        <v>69409.06</v>
      </c>
      <c r="C11" s="17">
        <v>-10307991.5</v>
      </c>
      <c r="D11" s="7">
        <v>5122429.76</v>
      </c>
      <c r="E11" s="7">
        <v>-5116152.68</v>
      </c>
      <c r="F11" s="1">
        <f t="shared" si="0"/>
        <v>-5046743.62</v>
      </c>
    </row>
    <row r="12" spans="1:6" x14ac:dyDescent="0.25">
      <c r="A12" s="16" t="s">
        <v>24</v>
      </c>
      <c r="B12" s="17">
        <v>70219.31</v>
      </c>
      <c r="C12" s="17">
        <v>-12431134.1</v>
      </c>
      <c r="D12" s="7">
        <v>6183783.6100000003</v>
      </c>
      <c r="E12" s="7">
        <v>-6177131.1799999997</v>
      </c>
      <c r="F12" s="1">
        <f t="shared" si="0"/>
        <v>-6106911.8700000001</v>
      </c>
    </row>
    <row r="13" spans="1:6" x14ac:dyDescent="0.25">
      <c r="A13" s="16" t="s">
        <v>25</v>
      </c>
      <c r="B13" s="17">
        <v>48975.12</v>
      </c>
      <c r="C13" s="17">
        <v>-7110778.2599999998</v>
      </c>
      <c r="D13" s="7">
        <v>3533347.46</v>
      </c>
      <c r="E13" s="7">
        <v>-3528455.68</v>
      </c>
      <c r="F13" s="1">
        <f t="shared" si="0"/>
        <v>-3479480.56</v>
      </c>
    </row>
    <row r="14" spans="1:6" x14ac:dyDescent="0.25">
      <c r="A14" s="16" t="s">
        <v>26</v>
      </c>
      <c r="B14" s="17">
        <v>59877.61</v>
      </c>
      <c r="C14" s="17">
        <v>-4666129.49</v>
      </c>
      <c r="D14" s="7">
        <v>2306875.63</v>
      </c>
      <c r="E14" s="7">
        <v>-2299376.25</v>
      </c>
      <c r="F14" s="1">
        <f t="shared" si="0"/>
        <v>-2239498.64</v>
      </c>
    </row>
    <row r="15" spans="1:6" x14ac:dyDescent="0.25">
      <c r="A15" s="16" t="s">
        <v>28</v>
      </c>
      <c r="B15" s="17">
        <v>57236.42</v>
      </c>
      <c r="C15" s="17">
        <v>-7963928.5899999999</v>
      </c>
      <c r="D15" s="7">
        <v>3955925.92</v>
      </c>
      <c r="E15" s="7">
        <v>-3950766.25</v>
      </c>
      <c r="F15" s="1">
        <f t="shared" si="0"/>
        <v>-3893529.83</v>
      </c>
    </row>
    <row r="16" spans="1:6" x14ac:dyDescent="0.25">
      <c r="A16" s="16" t="s">
        <v>32</v>
      </c>
      <c r="B16" s="17">
        <v>74523.47</v>
      </c>
      <c r="C16" s="17">
        <v>-11070062.810000001</v>
      </c>
      <c r="D16" s="7">
        <v>5502755.3799999999</v>
      </c>
      <c r="E16" s="7">
        <v>-5492783.96</v>
      </c>
      <c r="F16" s="1">
        <f t="shared" si="0"/>
        <v>-5418260.4900000002</v>
      </c>
    </row>
    <row r="17" spans="1:6" x14ac:dyDescent="0.25">
      <c r="A17" s="16" t="s">
        <v>34</v>
      </c>
      <c r="B17" s="17">
        <v>74380.7</v>
      </c>
      <c r="C17" s="17">
        <v>-15790339.939999999</v>
      </c>
      <c r="D17" s="7">
        <v>7861668.79</v>
      </c>
      <c r="E17" s="7">
        <v>-7854290.4500000002</v>
      </c>
      <c r="F17" s="1">
        <f t="shared" si="0"/>
        <v>-7779909.75</v>
      </c>
    </row>
    <row r="18" spans="1:6" x14ac:dyDescent="0.25">
      <c r="A18" s="16" t="s">
        <v>36</v>
      </c>
      <c r="B18" s="17">
        <v>79635.66</v>
      </c>
      <c r="C18" s="17">
        <v>-15048528.6</v>
      </c>
      <c r="D18" s="7">
        <v>7489145.04</v>
      </c>
      <c r="E18" s="7">
        <v>-7479747.9000000004</v>
      </c>
      <c r="F18" s="1">
        <f t="shared" si="0"/>
        <v>-7400112.2400000002</v>
      </c>
    </row>
    <row r="19" spans="1:6" x14ac:dyDescent="0.25">
      <c r="A19" s="16" t="s">
        <v>37</v>
      </c>
      <c r="B19" s="17">
        <v>31482.18</v>
      </c>
      <c r="C19" s="17">
        <v>-3048020.03</v>
      </c>
      <c r="D19" s="7">
        <v>1510713.41</v>
      </c>
      <c r="E19" s="7">
        <v>-1505824.44</v>
      </c>
      <c r="F19" s="1">
        <f t="shared" si="0"/>
        <v>-1474342.26</v>
      </c>
    </row>
    <row r="20" spans="1:6" x14ac:dyDescent="0.25">
      <c r="A20" s="16" t="s">
        <v>39</v>
      </c>
      <c r="B20" s="16">
        <v>191.87</v>
      </c>
      <c r="C20" s="17">
        <v>-3735.85</v>
      </c>
      <c r="D20" s="7">
        <v>1786.71</v>
      </c>
      <c r="E20" s="7">
        <v>-1757.27</v>
      </c>
      <c r="F20" s="1">
        <f t="shared" si="0"/>
        <v>-1565.4</v>
      </c>
    </row>
    <row r="21" spans="1:6" x14ac:dyDescent="0.25">
      <c r="A21" s="16" t="s">
        <v>40</v>
      </c>
      <c r="B21" s="17">
        <v>98887.88</v>
      </c>
      <c r="C21" s="17">
        <v>-20126929.920000002</v>
      </c>
      <c r="D21" s="7">
        <v>10019231.66</v>
      </c>
      <c r="E21" s="7">
        <v>-10008810.380000001</v>
      </c>
      <c r="F21" s="1">
        <f t="shared" si="0"/>
        <v>-9909922.5</v>
      </c>
    </row>
    <row r="22" spans="1:6" x14ac:dyDescent="0.25">
      <c r="A22" s="16" t="s">
        <v>41</v>
      </c>
      <c r="B22" s="17">
        <v>16593.060000000001</v>
      </c>
      <c r="C22" s="16">
        <v>-508.96</v>
      </c>
      <c r="D22" s="7">
        <v>2658.59</v>
      </c>
      <c r="E22" s="7">
        <v>18742.689999999999</v>
      </c>
      <c r="F22" s="1">
        <f t="shared" si="0"/>
        <v>35335.75</v>
      </c>
    </row>
    <row r="23" spans="1:6" x14ac:dyDescent="0.25">
      <c r="A23" s="16" t="s">
        <v>42</v>
      </c>
      <c r="B23" s="17">
        <v>59861.58</v>
      </c>
      <c r="C23" s="17">
        <v>-13174804.619999999</v>
      </c>
      <c r="D23" s="7">
        <v>6559811.8200000003</v>
      </c>
      <c r="E23" s="7">
        <v>-6555131.2199999997</v>
      </c>
      <c r="F23" s="1">
        <f t="shared" si="0"/>
        <v>-6495269.6399999997</v>
      </c>
    </row>
    <row r="24" spans="1:6" x14ac:dyDescent="0.25">
      <c r="A24" s="16" t="s">
        <v>44</v>
      </c>
      <c r="B24" s="17">
        <v>6932.99</v>
      </c>
      <c r="C24" s="17">
        <v>-60399.48</v>
      </c>
      <c r="D24" s="7">
        <v>27211.45</v>
      </c>
      <c r="E24" s="7">
        <v>-26255.040000000001</v>
      </c>
      <c r="F24" s="1">
        <f t="shared" si="0"/>
        <v>-19322.050000000003</v>
      </c>
    </row>
    <row r="25" spans="1:6" x14ac:dyDescent="0.25">
      <c r="A25" s="16" t="s">
        <v>45</v>
      </c>
      <c r="B25" s="17">
        <v>66611.320000000007</v>
      </c>
      <c r="C25" s="17">
        <v>-17837241.030000001</v>
      </c>
      <c r="D25" s="7">
        <v>8888924.3499999996</v>
      </c>
      <c r="E25" s="7">
        <v>-8881705.3599999994</v>
      </c>
      <c r="F25" s="1">
        <f t="shared" si="0"/>
        <v>-8815094.0399999991</v>
      </c>
    </row>
    <row r="26" spans="1:6" x14ac:dyDescent="0.25">
      <c r="A26" s="16" t="s">
        <v>48</v>
      </c>
      <c r="B26" s="17">
        <v>62713.36</v>
      </c>
      <c r="C26" s="17">
        <v>-15582338.43</v>
      </c>
      <c r="D26" s="7">
        <v>7763047.9900000002</v>
      </c>
      <c r="E26" s="7">
        <v>-7756577.0800000001</v>
      </c>
      <c r="F26" s="1">
        <f t="shared" si="0"/>
        <v>-7693863.7199999997</v>
      </c>
    </row>
    <row r="27" spans="1:6" x14ac:dyDescent="0.25">
      <c r="A27" s="16" t="s">
        <v>50</v>
      </c>
      <c r="B27" s="17">
        <v>7956.76</v>
      </c>
      <c r="C27" s="17">
        <v>-10515.24</v>
      </c>
      <c r="D27" s="7">
        <v>1900.66</v>
      </c>
      <c r="E27" s="4">
        <v>-657.82</v>
      </c>
      <c r="F27" s="1">
        <f t="shared" si="0"/>
        <v>7298.9400000000005</v>
      </c>
    </row>
    <row r="28" spans="1:6" x14ac:dyDescent="0.25">
      <c r="A28" s="16" t="s">
        <v>51</v>
      </c>
      <c r="B28" s="17">
        <v>31138.15</v>
      </c>
      <c r="C28" s="17">
        <v>-7075844.1699999999</v>
      </c>
      <c r="D28" s="7">
        <v>3524062.61</v>
      </c>
      <c r="E28" s="7">
        <v>-3520643.41</v>
      </c>
      <c r="F28" s="1">
        <f t="shared" si="0"/>
        <v>-3489505.2600000002</v>
      </c>
    </row>
    <row r="29" spans="1:6" x14ac:dyDescent="0.25">
      <c r="A29" s="16" t="s">
        <v>53</v>
      </c>
      <c r="B29" s="17">
        <v>7601.44</v>
      </c>
      <c r="C29" s="17">
        <v>-39096.39</v>
      </c>
      <c r="D29" s="7">
        <v>16018.68</v>
      </c>
      <c r="E29" s="7">
        <v>-15476.27</v>
      </c>
      <c r="F29" s="1">
        <f t="shared" si="0"/>
        <v>-7874.8300000000008</v>
      </c>
    </row>
    <row r="30" spans="1:6" x14ac:dyDescent="0.25">
      <c r="A30" s="16" t="s">
        <v>54</v>
      </c>
      <c r="B30" s="17">
        <v>95197.24</v>
      </c>
      <c r="C30" s="17">
        <v>-8930982.7100000009</v>
      </c>
      <c r="D30" s="7">
        <v>4424157.26</v>
      </c>
      <c r="E30" s="7">
        <v>-4411628.21</v>
      </c>
      <c r="F30" s="1">
        <f t="shared" si="0"/>
        <v>-4316430.97</v>
      </c>
    </row>
    <row r="31" spans="1:6" x14ac:dyDescent="0.25">
      <c r="A31" s="16" t="s">
        <v>57</v>
      </c>
      <c r="B31" s="17">
        <v>42579.62</v>
      </c>
      <c r="C31" s="17">
        <v>-3172672.6</v>
      </c>
      <c r="D31" s="7">
        <v>1568072.29</v>
      </c>
      <c r="E31" s="7">
        <v>-1562020.69</v>
      </c>
      <c r="F31" s="1">
        <f t="shared" si="0"/>
        <v>-1519441.0699999998</v>
      </c>
    </row>
    <row r="32" spans="1:6" x14ac:dyDescent="0.25">
      <c r="A32" s="16" t="s">
        <v>59</v>
      </c>
      <c r="B32" s="17">
        <v>22206.75</v>
      </c>
      <c r="C32" s="17">
        <v>-21948.82</v>
      </c>
      <c r="D32" s="7">
        <v>3389.04</v>
      </c>
      <c r="E32" s="7">
        <v>3646.97</v>
      </c>
      <c r="F32" s="1">
        <f t="shared" si="0"/>
        <v>25853.72</v>
      </c>
    </row>
    <row r="33" spans="1:6" x14ac:dyDescent="0.25">
      <c r="A33" s="16" t="s">
        <v>60</v>
      </c>
      <c r="B33" s="17">
        <v>20674.95</v>
      </c>
      <c r="C33" s="17">
        <v>-2481532</v>
      </c>
      <c r="D33" s="7">
        <v>1231278.27</v>
      </c>
      <c r="E33" s="7">
        <v>-1229578.78</v>
      </c>
      <c r="F33" s="1">
        <f t="shared" si="0"/>
        <v>-1208903.83</v>
      </c>
    </row>
    <row r="34" spans="1:6" x14ac:dyDescent="0.25">
      <c r="A34" s="16" t="s">
        <v>62</v>
      </c>
      <c r="B34" s="17">
        <v>7122.25</v>
      </c>
      <c r="C34" s="17">
        <v>-56495.18</v>
      </c>
      <c r="D34" s="7">
        <v>25221.91</v>
      </c>
      <c r="E34" s="7">
        <v>-24151.02</v>
      </c>
      <c r="F34" s="1">
        <f t="shared" si="0"/>
        <v>-17028.77</v>
      </c>
    </row>
    <row r="35" spans="1:6" x14ac:dyDescent="0.25">
      <c r="A35" s="16" t="s">
        <v>63</v>
      </c>
      <c r="B35" s="17">
        <v>29765.24</v>
      </c>
      <c r="C35" s="17">
        <v>-6022148.0099999998</v>
      </c>
      <c r="D35" s="7">
        <v>2997731.04</v>
      </c>
      <c r="E35" s="7">
        <v>-2994651.73</v>
      </c>
      <c r="F35" s="1">
        <f t="shared" si="0"/>
        <v>-2964886.4899999998</v>
      </c>
    </row>
    <row r="36" spans="1:6" x14ac:dyDescent="0.25">
      <c r="A36" s="16" t="s">
        <v>65</v>
      </c>
      <c r="B36" s="17">
        <v>69511.39</v>
      </c>
      <c r="C36" s="17">
        <v>-13287093.460000001</v>
      </c>
      <c r="D36" s="7">
        <v>6612642.4000000004</v>
      </c>
      <c r="E36" s="7">
        <v>-6604939.6699999999</v>
      </c>
      <c r="F36" s="1">
        <f t="shared" si="0"/>
        <v>-6535428.2800000003</v>
      </c>
    </row>
    <row r="37" spans="1:6" x14ac:dyDescent="0.25">
      <c r="A37" s="16" t="s">
        <v>66</v>
      </c>
      <c r="B37" s="17">
        <v>92177.14</v>
      </c>
      <c r="C37" s="17">
        <v>-15966281.529999999</v>
      </c>
      <c r="D37" s="7">
        <v>7941678.21</v>
      </c>
      <c r="E37" s="7">
        <v>-7932426.1799999997</v>
      </c>
      <c r="F37" s="1">
        <f t="shared" si="0"/>
        <v>-7840249.04</v>
      </c>
    </row>
    <row r="38" spans="1:6" x14ac:dyDescent="0.25">
      <c r="A38" s="16" t="s">
        <v>69</v>
      </c>
      <c r="B38" s="17">
        <v>96002.45</v>
      </c>
      <c r="C38" s="17">
        <v>-20234488.629999999</v>
      </c>
      <c r="D38" s="7">
        <v>10073728.91</v>
      </c>
      <c r="E38" s="7">
        <v>-10064757.27</v>
      </c>
      <c r="F38" s="1">
        <f t="shared" si="0"/>
        <v>-9968754.8200000003</v>
      </c>
    </row>
    <row r="39" spans="1:6" x14ac:dyDescent="0.25">
      <c r="A39" s="16" t="s">
        <v>71</v>
      </c>
      <c r="B39" s="17">
        <v>51109.56</v>
      </c>
      <c r="C39" s="17">
        <v>-10283751.949999999</v>
      </c>
      <c r="D39" s="7">
        <v>5119608.75</v>
      </c>
      <c r="E39" s="7">
        <v>-5113033.6399999997</v>
      </c>
      <c r="F39" s="1">
        <f t="shared" si="0"/>
        <v>-5061924.08</v>
      </c>
    </row>
    <row r="40" spans="1:6" x14ac:dyDescent="0.25">
      <c r="A40" s="16" t="s">
        <v>73</v>
      </c>
      <c r="B40" s="17">
        <v>62111.53</v>
      </c>
      <c r="C40" s="17">
        <v>-12437371.24</v>
      </c>
      <c r="D40" s="7">
        <v>6190330.96</v>
      </c>
      <c r="E40" s="7">
        <v>-6184928.75</v>
      </c>
      <c r="F40" s="1">
        <f t="shared" si="0"/>
        <v>-6122817.2199999997</v>
      </c>
    </row>
    <row r="41" spans="1:6" x14ac:dyDescent="0.25">
      <c r="A41" s="16" t="s">
        <v>75</v>
      </c>
      <c r="B41" s="17">
        <v>78105.149999999994</v>
      </c>
      <c r="C41" s="17">
        <v>-8278174.0499999998</v>
      </c>
      <c r="D41" s="7">
        <v>4104836.43</v>
      </c>
      <c r="E41" s="7">
        <v>-4095232.47</v>
      </c>
      <c r="F41" s="1">
        <f t="shared" si="0"/>
        <v>-4017127.3200000003</v>
      </c>
    </row>
    <row r="42" spans="1:6" x14ac:dyDescent="0.25">
      <c r="A42" s="16" t="s">
        <v>76</v>
      </c>
      <c r="B42" s="17">
        <v>8209.86</v>
      </c>
      <c r="C42" s="16">
        <v>-350.63</v>
      </c>
      <c r="D42" s="7">
        <v>1124.6300000000001</v>
      </c>
      <c r="E42" s="7">
        <v>8983.86</v>
      </c>
      <c r="F42" s="1">
        <f t="shared" si="0"/>
        <v>17193.72</v>
      </c>
    </row>
    <row r="43" spans="1:6" x14ac:dyDescent="0.25">
      <c r="A43" s="16" t="s">
        <v>77</v>
      </c>
      <c r="B43" s="17">
        <v>33319.42</v>
      </c>
      <c r="C43" s="17">
        <v>-2806580.39</v>
      </c>
      <c r="D43" s="7">
        <v>1388986.18</v>
      </c>
      <c r="E43" s="7">
        <v>-1384274.79</v>
      </c>
      <c r="F43" s="1">
        <f t="shared" si="0"/>
        <v>-1350955.37</v>
      </c>
    </row>
    <row r="44" spans="1:6" x14ac:dyDescent="0.25">
      <c r="A44" s="16" t="s">
        <v>79</v>
      </c>
      <c r="B44" s="17">
        <v>35219.360000000001</v>
      </c>
      <c r="C44" s="17">
        <v>-4708871.72</v>
      </c>
      <c r="D44" s="7">
        <v>2338137.2200000002</v>
      </c>
      <c r="E44" s="7">
        <v>-2335515.14</v>
      </c>
      <c r="F44" s="1">
        <f t="shared" si="0"/>
        <v>-2300295.7800000003</v>
      </c>
    </row>
    <row r="45" spans="1:6" x14ac:dyDescent="0.25">
      <c r="A45" s="16" t="s">
        <v>81</v>
      </c>
      <c r="B45" s="17">
        <v>50063.62</v>
      </c>
      <c r="C45" s="17">
        <v>-10219031.09</v>
      </c>
      <c r="D45" s="7">
        <v>5086859.1399999997</v>
      </c>
      <c r="E45" s="7">
        <v>-5082108.33</v>
      </c>
      <c r="F45" s="1">
        <f t="shared" si="0"/>
        <v>-5032044.71</v>
      </c>
    </row>
    <row r="46" spans="1:6" x14ac:dyDescent="0.25">
      <c r="A46" s="16" t="s">
        <v>83</v>
      </c>
      <c r="B46" s="17">
        <v>45329.41</v>
      </c>
      <c r="C46" s="17">
        <v>-8067825.46</v>
      </c>
      <c r="D46" s="7">
        <v>4014203.25</v>
      </c>
      <c r="E46" s="7">
        <v>-4008292.8</v>
      </c>
      <c r="F46" s="1">
        <f t="shared" si="0"/>
        <v>-3962963.3899999997</v>
      </c>
    </row>
    <row r="47" spans="1:6" x14ac:dyDescent="0.25">
      <c r="A47" s="16" t="s">
        <v>85</v>
      </c>
      <c r="B47" s="17">
        <v>47776.89</v>
      </c>
      <c r="C47" s="17">
        <v>-6867508.1900000004</v>
      </c>
      <c r="D47" s="7">
        <v>3412408.46</v>
      </c>
      <c r="E47" s="7">
        <v>-3407322.84</v>
      </c>
      <c r="F47" s="1">
        <f t="shared" si="0"/>
        <v>-3359545.9499999997</v>
      </c>
    </row>
    <row r="48" spans="1:6" x14ac:dyDescent="0.25">
      <c r="A48" s="16" t="s">
        <v>87</v>
      </c>
      <c r="B48" s="17">
        <v>29679.22</v>
      </c>
      <c r="C48" s="17">
        <v>-1384310.58</v>
      </c>
      <c r="D48" s="7">
        <v>678915.48</v>
      </c>
      <c r="E48" s="7">
        <v>-675715.88</v>
      </c>
      <c r="F48" s="1">
        <f t="shared" si="0"/>
        <v>-646036.66</v>
      </c>
    </row>
    <row r="49" spans="1:5" x14ac:dyDescent="0.25">
      <c r="A49" s="18" t="s">
        <v>104</v>
      </c>
      <c r="B49" s="18"/>
      <c r="C49" s="18"/>
      <c r="D49" s="18"/>
      <c r="E49" s="19">
        <f>SUM(E4:E48)</f>
        <v>-182862332.71999997</v>
      </c>
    </row>
    <row r="51" spans="1:5" x14ac:dyDescent="0.25">
      <c r="A51" t="s">
        <v>99</v>
      </c>
      <c r="B51" s="1">
        <v>1163052.96</v>
      </c>
    </row>
    <row r="52" spans="1:5" x14ac:dyDescent="0.25">
      <c r="A52" t="s">
        <v>100</v>
      </c>
      <c r="B52" s="1">
        <v>247525332.05000001</v>
      </c>
    </row>
    <row r="53" spans="1:5" x14ac:dyDescent="0.25">
      <c r="A53" t="s">
        <v>101</v>
      </c>
      <c r="B53" s="1">
        <v>471002.45</v>
      </c>
    </row>
    <row r="54" spans="1:5" x14ac:dyDescent="0.25">
      <c r="A54" s="9" t="s">
        <v>102</v>
      </c>
      <c r="B54" s="10">
        <f>SUM(B51:B53)</f>
        <v>249159387.46000001</v>
      </c>
    </row>
    <row r="55" spans="1:5" x14ac:dyDescent="0.25">
      <c r="A55" s="12" t="s">
        <v>103</v>
      </c>
      <c r="B55" s="13">
        <f>B54*1%</f>
        <v>2491593.8746000002</v>
      </c>
    </row>
  </sheetData>
  <mergeCells count="2">
    <mergeCell ref="A1:E1"/>
    <mergeCell ref="A49:D49"/>
  </mergeCells>
  <pageMargins left="0.2" right="0" top="0.5" bottom="0.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20170222</vt:lpstr>
      <vt:lpstr>20170223</vt:lpstr>
      <vt:lpstr>15150</vt:lpstr>
      <vt:lpstr>'20170223'!Print_Titles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PISETH KLORM</dc:creator>
  <cp:lastModifiedBy>PISETH KLORM</cp:lastModifiedBy>
  <dcterms:created xsi:type="dcterms:W3CDTF">2017-03-15T10:01:47Z</dcterms:created>
  <dcterms:modified xsi:type="dcterms:W3CDTF">2017-03-15T10:03:04Z</dcterms:modified>
</cp:coreProperties>
</file>