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-2016\10. Oct 2016\02. Loan AIR and AIP Listing Repost Errors\"/>
    </mc:Choice>
  </mc:AlternateContent>
  <bookViews>
    <workbookView xWindow="0" yWindow="0" windowWidth="20490" windowHeight="7755" activeTab="2"/>
  </bookViews>
  <sheets>
    <sheet name="AIR" sheetId="1" r:id="rId1"/>
    <sheet name="AIP" sheetId="2" r:id="rId2"/>
    <sheet name="Unearn Fee Loan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AIP!#REF!</definedName>
    <definedName name="_xlnm._FilterDatabase" localSheetId="0" hidden="1">AIR!#REF!</definedName>
    <definedName name="_xlnm._FilterDatabase" localSheetId="2" hidden="1">'Unearn Fee Loan'!#REF!</definedName>
    <definedName name="Name_Adv" localSheetId="1">'[1]List Name of Advancer'!$B$2:$B$21</definedName>
    <definedName name="Name_Adv" localSheetId="2">'[2]List Name of Advancer'!$B$2:$B$21</definedName>
    <definedName name="Name_Adv">'[3]List Name of Advancer'!$B$2:$B$21</definedName>
    <definedName name="_xlnm.Print_Titles" localSheetId="1">AIP!$18:$18</definedName>
    <definedName name="_xlnm.Print_Titles" localSheetId="0">AIR!$11:$11</definedName>
    <definedName name="_xlnm.Print_Titles" localSheetId="2">'Unearn Fee Loan'!$11:$11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3" l="1"/>
  <c r="I49" i="3"/>
  <c r="M49" i="3" s="1"/>
  <c r="I48" i="3"/>
  <c r="M48" i="3" s="1"/>
  <c r="I47" i="3"/>
  <c r="M47" i="3" s="1"/>
  <c r="I46" i="3"/>
  <c r="M46" i="3" s="1"/>
  <c r="I45" i="3"/>
  <c r="M45" i="3" s="1"/>
  <c r="I44" i="3"/>
  <c r="M44" i="3" s="1"/>
  <c r="I43" i="3"/>
  <c r="M43" i="3" s="1"/>
  <c r="I42" i="3"/>
  <c r="M42" i="3" s="1"/>
  <c r="I41" i="3"/>
  <c r="M41" i="3" s="1"/>
  <c r="I40" i="3"/>
  <c r="M40" i="3" s="1"/>
  <c r="I39" i="3"/>
  <c r="M39" i="3" s="1"/>
  <c r="I38" i="3"/>
  <c r="M38" i="3" s="1"/>
  <c r="I37" i="3"/>
  <c r="M37" i="3" s="1"/>
  <c r="I36" i="3"/>
  <c r="M36" i="3" s="1"/>
  <c r="I35" i="3"/>
  <c r="M35" i="3" s="1"/>
  <c r="I34" i="3"/>
  <c r="M34" i="3" s="1"/>
  <c r="I33" i="3"/>
  <c r="M33" i="3" s="1"/>
  <c r="I32" i="3"/>
  <c r="M32" i="3" s="1"/>
  <c r="I31" i="3"/>
  <c r="M31" i="3" s="1"/>
  <c r="I30" i="3"/>
  <c r="M30" i="3" s="1"/>
  <c r="I29" i="3"/>
  <c r="M29" i="3" s="1"/>
  <c r="I28" i="3"/>
  <c r="M28" i="3" s="1"/>
  <c r="I27" i="3"/>
  <c r="M27" i="3" s="1"/>
  <c r="I26" i="3"/>
  <c r="M26" i="3" s="1"/>
  <c r="I25" i="3"/>
  <c r="M25" i="3" s="1"/>
  <c r="I24" i="3"/>
  <c r="M24" i="3" s="1"/>
  <c r="I23" i="3"/>
  <c r="M23" i="3" s="1"/>
  <c r="I22" i="3"/>
  <c r="M22" i="3" s="1"/>
  <c r="I21" i="3"/>
  <c r="M21" i="3" s="1"/>
  <c r="I20" i="3"/>
  <c r="M20" i="3" s="1"/>
  <c r="I19" i="3"/>
  <c r="M19" i="3" s="1"/>
  <c r="I18" i="3"/>
  <c r="M18" i="3" s="1"/>
  <c r="I17" i="3"/>
  <c r="M17" i="3" s="1"/>
  <c r="I16" i="3"/>
  <c r="M16" i="3" s="1"/>
  <c r="I15" i="3"/>
  <c r="M15" i="3" s="1"/>
  <c r="I14" i="3"/>
  <c r="M14" i="3" s="1"/>
  <c r="I13" i="3"/>
  <c r="M13" i="3" s="1"/>
  <c r="L50" i="3"/>
  <c r="H50" i="3"/>
  <c r="G50" i="3"/>
  <c r="F50" i="3"/>
  <c r="I50" i="3" s="1"/>
  <c r="I12" i="3" l="1"/>
  <c r="M12" i="3" l="1"/>
  <c r="M50" i="3" s="1"/>
  <c r="I9" i="3"/>
  <c r="F69" i="2" l="1"/>
  <c r="H69" i="2" s="1"/>
  <c r="I45" i="2"/>
  <c r="M45" i="2" s="1"/>
  <c r="I21" i="2"/>
  <c r="M21" i="2" s="1"/>
  <c r="H62" i="1"/>
  <c r="F62" i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M42" i="1" s="1"/>
  <c r="I41" i="1"/>
  <c r="M41" i="1" s="1"/>
  <c r="I40" i="1"/>
  <c r="M40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L50" i="1"/>
  <c r="H50" i="1"/>
  <c r="G50" i="1"/>
  <c r="I12" i="1"/>
  <c r="I24" i="2" l="1"/>
  <c r="M24" i="2" s="1"/>
  <c r="I32" i="2"/>
  <c r="M32" i="2" s="1"/>
  <c r="I34" i="2"/>
  <c r="M34" i="2" s="1"/>
  <c r="I47" i="2"/>
  <c r="M47" i="2" s="1"/>
  <c r="I20" i="2"/>
  <c r="I26" i="2"/>
  <c r="M26" i="2" s="1"/>
  <c r="I27" i="2"/>
  <c r="M27" i="2" s="1"/>
  <c r="I28" i="2"/>
  <c r="M28" i="2" s="1"/>
  <c r="I29" i="2"/>
  <c r="M29" i="2" s="1"/>
  <c r="I31" i="2"/>
  <c r="I25" i="2"/>
  <c r="M25" i="2" s="1"/>
  <c r="I38" i="2"/>
  <c r="M38" i="2" s="1"/>
  <c r="I39" i="2"/>
  <c r="M39" i="2" s="1"/>
  <c r="I40" i="2"/>
  <c r="M40" i="2" s="1"/>
  <c r="I41" i="2"/>
  <c r="M41" i="2" s="1"/>
  <c r="I43" i="2"/>
  <c r="M43" i="2" s="1"/>
  <c r="I36" i="2"/>
  <c r="M36" i="2" s="1"/>
  <c r="I42" i="2"/>
  <c r="M42" i="2" s="1"/>
  <c r="M31" i="2"/>
  <c r="M20" i="2"/>
  <c r="I19" i="2"/>
  <c r="I22" i="2"/>
  <c r="M22" i="2" s="1"/>
  <c r="I23" i="2"/>
  <c r="M23" i="2" s="1"/>
  <c r="I30" i="2"/>
  <c r="M30" i="2" s="1"/>
  <c r="I44" i="2"/>
  <c r="M44" i="2" s="1"/>
  <c r="I33" i="2"/>
  <c r="M33" i="2" s="1"/>
  <c r="I35" i="2"/>
  <c r="M35" i="2" s="1"/>
  <c r="I37" i="2"/>
  <c r="M37" i="2" s="1"/>
  <c r="I46" i="2"/>
  <c r="M46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48" i="2"/>
  <c r="M48" i="2" s="1"/>
  <c r="M19" i="2"/>
  <c r="L57" i="2"/>
  <c r="M12" i="1"/>
  <c r="M50" i="1" s="1"/>
  <c r="I9" i="1"/>
  <c r="F50" i="1"/>
  <c r="I50" i="1" s="1"/>
  <c r="I16" i="2" l="1"/>
  <c r="M57" i="2"/>
</calcChain>
</file>

<file path=xl/sharedStrings.xml><?xml version="1.0" encoding="utf-8"?>
<sst xmlns="http://schemas.openxmlformats.org/spreadsheetml/2006/main" count="418" uniqueCount="73">
  <si>
    <t>Finance Departement</t>
  </si>
  <si>
    <t>Accrued Interest Receivable</t>
  </si>
  <si>
    <t>Total amount in $US:</t>
  </si>
  <si>
    <t>Exchange Rate:</t>
  </si>
  <si>
    <t>Check!!!</t>
  </si>
  <si>
    <t>Nº</t>
  </si>
  <si>
    <t>Branch</t>
  </si>
  <si>
    <t>Date</t>
  </si>
  <si>
    <t>Descriptions</t>
  </si>
  <si>
    <t>Period</t>
  </si>
  <si>
    <t>Opening Balance 
Debit / (Credit)</t>
  </si>
  <si>
    <t>Debit</t>
  </si>
  <si>
    <t>Credit</t>
  </si>
  <si>
    <t>Ending Balance 
Debit / (Credit)</t>
  </si>
  <si>
    <t>Per GL T24</t>
  </si>
  <si>
    <t>Diff</t>
  </si>
  <si>
    <t>ASL</t>
  </si>
  <si>
    <t>BKN</t>
  </si>
  <si>
    <t>BMC</t>
  </si>
  <si>
    <t>BRY</t>
  </si>
  <si>
    <t>BTB</t>
  </si>
  <si>
    <t>BVT</t>
  </si>
  <si>
    <t>CCV</t>
  </si>
  <si>
    <t>CNC</t>
  </si>
  <si>
    <t>BNK</t>
  </si>
  <si>
    <t>KCM</t>
  </si>
  <si>
    <t>KPT</t>
  </si>
  <si>
    <t>KSP</t>
  </si>
  <si>
    <t>KSY</t>
  </si>
  <si>
    <t>KTE</t>
  </si>
  <si>
    <t>KTM</t>
  </si>
  <si>
    <t>MBR</t>
  </si>
  <si>
    <t>MCH</t>
  </si>
  <si>
    <t>MMT</t>
  </si>
  <si>
    <t>OBM</t>
  </si>
  <si>
    <t>OLP</t>
  </si>
  <si>
    <t>OMC</t>
  </si>
  <si>
    <t>PLN</t>
  </si>
  <si>
    <t>PNK</t>
  </si>
  <si>
    <t>PPT</t>
  </si>
  <si>
    <t>PSN</t>
  </si>
  <si>
    <t>PUK</t>
  </si>
  <si>
    <t>PUR</t>
  </si>
  <si>
    <t>PVG</t>
  </si>
  <si>
    <t>SAG</t>
  </si>
  <si>
    <t>SPL</t>
  </si>
  <si>
    <t>SRP</t>
  </si>
  <si>
    <t>STN</t>
  </si>
  <si>
    <t>SVG</t>
  </si>
  <si>
    <t>SVN</t>
  </si>
  <si>
    <t>THL</t>
  </si>
  <si>
    <t>TKL</t>
  </si>
  <si>
    <t>TKO</t>
  </si>
  <si>
    <t>TMO</t>
  </si>
  <si>
    <t>TOTAL:</t>
  </si>
  <si>
    <t/>
  </si>
  <si>
    <t>Approved by</t>
  </si>
  <si>
    <t>Certified by</t>
  </si>
  <si>
    <t>Prepared by</t>
  </si>
  <si>
    <t>Name: Mr. Khou Buntry</t>
  </si>
  <si>
    <t>Name: Mr. Oun Sinaro</t>
  </si>
  <si>
    <t>Name: Ms.Chhorn Naly</t>
  </si>
  <si>
    <t>Title: EVP &amp; CFO</t>
  </si>
  <si>
    <t>Title: FNM</t>
  </si>
  <si>
    <t>Title: SFA</t>
  </si>
  <si>
    <t>Date: 05/Aug/2016</t>
  </si>
  <si>
    <t>Accrued Interest Payable</t>
  </si>
  <si>
    <t>Opening Balance 
(Debit) / Credit</t>
  </si>
  <si>
    <t>Ending Balance 
(Debit) / Credit</t>
  </si>
  <si>
    <t>Date: 01/Oct/2016</t>
  </si>
  <si>
    <t>Unearn Fee Loan</t>
  </si>
  <si>
    <t>Seen By</t>
  </si>
  <si>
    <t>Date: 05/Oct/2016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</si>
</sst>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1USD=&quot;\ ##.##\ &quot;THB&quot;"/>
    <numFmt numFmtId="165" formatCode="&quot;1USD=&quot;\ ####\ &quot;KHR&quot;"/>
    <numFmt numFmtId="166" formatCode="_-* #,##0.00_-;\-* #,##0.00_-;_-* &quot;-&quot;??_-;_-@_-"/>
    <numFmt numFmtId="167" formatCode="dd\-mm\-yyyy"/>
    <numFmt numFmtId="168" formatCode="[$USD]\ #,##0.00_);\([$USD]\ 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6"/>
      <name val="Georgia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0" xfId="0" applyFont="1" applyBorder="1"/>
    <xf numFmtId="4" fontId="3" fillId="0" borderId="0" xfId="0" applyNumberFormat="1" applyFont="1" applyBorder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7" fillId="0" borderId="0" xfId="0" applyFont="1" applyBorder="1" applyAlignment="1">
      <alignment horizontal="right"/>
    </xf>
    <xf numFmtId="0" fontId="9" fillId="0" borderId="0" xfId="2" applyFont="1" applyFill="1" applyBorder="1" applyAlignment="1" applyProtection="1">
      <protection hidden="1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3" fontId="2" fillId="2" borderId="0" xfId="1" applyFont="1" applyFill="1" applyBorder="1"/>
    <xf numFmtId="0" fontId="2" fillId="0" borderId="0" xfId="0" applyFont="1"/>
    <xf numFmtId="0" fontId="10" fillId="0" borderId="0" xfId="0" applyFont="1"/>
    <xf numFmtId="0" fontId="0" fillId="0" borderId="0" xfId="0" applyBorder="1" applyAlignment="1">
      <alignment horizontal="right"/>
    </xf>
    <xf numFmtId="164" fontId="11" fillId="0" borderId="0" xfId="0" applyNumberFormat="1" applyFont="1" applyBorder="1"/>
    <xf numFmtId="165" fontId="11" fillId="0" borderId="0" xfId="0" applyNumberFormat="1" applyFont="1" applyBorder="1"/>
    <xf numFmtId="0" fontId="1" fillId="0" borderId="0" xfId="0" applyFont="1"/>
    <xf numFmtId="0" fontId="12" fillId="3" borderId="1" xfId="3" applyFont="1" applyFill="1" applyBorder="1" applyAlignment="1" applyProtection="1">
      <alignment horizontal="center" vertical="center"/>
      <protection hidden="1"/>
    </xf>
    <xf numFmtId="0" fontId="12" fillId="3" borderId="2" xfId="3" applyFont="1" applyFill="1" applyBorder="1" applyAlignment="1" applyProtection="1">
      <alignment horizontal="center" vertical="center"/>
      <protection hidden="1"/>
    </xf>
    <xf numFmtId="0" fontId="12" fillId="3" borderId="2" xfId="3" applyFont="1" applyFill="1" applyBorder="1" applyAlignment="1" applyProtection="1">
      <alignment horizontal="center" vertical="center" wrapText="1"/>
      <protection hidden="1"/>
    </xf>
    <xf numFmtId="166" fontId="12" fillId="3" borderId="2" xfId="4" applyFont="1" applyFill="1" applyBorder="1" applyAlignment="1" applyProtection="1">
      <alignment horizontal="center" vertical="center" wrapText="1"/>
      <protection hidden="1"/>
    </xf>
    <xf numFmtId="166" fontId="12" fillId="3" borderId="2" xfId="4" applyFont="1" applyFill="1" applyBorder="1" applyAlignment="1" applyProtection="1">
      <alignment horizontal="center" vertical="center"/>
      <protection hidden="1"/>
    </xf>
    <xf numFmtId="166" fontId="12" fillId="3" borderId="3" xfId="4" applyFont="1" applyFill="1" applyBorder="1" applyAlignment="1" applyProtection="1">
      <alignment horizontal="center" vertical="center" wrapText="1"/>
      <protection hidden="1"/>
    </xf>
    <xf numFmtId="166" fontId="12" fillId="3" borderId="0" xfId="4" applyFont="1" applyFill="1" applyBorder="1" applyAlignment="1" applyProtection="1">
      <alignment horizontal="center" vertical="center"/>
      <protection hidden="1"/>
    </xf>
    <xf numFmtId="0" fontId="13" fillId="0" borderId="4" xfId="3" applyFont="1" applyFill="1" applyBorder="1" applyAlignment="1" applyProtection="1">
      <alignment horizontal="center" vertical="center"/>
      <protection hidden="1"/>
    </xf>
    <xf numFmtId="167" fontId="13" fillId="0" borderId="5" xfId="3" applyNumberFormat="1" applyFont="1" applyFill="1" applyBorder="1" applyAlignment="1" applyProtection="1">
      <alignment horizontal="center" vertical="center"/>
      <protection hidden="1"/>
    </xf>
    <xf numFmtId="0" fontId="0" fillId="0" borderId="5" xfId="0" applyBorder="1"/>
    <xf numFmtId="0" fontId="13" fillId="0" borderId="5" xfId="3" applyFont="1" applyFill="1" applyBorder="1" applyAlignment="1" applyProtection="1">
      <alignment horizontal="center" vertical="center"/>
      <protection hidden="1"/>
    </xf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43" fontId="14" fillId="4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0" fillId="0" borderId="5" xfId="0" applyFill="1" applyBorder="1"/>
    <xf numFmtId="167" fontId="15" fillId="0" borderId="5" xfId="3" applyNumberFormat="1" applyFont="1" applyFill="1" applyBorder="1" applyAlignment="1" applyProtection="1">
      <alignment horizontal="center" vertical="center"/>
      <protection hidden="1"/>
    </xf>
    <xf numFmtId="0" fontId="15" fillId="0" borderId="7" xfId="3" applyFont="1" applyFill="1" applyBorder="1" applyAlignment="1" applyProtection="1">
      <alignment horizontal="center" vertical="center"/>
      <protection hidden="1"/>
    </xf>
    <xf numFmtId="167" fontId="15" fillId="0" borderId="8" xfId="3" applyNumberFormat="1" applyFont="1" applyFill="1" applyBorder="1" applyAlignment="1" applyProtection="1">
      <alignment horizontal="center" vertical="center"/>
      <protection hidden="1"/>
    </xf>
    <xf numFmtId="0" fontId="0" fillId="0" borderId="8" xfId="0" applyBorder="1"/>
    <xf numFmtId="0" fontId="13" fillId="0" borderId="8" xfId="3" applyFont="1" applyFill="1" applyBorder="1" applyAlignment="1" applyProtection="1">
      <alignment horizontal="center" vertical="center"/>
      <protection hidden="1"/>
    </xf>
    <xf numFmtId="43" fontId="0" fillId="0" borderId="8" xfId="1" applyFont="1" applyBorder="1"/>
    <xf numFmtId="43" fontId="0" fillId="0" borderId="9" xfId="1" applyFont="1" applyBorder="1"/>
    <xf numFmtId="0" fontId="0" fillId="0" borderId="13" xfId="0" applyBorder="1"/>
    <xf numFmtId="43" fontId="2" fillId="0" borderId="13" xfId="0" applyNumberFormat="1" applyFont="1" applyBorder="1"/>
    <xf numFmtId="0" fontId="15" fillId="0" borderId="0" xfId="0" applyFont="1" applyFill="1" applyBorder="1" applyAlignment="1" applyProtection="1">
      <alignment horizontal="center" vertical="center"/>
      <protection hidden="1"/>
    </xf>
    <xf numFmtId="167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43" fontId="15" fillId="0" borderId="0" xfId="1" applyFont="1" applyFill="1" applyBorder="1" applyAlignment="1" applyProtection="1">
      <alignment horizontal="right" vertical="center"/>
      <protection hidden="1"/>
    </xf>
    <xf numFmtId="0" fontId="14" fillId="0" borderId="0" xfId="0" applyFont="1"/>
    <xf numFmtId="0" fontId="15" fillId="0" borderId="0" xfId="0" applyFont="1" applyFill="1" applyBorder="1" applyAlignment="1" applyProtection="1">
      <alignment horizontal="left" vertical="center" indent="1"/>
      <protection hidden="1"/>
    </xf>
    <xf numFmtId="167" fontId="13" fillId="0" borderId="0" xfId="0" applyNumberFormat="1" applyFont="1" applyFill="1" applyBorder="1" applyAlignment="1" applyProtection="1">
      <alignment horizontal="left"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167" fontId="15" fillId="0" borderId="0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0" fontId="17" fillId="0" borderId="0" xfId="2" applyFont="1" applyFill="1" applyBorder="1" applyAlignment="1" applyProtection="1">
      <protection hidden="1"/>
    </xf>
    <xf numFmtId="43" fontId="0" fillId="0" borderId="0" xfId="0" applyNumberFormat="1"/>
    <xf numFmtId="43" fontId="14" fillId="0" borderId="0" xfId="0" applyNumberFormat="1" applyFont="1"/>
    <xf numFmtId="43" fontId="0" fillId="4" borderId="6" xfId="1" applyFont="1" applyFill="1" applyBorder="1"/>
    <xf numFmtId="168" fontId="2" fillId="0" borderId="13" xfId="0" applyNumberFormat="1" applyFont="1" applyBorder="1"/>
    <xf numFmtId="0" fontId="16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>
      <alignment horizontal="center"/>
    </xf>
    <xf numFmtId="0" fontId="9" fillId="2" borderId="0" xfId="2" applyFont="1" applyFill="1" applyBorder="1" applyAlignment="1" applyProtection="1">
      <alignment horizontal="center"/>
      <protection hidden="1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15" fillId="0" borderId="0" xfId="0" applyFont="1" applyFill="1" applyBorder="1" applyAlignment="1" applyProtection="1">
      <alignment horizontal="left" vertical="center"/>
      <protection hidden="1"/>
    </xf>
    <xf numFmtId="167" fontId="15" fillId="0" borderId="0" xfId="0" applyNumberFormat="1" applyFont="1" applyFill="1" applyBorder="1" applyAlignment="1" applyProtection="1">
      <alignment horizontal="left" vertical="center"/>
      <protection hidden="1"/>
    </xf>
  </cellXfs>
  <cellStyles count="5">
    <cellStyle name="Comma" xfId="1" builtinId="3"/>
    <cellStyle name="Comma 11" xfId="4"/>
    <cellStyle name="Normal" xfId="0" builtinId="0"/>
    <cellStyle name="Normal 10" xfId="2"/>
    <cellStyle name="Normal 2 2" xfId="3"/>
  </cellStyles>
  <dxfs count="113"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</font>
    </dxf>
    <dxf>
      <font>
        <b/>
        <i/>
        <condense val="0"/>
        <extend val="0"/>
        <color auto="1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 val="0"/>
        <color rgb="FFFF0000"/>
      </font>
      <fill>
        <patternFill>
          <bgColor theme="7" tint="0.59996337778862885"/>
        </patternFill>
      </fill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</font>
    </dxf>
    <dxf>
      <font>
        <b/>
        <i/>
        <condense val="0"/>
        <extend val="0"/>
        <color auto="1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</font>
    </dxf>
    <dxf>
      <font>
        <b/>
        <i/>
        <condense val="0"/>
        <extend val="0"/>
        <color auto="1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/>
        <i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400050</xdr:colOff>
      <xdr:row>0</xdr:row>
      <xdr:rowOff>28575</xdr:rowOff>
    </xdr:to>
    <xdr:pic>
      <xdr:nvPicPr>
        <xdr:cNvPr id="2" name="Picture 1" descr="BW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28576</xdr:colOff>
      <xdr:row>0</xdr:row>
      <xdr:rowOff>47627</xdr:rowOff>
    </xdr:from>
    <xdr:to>
      <xdr:col>3</xdr:col>
      <xdr:colOff>1447801</xdr:colOff>
      <xdr:row>0</xdr:row>
      <xdr:rowOff>409637</xdr:rowOff>
    </xdr:to>
    <xdr:pic>
      <xdr:nvPicPr>
        <xdr:cNvPr id="3" name="Picture 9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47627"/>
          <a:ext cx="2305050" cy="362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4</xdr:row>
      <xdr:rowOff>47624</xdr:rowOff>
    </xdr:from>
    <xdr:to>
      <xdr:col>5</xdr:col>
      <xdr:colOff>142874</xdr:colOff>
      <xdr:row>9</xdr:row>
      <xdr:rowOff>66675</xdr:rowOff>
    </xdr:to>
    <xdr:sp macro="" textlink="">
      <xdr:nvSpPr>
        <xdr:cNvPr id="4" name="TextBox 3"/>
        <xdr:cNvSpPr txBox="1"/>
      </xdr:nvSpPr>
      <xdr:spPr>
        <a:xfrm>
          <a:off x="38100" y="1333499"/>
          <a:ext cx="2743199" cy="9715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As at	: </a:t>
          </a:r>
          <a:r>
            <a:rPr lang="en-US" sz="1100" b="1"/>
            <a:t>30_Sept_2016</a:t>
          </a:r>
        </a:p>
        <a:p>
          <a:r>
            <a:rPr lang="en-US" sz="1100"/>
            <a:t>Type	: </a:t>
          </a:r>
          <a:r>
            <a:rPr lang="en-US" sz="1100" b="1"/>
            <a:t>Assets</a:t>
          </a:r>
          <a:r>
            <a:rPr lang="en-US" sz="1100"/>
            <a:t>	</a:t>
          </a:r>
        </a:p>
        <a:p>
          <a:r>
            <a:rPr lang="en-US" sz="1100"/>
            <a:t>T24 Code	: </a:t>
          </a:r>
          <a:r>
            <a:rPr lang="en-US" sz="1100" b="1"/>
            <a:t>21053, 21058</a:t>
          </a:r>
        </a:p>
        <a:p>
          <a:r>
            <a:rPr lang="en-US" sz="1100"/>
            <a:t>NBC Code	: </a:t>
          </a:r>
          <a:r>
            <a:rPr lang="en-US" sz="1100" b="1"/>
            <a:t>From 252210 to 282370</a:t>
          </a:r>
        </a:p>
        <a:p>
          <a:endParaRPr lang="en-US" sz="1100"/>
        </a:p>
        <a:p>
          <a:r>
            <a:rPr lang="en-US" sz="1100"/>
            <a:t>	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400050</xdr:colOff>
      <xdr:row>0</xdr:row>
      <xdr:rowOff>28575</xdr:rowOff>
    </xdr:to>
    <xdr:pic>
      <xdr:nvPicPr>
        <xdr:cNvPr id="2" name="Picture 1" descr="BW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28576</xdr:colOff>
      <xdr:row>0</xdr:row>
      <xdr:rowOff>47627</xdr:rowOff>
    </xdr:from>
    <xdr:to>
      <xdr:col>3</xdr:col>
      <xdr:colOff>1447801</xdr:colOff>
      <xdr:row>2</xdr:row>
      <xdr:rowOff>28637</xdr:rowOff>
    </xdr:to>
    <xdr:pic>
      <xdr:nvPicPr>
        <xdr:cNvPr id="3" name="Picture 9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47627"/>
          <a:ext cx="2305050" cy="362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5</xdr:row>
      <xdr:rowOff>38099</xdr:rowOff>
    </xdr:from>
    <xdr:to>
      <xdr:col>5</xdr:col>
      <xdr:colOff>295275</xdr:colOff>
      <xdr:row>13</xdr:row>
      <xdr:rowOff>114300</xdr:rowOff>
    </xdr:to>
    <xdr:sp macro="" textlink="">
      <xdr:nvSpPr>
        <xdr:cNvPr id="4" name="TextBox 3"/>
        <xdr:cNvSpPr txBox="1"/>
      </xdr:nvSpPr>
      <xdr:spPr>
        <a:xfrm>
          <a:off x="38100" y="847724"/>
          <a:ext cx="2838450" cy="16002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Cambodia Post Bank Plc.,</a:t>
          </a:r>
        </a:p>
        <a:p>
          <a:r>
            <a:rPr lang="en-US" sz="1100"/>
            <a:t>Finance Department</a:t>
          </a:r>
        </a:p>
        <a:p>
          <a:endParaRPr lang="en-US" sz="1100"/>
        </a:p>
        <a:p>
          <a:r>
            <a:rPr lang="en-US" sz="1100"/>
            <a:t>As at	: </a:t>
          </a:r>
          <a:r>
            <a:rPr lang="en-US" sz="1100" b="1"/>
            <a:t>30_Sept_2016</a:t>
          </a:r>
        </a:p>
        <a:p>
          <a:r>
            <a:rPr lang="en-US" sz="1100"/>
            <a:t>Type	: </a:t>
          </a:r>
          <a:r>
            <a:rPr lang="en-US" sz="1100" b="1"/>
            <a:t>Liabilities</a:t>
          </a:r>
          <a:r>
            <a:rPr lang="en-US" sz="1100"/>
            <a:t>	</a:t>
          </a:r>
        </a:p>
        <a:p>
          <a:r>
            <a:rPr lang="en-US" sz="1100"/>
            <a:t>T24</a:t>
          </a:r>
          <a:r>
            <a:rPr lang="en-US" sz="1100" baseline="0"/>
            <a:t> </a:t>
          </a:r>
          <a:r>
            <a:rPr lang="en-US" sz="1100"/>
            <a:t>Code	: </a:t>
          </a:r>
          <a:r>
            <a:rPr lang="en-US" sz="1100" b="1"/>
            <a:t>6005, 6601, 6602</a:t>
          </a:r>
          <a:r>
            <a:rPr lang="en-US" sz="1100" b="1" baseline="0"/>
            <a:t> and 6603</a:t>
          </a:r>
          <a:endParaRPr lang="en-US" sz="1100" b="1"/>
        </a:p>
        <a:p>
          <a:r>
            <a:rPr lang="en-US" sz="1100"/>
            <a:t>NBC Code	: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 342210 to 345330</a:t>
          </a:r>
        </a:p>
        <a:p>
          <a:endParaRPr lang="en-US" sz="1100"/>
        </a:p>
        <a:p>
          <a:r>
            <a:rPr lang="en-US" sz="1100"/>
            <a:t>	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400050</xdr:colOff>
      <xdr:row>0</xdr:row>
      <xdr:rowOff>28575</xdr:rowOff>
    </xdr:to>
    <xdr:pic>
      <xdr:nvPicPr>
        <xdr:cNvPr id="2" name="Picture 1" descr="BW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28576</xdr:colOff>
      <xdr:row>0</xdr:row>
      <xdr:rowOff>47627</xdr:rowOff>
    </xdr:from>
    <xdr:to>
      <xdr:col>3</xdr:col>
      <xdr:colOff>1447801</xdr:colOff>
      <xdr:row>0</xdr:row>
      <xdr:rowOff>409637</xdr:rowOff>
    </xdr:to>
    <xdr:pic>
      <xdr:nvPicPr>
        <xdr:cNvPr id="3" name="Picture 9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47627"/>
          <a:ext cx="2305050" cy="362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4</xdr:row>
      <xdr:rowOff>47624</xdr:rowOff>
    </xdr:from>
    <xdr:to>
      <xdr:col>5</xdr:col>
      <xdr:colOff>142874</xdr:colOff>
      <xdr:row>9</xdr:row>
      <xdr:rowOff>66675</xdr:rowOff>
    </xdr:to>
    <xdr:sp macro="" textlink="">
      <xdr:nvSpPr>
        <xdr:cNvPr id="4" name="TextBox 3"/>
        <xdr:cNvSpPr txBox="1"/>
      </xdr:nvSpPr>
      <xdr:spPr>
        <a:xfrm>
          <a:off x="38100" y="1333499"/>
          <a:ext cx="2971799" cy="9715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As at	: </a:t>
          </a:r>
          <a:r>
            <a:rPr lang="en-US" sz="1100" b="1"/>
            <a:t>30_Sept_2016</a:t>
          </a:r>
        </a:p>
        <a:p>
          <a:r>
            <a:rPr lang="en-US" sz="1100"/>
            <a:t>Type	: </a:t>
          </a:r>
          <a:r>
            <a:rPr lang="en-US" sz="1100" b="1"/>
            <a:t>Assets</a:t>
          </a:r>
          <a:r>
            <a:rPr lang="en-US" sz="1100"/>
            <a:t>	</a:t>
          </a:r>
        </a:p>
        <a:p>
          <a:r>
            <a:rPr lang="en-US" sz="1100"/>
            <a:t>T24 Code	: </a:t>
          </a:r>
          <a:r>
            <a:rPr lang="en-US" sz="1100" b="1"/>
            <a:t>21053, 21058</a:t>
          </a:r>
        </a:p>
        <a:p>
          <a:r>
            <a:rPr lang="en-US" sz="1100"/>
            <a:t>NBC Code	: </a:t>
          </a:r>
          <a:r>
            <a:rPr lang="en-US" sz="1100" b="1"/>
            <a:t>From 252210 to 282370</a:t>
          </a:r>
        </a:p>
        <a:p>
          <a:endParaRPr lang="en-US" sz="1100"/>
        </a:p>
        <a:p>
          <a:r>
            <a:rPr lang="en-US" sz="1100"/>
            <a:t>	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r.%20Oun%20Sinaro\Program\02-EVP&amp;CFO\28-Other%20Procedure\Sinaro%20Finance\03-FND-Monitor%20Cash%20Advance%202014-07-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013\Share\Mr.%20Oun%20Sinaro\Program\02-EVP&amp;CFO\28-Other%20Procedure\Sinaro%20Finance\03-FND-Monitor%20Cash%20Advance%202014-07-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r.%20Oun%20Sinaro/Program/02-EVP&amp;CFO/28-Other%20Procedure/Sinaro%20Finance/03-FND-Monitor%20Cash%20Advance%202014-07-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ame of Advancer"/>
      <sheetName val="Cash Advance"/>
      <sheetName val="Clr. Adv. Cash"/>
      <sheetName val="Report"/>
      <sheetName val="Data"/>
    </sheetNames>
    <sheetDataSet>
      <sheetData sheetId="0">
        <row r="2">
          <cell r="B2" t="str">
            <v>Dara Chan</v>
          </cell>
        </row>
        <row r="3">
          <cell r="B3" t="str">
            <v>Temenos</v>
          </cell>
        </row>
        <row r="4">
          <cell r="B4" t="str">
            <v>Lun Sophy</v>
          </cell>
        </row>
        <row r="5">
          <cell r="B5" t="str">
            <v>Eng Sao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ame of Advancer"/>
      <sheetName val="Cash Advance"/>
      <sheetName val="Clr. Adv. Cash"/>
      <sheetName val="Report"/>
      <sheetName val="Data"/>
    </sheetNames>
    <sheetDataSet>
      <sheetData sheetId="0">
        <row r="2">
          <cell r="B2" t="str">
            <v>Dara Chan</v>
          </cell>
        </row>
        <row r="3">
          <cell r="B3" t="str">
            <v>Temenos</v>
          </cell>
        </row>
        <row r="4">
          <cell r="B4" t="str">
            <v>Lun Sophy</v>
          </cell>
        </row>
        <row r="5">
          <cell r="B5" t="str">
            <v>Eng Sao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ame of Advancer"/>
      <sheetName val="Cash Advance"/>
      <sheetName val="Clr. Adv. Cash"/>
      <sheetName val="Report"/>
      <sheetName val="Data"/>
    </sheetNames>
    <sheetDataSet>
      <sheetData sheetId="0">
        <row r="2">
          <cell r="B2" t="str">
            <v>Dara Chan</v>
          </cell>
        </row>
        <row r="3">
          <cell r="B3" t="str">
            <v>Temenos</v>
          </cell>
        </row>
        <row r="4">
          <cell r="B4" t="str">
            <v>Lun Sophy</v>
          </cell>
        </row>
        <row r="5">
          <cell r="B5" t="str">
            <v>Eng Sao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93"/>
  <sheetViews>
    <sheetView zoomScaleNormal="100" workbookViewId="0">
      <selection activeCell="A3" sqref="A3:I3"/>
    </sheetView>
  </sheetViews>
  <sheetFormatPr defaultRowHeight="15" x14ac:dyDescent="0.25"/>
  <cols>
    <col min="1" max="1" width="6.140625" customWidth="1"/>
    <col min="2" max="2" width="7.140625" customWidth="1"/>
    <col min="3" max="3" width="6" hidden="1" customWidth="1"/>
    <col min="4" max="4" width="26.28515625" bestFit="1" customWidth="1"/>
    <col min="5" max="5" width="7" hidden="1" customWidth="1"/>
    <col min="6" max="6" width="17.7109375" customWidth="1"/>
    <col min="7" max="7" width="14.42578125" bestFit="1" customWidth="1"/>
    <col min="8" max="8" width="14.140625" customWidth="1"/>
    <col min="9" max="9" width="16.28515625" customWidth="1"/>
    <col min="10" max="10" width="12.7109375" hidden="1" customWidth="1"/>
    <col min="11" max="11" width="18.42578125" hidden="1" customWidth="1"/>
    <col min="12" max="12" width="17.5703125" customWidth="1"/>
    <col min="13" max="13" width="12" style="50" customWidth="1"/>
    <col min="14" max="14" width="11.7109375" customWidth="1"/>
    <col min="15" max="15" width="15.7109375" bestFit="1" customWidth="1"/>
    <col min="17" max="17" width="14.85546875" customWidth="1"/>
    <col min="18" max="18" width="8.28515625" customWidth="1"/>
  </cols>
  <sheetData>
    <row r="1" spans="1:20" s="1" customFormat="1" ht="36" customHeight="1" x14ac:dyDescent="0.25">
      <c r="D1" s="2"/>
    </row>
    <row r="2" spans="1:20" s="1" customFormat="1" ht="20.25" customHeight="1" x14ac:dyDescent="0.25">
      <c r="A2" s="3"/>
      <c r="B2" s="3" t="s">
        <v>0</v>
      </c>
      <c r="C2" s="3"/>
      <c r="D2" s="4"/>
      <c r="E2" s="3"/>
      <c r="F2" s="3"/>
      <c r="G2" s="3"/>
      <c r="H2" s="3"/>
      <c r="I2" s="3"/>
    </row>
    <row r="3" spans="1:20" s="5" customFormat="1" ht="30" customHeight="1" x14ac:dyDescent="0.3">
      <c r="A3" s="63" t="s">
        <v>1</v>
      </c>
      <c r="B3" s="63"/>
      <c r="C3" s="63"/>
      <c r="D3" s="63"/>
      <c r="E3" s="63"/>
      <c r="F3" s="63"/>
      <c r="G3" s="63"/>
      <c r="H3" s="63"/>
      <c r="I3" s="63"/>
    </row>
    <row r="4" spans="1:20" s="1" customFormat="1" x14ac:dyDescent="0.25">
      <c r="A4" s="6"/>
      <c r="B4" s="6"/>
      <c r="C4" s="6"/>
      <c r="D4" s="6"/>
      <c r="E4" s="3"/>
      <c r="F4" s="3"/>
      <c r="G4" s="3"/>
      <c r="H4" s="3"/>
      <c r="I4" s="3"/>
    </row>
    <row r="5" spans="1:20" s="1" customFormat="1" x14ac:dyDescent="0.25">
      <c r="A5" s="6"/>
      <c r="B5" s="6"/>
      <c r="C5" s="6"/>
      <c r="D5" s="6"/>
      <c r="E5" s="3"/>
      <c r="F5" s="3"/>
      <c r="G5" s="3"/>
      <c r="H5" s="3"/>
      <c r="I5" s="3"/>
    </row>
    <row r="6" spans="1:20" s="1" customFormat="1" x14ac:dyDescent="0.25">
      <c r="A6" s="6"/>
      <c r="B6" s="6"/>
      <c r="C6" s="6"/>
      <c r="D6" s="6"/>
      <c r="E6" s="3"/>
      <c r="F6" s="3"/>
      <c r="G6" s="3"/>
      <c r="H6" s="3"/>
      <c r="I6" s="3"/>
    </row>
    <row r="7" spans="1:20" s="1" customFormat="1" x14ac:dyDescent="0.25">
      <c r="A7" s="6"/>
      <c r="B7" s="6"/>
      <c r="C7" s="6"/>
      <c r="D7" s="6"/>
      <c r="E7" s="3"/>
      <c r="F7" s="3"/>
      <c r="G7" s="3"/>
      <c r="H7" s="3"/>
      <c r="I7" s="7"/>
    </row>
    <row r="8" spans="1:20" s="1" customFormat="1" x14ac:dyDescent="0.25">
      <c r="A8" s="6"/>
      <c r="B8" s="6"/>
      <c r="C8" s="6"/>
      <c r="D8" s="6"/>
      <c r="E8" s="3"/>
      <c r="F8" s="8"/>
      <c r="G8" s="3"/>
      <c r="H8" s="3"/>
      <c r="I8" s="3"/>
    </row>
    <row r="9" spans="1:20" s="13" customFormat="1" x14ac:dyDescent="0.25">
      <c r="A9" s="9"/>
      <c r="B9" s="9"/>
      <c r="C9" s="10">
        <v>12920</v>
      </c>
      <c r="D9" s="9"/>
      <c r="E9" s="9"/>
      <c r="F9" s="11"/>
      <c r="G9" s="64" t="s">
        <v>2</v>
      </c>
      <c r="H9" s="64"/>
      <c r="I9" s="12">
        <f>SUM(I12:I49)</f>
        <v>2340551.3230665643</v>
      </c>
      <c r="M9" s="14"/>
    </row>
    <row r="10" spans="1:20" x14ac:dyDescent="0.25">
      <c r="A10" s="6"/>
      <c r="B10" s="6"/>
      <c r="C10" s="6"/>
      <c r="D10" s="6"/>
      <c r="E10" s="6"/>
      <c r="F10" s="6"/>
      <c r="G10" s="15" t="s">
        <v>3</v>
      </c>
      <c r="H10" s="16">
        <v>34.43</v>
      </c>
      <c r="I10" s="17">
        <v>4080</v>
      </c>
      <c r="L10" s="13"/>
      <c r="M10" s="9" t="s">
        <v>4</v>
      </c>
      <c r="N10" s="18"/>
    </row>
    <row r="11" spans="1:20" ht="32.25" customHeight="1" x14ac:dyDescent="0.25">
      <c r="A11" s="19" t="s">
        <v>5</v>
      </c>
      <c r="B11" s="20" t="s">
        <v>6</v>
      </c>
      <c r="C11" s="20" t="s">
        <v>7</v>
      </c>
      <c r="D11" s="20" t="s">
        <v>8</v>
      </c>
      <c r="E11" s="21" t="s">
        <v>9</v>
      </c>
      <c r="F11" s="22" t="s">
        <v>10</v>
      </c>
      <c r="G11" s="23" t="s">
        <v>11</v>
      </c>
      <c r="H11" s="23" t="s">
        <v>12</v>
      </c>
      <c r="I11" s="24" t="s">
        <v>13</v>
      </c>
      <c r="L11" s="25" t="s">
        <v>14</v>
      </c>
      <c r="M11" s="25" t="s">
        <v>15</v>
      </c>
    </row>
    <row r="12" spans="1:20" x14ac:dyDescent="0.25">
      <c r="A12" s="26">
        <v>1</v>
      </c>
      <c r="B12" s="27" t="s">
        <v>16</v>
      </c>
      <c r="C12" s="28"/>
      <c r="D12" s="28" t="s">
        <v>1</v>
      </c>
      <c r="E12" s="29"/>
      <c r="F12" s="30">
        <v>27563.659999999993</v>
      </c>
      <c r="G12" s="30">
        <v>54554.290000000015</v>
      </c>
      <c r="H12" s="30">
        <v>-47030.369999999988</v>
      </c>
      <c r="I12" s="31">
        <f>(SUM(F12:H12))</f>
        <v>35087.580000000024</v>
      </c>
      <c r="L12" s="32">
        <v>30000.18</v>
      </c>
      <c r="M12" s="33">
        <f>I12-L12</f>
        <v>5087.4000000000233</v>
      </c>
      <c r="O12" s="34"/>
      <c r="P12" s="34"/>
      <c r="Q12" s="34"/>
      <c r="R12" s="35"/>
      <c r="S12" s="35"/>
      <c r="T12" s="34"/>
    </row>
    <row r="13" spans="1:20" x14ac:dyDescent="0.25">
      <c r="A13" s="26">
        <v>2</v>
      </c>
      <c r="B13" s="27" t="s">
        <v>17</v>
      </c>
      <c r="C13" s="28"/>
      <c r="D13" s="28" t="s">
        <v>1</v>
      </c>
      <c r="E13" s="29"/>
      <c r="F13" s="30">
        <v>67285.386274509918</v>
      </c>
      <c r="G13" s="30">
        <v>115215.96803921567</v>
      </c>
      <c r="H13" s="30">
        <v>-107621.17440931365</v>
      </c>
      <c r="I13" s="31">
        <f t="shared" ref="I13:I49" si="0">(SUM(F13:H13))</f>
        <v>74880.179904411954</v>
      </c>
      <c r="L13" s="32">
        <v>66319.17</v>
      </c>
      <c r="M13" s="33">
        <f>I13-L13</f>
        <v>8561.0099044119561</v>
      </c>
      <c r="O13" s="34"/>
      <c r="P13" s="34"/>
      <c r="Q13" s="34"/>
      <c r="R13" s="35"/>
      <c r="S13" s="35"/>
      <c r="T13" s="34"/>
    </row>
    <row r="14" spans="1:20" x14ac:dyDescent="0.25">
      <c r="A14" s="26">
        <v>3</v>
      </c>
      <c r="B14" s="27" t="s">
        <v>18</v>
      </c>
      <c r="C14" s="28"/>
      <c r="D14" s="28" t="s">
        <v>1</v>
      </c>
      <c r="E14" s="29"/>
      <c r="F14" s="30">
        <v>92698.247135933707</v>
      </c>
      <c r="G14" s="30">
        <v>135491.77054375751</v>
      </c>
      <c r="H14" s="30">
        <v>-122596.88980048404</v>
      </c>
      <c r="I14" s="31">
        <f t="shared" si="0"/>
        <v>105593.12787920715</v>
      </c>
      <c r="L14" s="32">
        <v>95258.54</v>
      </c>
      <c r="M14" s="33">
        <f t="shared" ref="M14:M49" si="1">I14-L14</f>
        <v>10334.58787920716</v>
      </c>
      <c r="O14" s="34"/>
      <c r="P14" s="34"/>
      <c r="Q14" s="34"/>
      <c r="R14" s="35"/>
      <c r="S14" s="35"/>
      <c r="T14" s="34"/>
    </row>
    <row r="15" spans="1:20" x14ac:dyDescent="0.25">
      <c r="A15" s="26">
        <v>4</v>
      </c>
      <c r="B15" s="27" t="s">
        <v>19</v>
      </c>
      <c r="C15" s="28"/>
      <c r="D15" s="28" t="s">
        <v>1</v>
      </c>
      <c r="E15" s="29"/>
      <c r="F15" s="30">
        <v>20576.806666666664</v>
      </c>
      <c r="G15" s="30">
        <v>35505.231372549024</v>
      </c>
      <c r="H15" s="30">
        <v>-31754.098254901961</v>
      </c>
      <c r="I15" s="31">
        <f t="shared" si="0"/>
        <v>24327.939784313727</v>
      </c>
      <c r="L15" s="32">
        <v>21229.7</v>
      </c>
      <c r="M15" s="33">
        <f t="shared" si="1"/>
        <v>3098.239784313726</v>
      </c>
    </row>
    <row r="16" spans="1:20" x14ac:dyDescent="0.25">
      <c r="A16" s="26">
        <v>5</v>
      </c>
      <c r="B16" s="27" t="s">
        <v>20</v>
      </c>
      <c r="C16" s="28"/>
      <c r="D16" s="28" t="s">
        <v>1</v>
      </c>
      <c r="E16" s="29"/>
      <c r="F16" s="30">
        <v>100295.31783624629</v>
      </c>
      <c r="G16" s="30">
        <v>130402.99755246514</v>
      </c>
      <c r="H16" s="30">
        <v>-124583.29782027919</v>
      </c>
      <c r="I16" s="31">
        <f t="shared" si="0"/>
        <v>106115.01756843225</v>
      </c>
      <c r="L16" s="32">
        <v>97014.38</v>
      </c>
      <c r="M16" s="33">
        <f t="shared" si="1"/>
        <v>9100.6375684322411</v>
      </c>
    </row>
    <row r="17" spans="1:13" x14ac:dyDescent="0.25">
      <c r="A17" s="26">
        <v>6</v>
      </c>
      <c r="B17" s="27" t="s">
        <v>21</v>
      </c>
      <c r="C17" s="28"/>
      <c r="D17" s="28" t="s">
        <v>1</v>
      </c>
      <c r="E17" s="29"/>
      <c r="F17" s="30">
        <v>43079.894313725483</v>
      </c>
      <c r="G17" s="30">
        <v>74842.703333333309</v>
      </c>
      <c r="H17" s="30">
        <v>-69901.860855392049</v>
      </c>
      <c r="I17" s="31">
        <f t="shared" si="0"/>
        <v>48020.736791666743</v>
      </c>
      <c r="L17" s="32">
        <v>41522.949999999997</v>
      </c>
      <c r="M17" s="33">
        <f t="shared" si="1"/>
        <v>6497.7867916667456</v>
      </c>
    </row>
    <row r="18" spans="1:13" x14ac:dyDescent="0.25">
      <c r="A18" s="26">
        <v>7</v>
      </c>
      <c r="B18" s="27" t="s">
        <v>22</v>
      </c>
      <c r="C18" s="28"/>
      <c r="D18" s="28" t="s">
        <v>1</v>
      </c>
      <c r="E18" s="29"/>
      <c r="F18" s="30">
        <v>44154.12999999999</v>
      </c>
      <c r="G18" s="30">
        <v>75463.969999999987</v>
      </c>
      <c r="H18" s="30">
        <v>-72036.449999999939</v>
      </c>
      <c r="I18" s="31">
        <f t="shared" si="0"/>
        <v>47581.650000000038</v>
      </c>
      <c r="L18" s="32">
        <v>42686.71</v>
      </c>
      <c r="M18" s="33">
        <f t="shared" si="1"/>
        <v>4894.9400000000387</v>
      </c>
    </row>
    <row r="19" spans="1:13" x14ac:dyDescent="0.25">
      <c r="A19" s="26">
        <v>8</v>
      </c>
      <c r="B19" s="27" t="s">
        <v>23</v>
      </c>
      <c r="C19" s="28"/>
      <c r="D19" s="28" t="s">
        <v>1</v>
      </c>
      <c r="E19" s="29"/>
      <c r="F19" s="30">
        <v>71391.417647058814</v>
      </c>
      <c r="G19" s="30">
        <v>119487.90941176447</v>
      </c>
      <c r="H19" s="30">
        <v>-111439.46830882361</v>
      </c>
      <c r="I19" s="31">
        <f t="shared" si="0"/>
        <v>79439.858749999679</v>
      </c>
      <c r="L19" s="32">
        <v>69241.81</v>
      </c>
      <c r="M19" s="33">
        <f t="shared" si="1"/>
        <v>10198.048749999682</v>
      </c>
    </row>
    <row r="20" spans="1:13" x14ac:dyDescent="0.25">
      <c r="A20" s="26">
        <v>9</v>
      </c>
      <c r="B20" s="27" t="s">
        <v>24</v>
      </c>
      <c r="C20" s="36"/>
      <c r="D20" s="28" t="s">
        <v>1</v>
      </c>
      <c r="E20" s="29"/>
      <c r="F20" s="30">
        <v>0</v>
      </c>
      <c r="G20" s="30">
        <v>0</v>
      </c>
      <c r="H20" s="30">
        <v>0</v>
      </c>
      <c r="I20" s="31">
        <f t="shared" si="0"/>
        <v>0</v>
      </c>
      <c r="L20" s="32"/>
      <c r="M20" s="33"/>
    </row>
    <row r="21" spans="1:13" x14ac:dyDescent="0.25">
      <c r="A21" s="26">
        <v>10</v>
      </c>
      <c r="B21" s="27" t="s">
        <v>25</v>
      </c>
      <c r="C21" s="28"/>
      <c r="D21" s="28" t="s">
        <v>1</v>
      </c>
      <c r="E21" s="29"/>
      <c r="F21" s="30">
        <v>96826.935882352976</v>
      </c>
      <c r="G21" s="30">
        <v>130279.04333333331</v>
      </c>
      <c r="H21" s="30">
        <v>-124490.88666911758</v>
      </c>
      <c r="I21" s="31">
        <f t="shared" si="0"/>
        <v>102615.09254656869</v>
      </c>
      <c r="L21" s="32">
        <v>95639.76</v>
      </c>
      <c r="M21" s="33">
        <f t="shared" si="1"/>
        <v>6975.3325465686939</v>
      </c>
    </row>
    <row r="22" spans="1:13" x14ac:dyDescent="0.25">
      <c r="A22" s="26">
        <v>11</v>
      </c>
      <c r="B22" s="27" t="s">
        <v>26</v>
      </c>
      <c r="C22" s="28"/>
      <c r="D22" s="28" t="s">
        <v>1</v>
      </c>
      <c r="E22" s="29"/>
      <c r="F22" s="30">
        <v>64930.023725490122</v>
      </c>
      <c r="G22" s="30">
        <v>97202.744901960759</v>
      </c>
      <c r="H22" s="30">
        <v>-94270.992745097945</v>
      </c>
      <c r="I22" s="31">
        <f t="shared" si="0"/>
        <v>67861.775882352944</v>
      </c>
      <c r="L22" s="32">
        <v>61964.83</v>
      </c>
      <c r="M22" s="33">
        <f t="shared" si="1"/>
        <v>5896.9458823529421</v>
      </c>
    </row>
    <row r="23" spans="1:13" x14ac:dyDescent="0.25">
      <c r="A23" s="26">
        <v>12</v>
      </c>
      <c r="B23" s="27" t="s">
        <v>27</v>
      </c>
      <c r="C23" s="28"/>
      <c r="D23" s="28" t="s">
        <v>1</v>
      </c>
      <c r="E23" s="29"/>
      <c r="F23" s="30">
        <v>57698.462549019605</v>
      </c>
      <c r="G23" s="30">
        <v>98240.186862745206</v>
      </c>
      <c r="H23" s="30">
        <v>-88628.91115931375</v>
      </c>
      <c r="I23" s="31">
        <f t="shared" si="0"/>
        <v>67309.738252451061</v>
      </c>
      <c r="L23" s="32">
        <v>59179.78</v>
      </c>
      <c r="M23" s="33">
        <f t="shared" si="1"/>
        <v>8129.9582524510624</v>
      </c>
    </row>
    <row r="24" spans="1:13" x14ac:dyDescent="0.25">
      <c r="A24" s="26">
        <v>13</v>
      </c>
      <c r="B24" s="27" t="s">
        <v>28</v>
      </c>
      <c r="C24" s="28"/>
      <c r="D24" s="28" t="s">
        <v>1</v>
      </c>
      <c r="E24" s="29"/>
      <c r="F24" s="30">
        <v>48090.780000000013</v>
      </c>
      <c r="G24" s="30">
        <v>84441.45000000007</v>
      </c>
      <c r="H24" s="30">
        <v>-78066.959999999992</v>
      </c>
      <c r="I24" s="31">
        <f t="shared" si="0"/>
        <v>54465.270000000106</v>
      </c>
      <c r="L24" s="32">
        <v>47389.08</v>
      </c>
      <c r="M24" s="33">
        <f t="shared" si="1"/>
        <v>7076.1900000001042</v>
      </c>
    </row>
    <row r="25" spans="1:13" x14ac:dyDescent="0.25">
      <c r="A25" s="26">
        <v>14</v>
      </c>
      <c r="B25" s="27" t="s">
        <v>29</v>
      </c>
      <c r="C25" s="28"/>
      <c r="D25" s="28" t="s">
        <v>1</v>
      </c>
      <c r="E25" s="29"/>
      <c r="F25" s="30">
        <v>20458.873333333322</v>
      </c>
      <c r="G25" s="30">
        <v>28240.278823529388</v>
      </c>
      <c r="H25" s="30">
        <v>-26663.670044117651</v>
      </c>
      <c r="I25" s="31">
        <f t="shared" si="0"/>
        <v>22035.482112745056</v>
      </c>
      <c r="L25" s="32">
        <v>20018.55</v>
      </c>
      <c r="M25" s="33">
        <f t="shared" si="1"/>
        <v>2016.9321127450567</v>
      </c>
    </row>
    <row r="26" spans="1:13" x14ac:dyDescent="0.25">
      <c r="A26" s="26">
        <v>15</v>
      </c>
      <c r="B26" s="27" t="s">
        <v>30</v>
      </c>
      <c r="C26" s="28"/>
      <c r="D26" s="28" t="s">
        <v>1</v>
      </c>
      <c r="E26" s="29"/>
      <c r="F26" s="30">
        <v>79425.384313725415</v>
      </c>
      <c r="G26" s="30">
        <v>107153.40156862726</v>
      </c>
      <c r="H26" s="30">
        <v>-103488.86634068633</v>
      </c>
      <c r="I26" s="31">
        <f t="shared" si="0"/>
        <v>83089.919541666342</v>
      </c>
      <c r="L26" s="32">
        <v>78360.66</v>
      </c>
      <c r="M26" s="33">
        <f t="shared" si="1"/>
        <v>4729.2595416663389</v>
      </c>
    </row>
    <row r="27" spans="1:13" x14ac:dyDescent="0.25">
      <c r="A27" s="26">
        <v>16</v>
      </c>
      <c r="B27" s="27" t="s">
        <v>31</v>
      </c>
      <c r="C27" s="28"/>
      <c r="D27" s="28" t="s">
        <v>1</v>
      </c>
      <c r="E27" s="29"/>
      <c r="F27" s="30">
        <v>91786.179999999877</v>
      </c>
      <c r="G27" s="30">
        <v>143192.31000000011</v>
      </c>
      <c r="H27" s="30">
        <v>-139458.26000000007</v>
      </c>
      <c r="I27" s="31">
        <f t="shared" si="0"/>
        <v>95520.229999999923</v>
      </c>
      <c r="L27" s="32">
        <v>90706.9</v>
      </c>
      <c r="M27" s="33">
        <f t="shared" si="1"/>
        <v>4813.329999999929</v>
      </c>
    </row>
    <row r="28" spans="1:13" x14ac:dyDescent="0.25">
      <c r="A28" s="26">
        <v>17</v>
      </c>
      <c r="B28" s="27" t="s">
        <v>32</v>
      </c>
      <c r="C28" s="28"/>
      <c r="D28" s="28" t="s">
        <v>1</v>
      </c>
      <c r="E28" s="29"/>
      <c r="F28" s="30">
        <v>65070.020000000033</v>
      </c>
      <c r="G28" s="30">
        <v>105164.51000000001</v>
      </c>
      <c r="H28" s="30">
        <v>-101005.09999999999</v>
      </c>
      <c r="I28" s="31">
        <f t="shared" si="0"/>
        <v>69229.430000000037</v>
      </c>
      <c r="L28" s="32">
        <v>61173.49</v>
      </c>
      <c r="M28" s="33">
        <f t="shared" si="1"/>
        <v>8055.9400000000387</v>
      </c>
    </row>
    <row r="29" spans="1:13" x14ac:dyDescent="0.25">
      <c r="A29" s="26">
        <v>18</v>
      </c>
      <c r="B29" s="27" t="s">
        <v>33</v>
      </c>
      <c r="C29" s="28"/>
      <c r="D29" s="28" t="s">
        <v>1</v>
      </c>
      <c r="E29" s="29"/>
      <c r="F29" s="30">
        <v>31731.666666666646</v>
      </c>
      <c r="G29" s="30">
        <v>46025.440980392188</v>
      </c>
      <c r="H29" s="30">
        <v>-39556.974852941174</v>
      </c>
      <c r="I29" s="31">
        <f t="shared" si="0"/>
        <v>38200.132794117657</v>
      </c>
      <c r="L29" s="32">
        <v>35426.33</v>
      </c>
      <c r="M29" s="33">
        <f t="shared" si="1"/>
        <v>2773.8027941176551</v>
      </c>
    </row>
    <row r="30" spans="1:13" x14ac:dyDescent="0.25">
      <c r="A30" s="26">
        <v>19</v>
      </c>
      <c r="B30" s="27" t="s">
        <v>34</v>
      </c>
      <c r="C30" s="28"/>
      <c r="D30" s="28" t="s">
        <v>1</v>
      </c>
      <c r="E30" s="29"/>
      <c r="F30" s="30">
        <v>50014.580000000045</v>
      </c>
      <c r="G30" s="30">
        <v>78044.730000000025</v>
      </c>
      <c r="H30" s="30">
        <v>-71198.78999999995</v>
      </c>
      <c r="I30" s="31">
        <f t="shared" si="0"/>
        <v>56860.52000000012</v>
      </c>
      <c r="L30" s="32">
        <v>50228.76</v>
      </c>
      <c r="M30" s="33">
        <f t="shared" si="1"/>
        <v>6631.7600000001185</v>
      </c>
    </row>
    <row r="31" spans="1:13" x14ac:dyDescent="0.25">
      <c r="A31" s="26">
        <v>20</v>
      </c>
      <c r="B31" s="27" t="s">
        <v>35</v>
      </c>
      <c r="C31" s="28"/>
      <c r="D31" s="28" t="s">
        <v>1</v>
      </c>
      <c r="E31" s="29"/>
      <c r="F31" s="30">
        <v>90344.550000000047</v>
      </c>
      <c r="G31" s="30">
        <v>155266.23000000007</v>
      </c>
      <c r="H31" s="30">
        <v>-147396.87000000014</v>
      </c>
      <c r="I31" s="31">
        <f t="shared" si="0"/>
        <v>98213.909999999974</v>
      </c>
      <c r="L31" s="32">
        <v>91004.79</v>
      </c>
      <c r="M31" s="33">
        <f t="shared" si="1"/>
        <v>7209.1199999999808</v>
      </c>
    </row>
    <row r="32" spans="1:13" x14ac:dyDescent="0.25">
      <c r="A32" s="26">
        <v>21</v>
      </c>
      <c r="B32" s="27" t="s">
        <v>36</v>
      </c>
      <c r="C32" s="28"/>
      <c r="D32" s="28" t="s">
        <v>1</v>
      </c>
      <c r="E32" s="29"/>
      <c r="F32" s="30">
        <v>41946.163438576674</v>
      </c>
      <c r="G32" s="30">
        <v>61402.718406656248</v>
      </c>
      <c r="H32" s="30">
        <v>-57880.138308471862</v>
      </c>
      <c r="I32" s="31">
        <f t="shared" si="0"/>
        <v>45468.743536761052</v>
      </c>
      <c r="L32" s="32">
        <v>41551.519999999997</v>
      </c>
      <c r="M32" s="33">
        <f t="shared" si="1"/>
        <v>3917.2235367610556</v>
      </c>
    </row>
    <row r="33" spans="1:13" x14ac:dyDescent="0.25">
      <c r="A33" s="26">
        <v>22</v>
      </c>
      <c r="B33" s="27" t="s">
        <v>37</v>
      </c>
      <c r="C33" s="28"/>
      <c r="D33" s="28" t="s">
        <v>1</v>
      </c>
      <c r="E33" s="29"/>
      <c r="F33" s="30">
        <v>48875.425608765705</v>
      </c>
      <c r="G33" s="30">
        <v>66396.178321573199</v>
      </c>
      <c r="H33" s="30">
        <v>-63616.044176910567</v>
      </c>
      <c r="I33" s="31">
        <f t="shared" si="0"/>
        <v>51655.55975342833</v>
      </c>
      <c r="L33" s="32">
        <v>48280.33</v>
      </c>
      <c r="M33" s="33">
        <f t="shared" si="1"/>
        <v>3375.229753428328</v>
      </c>
    </row>
    <row r="34" spans="1:13" x14ac:dyDescent="0.25">
      <c r="A34" s="26">
        <v>23</v>
      </c>
      <c r="B34" s="27" t="s">
        <v>38</v>
      </c>
      <c r="C34" s="28"/>
      <c r="D34" s="28" t="s">
        <v>1</v>
      </c>
      <c r="E34" s="29"/>
      <c r="F34" s="30">
        <v>38386.880000000005</v>
      </c>
      <c r="G34" s="30">
        <v>54185.960000000036</v>
      </c>
      <c r="H34" s="30">
        <v>-46685.850000000042</v>
      </c>
      <c r="I34" s="31">
        <f t="shared" si="0"/>
        <v>45886.99</v>
      </c>
      <c r="L34" s="32">
        <v>41156.53</v>
      </c>
      <c r="M34" s="33">
        <f t="shared" si="1"/>
        <v>4730.4599999999991</v>
      </c>
    </row>
    <row r="35" spans="1:13" x14ac:dyDescent="0.25">
      <c r="A35" s="26">
        <v>24</v>
      </c>
      <c r="B35" s="27" t="s">
        <v>39</v>
      </c>
      <c r="C35" s="28"/>
      <c r="D35" s="28" t="s">
        <v>1</v>
      </c>
      <c r="E35" s="29"/>
      <c r="F35" s="30">
        <v>80326.807816598564</v>
      </c>
      <c r="G35" s="30">
        <v>114331.96738964543</v>
      </c>
      <c r="H35" s="30">
        <v>-107521.47245563175</v>
      </c>
      <c r="I35" s="31">
        <f t="shared" si="0"/>
        <v>87137.302750612245</v>
      </c>
      <c r="L35" s="32">
        <v>77433.399999999994</v>
      </c>
      <c r="M35" s="33">
        <f t="shared" si="1"/>
        <v>9703.9027506122511</v>
      </c>
    </row>
    <row r="36" spans="1:13" x14ac:dyDescent="0.25">
      <c r="A36" s="26">
        <v>25</v>
      </c>
      <c r="B36" s="27" t="s">
        <v>40</v>
      </c>
      <c r="C36" s="28"/>
      <c r="D36" s="28" t="s">
        <v>1</v>
      </c>
      <c r="E36" s="29"/>
      <c r="F36" s="30">
        <v>18303.13</v>
      </c>
      <c r="G36" s="30">
        <v>27771.019999999997</v>
      </c>
      <c r="H36" s="30">
        <v>-25013.67</v>
      </c>
      <c r="I36" s="31">
        <f t="shared" si="0"/>
        <v>21060.479999999996</v>
      </c>
      <c r="L36" s="32">
        <v>18888.38</v>
      </c>
      <c r="M36" s="33">
        <f t="shared" si="1"/>
        <v>2172.0999999999949</v>
      </c>
    </row>
    <row r="37" spans="1:13" x14ac:dyDescent="0.25">
      <c r="A37" s="26">
        <v>26</v>
      </c>
      <c r="B37" s="27" t="s">
        <v>41</v>
      </c>
      <c r="C37" s="28"/>
      <c r="D37" s="28" t="s">
        <v>1</v>
      </c>
      <c r="E37" s="29"/>
      <c r="F37" s="30">
        <v>43452.874901960815</v>
      </c>
      <c r="G37" s="30">
        <v>61742.279803921578</v>
      </c>
      <c r="H37" s="30">
        <v>-56470.577580882338</v>
      </c>
      <c r="I37" s="31">
        <f t="shared" si="0"/>
        <v>48724.577125000054</v>
      </c>
      <c r="L37" s="32">
        <v>43698.44</v>
      </c>
      <c r="M37" s="33">
        <f t="shared" si="1"/>
        <v>5026.137125000052</v>
      </c>
    </row>
    <row r="38" spans="1:13" x14ac:dyDescent="0.25">
      <c r="A38" s="26">
        <v>27</v>
      </c>
      <c r="B38" s="27" t="s">
        <v>42</v>
      </c>
      <c r="C38" s="28"/>
      <c r="D38" s="28" t="s">
        <v>1</v>
      </c>
      <c r="E38" s="29"/>
      <c r="F38" s="30">
        <v>68418.678823529481</v>
      </c>
      <c r="G38" s="30">
        <v>99322.633137254903</v>
      </c>
      <c r="H38" s="30">
        <v>-95761.390526960677</v>
      </c>
      <c r="I38" s="31">
        <f t="shared" si="0"/>
        <v>71979.921433823692</v>
      </c>
      <c r="L38" s="32">
        <v>64171.58</v>
      </c>
      <c r="M38" s="33">
        <f t="shared" si="1"/>
        <v>7808.3414338236907</v>
      </c>
    </row>
    <row r="39" spans="1:13" x14ac:dyDescent="0.25">
      <c r="A39" s="26">
        <v>28</v>
      </c>
      <c r="B39" s="27" t="s">
        <v>43</v>
      </c>
      <c r="C39" s="28"/>
      <c r="D39" s="28" t="s">
        <v>1</v>
      </c>
      <c r="E39" s="29"/>
      <c r="F39" s="30">
        <v>78185.797058823489</v>
      </c>
      <c r="G39" s="30">
        <v>113403.13509803923</v>
      </c>
      <c r="H39" s="30">
        <v>-106670.83188970594</v>
      </c>
      <c r="I39" s="31">
        <f t="shared" si="0"/>
        <v>84918.100267156784</v>
      </c>
      <c r="L39" s="32">
        <v>76872.479999999996</v>
      </c>
      <c r="M39" s="33">
        <f t="shared" si="1"/>
        <v>8045.620267156788</v>
      </c>
    </row>
    <row r="40" spans="1:13" x14ac:dyDescent="0.25">
      <c r="A40" s="26">
        <v>29</v>
      </c>
      <c r="B40" s="27" t="s">
        <v>44</v>
      </c>
      <c r="C40" s="28"/>
      <c r="D40" s="28" t="s">
        <v>1</v>
      </c>
      <c r="E40" s="29"/>
      <c r="F40" s="30">
        <v>40836.447254901941</v>
      </c>
      <c r="G40" s="30">
        <v>74301.146470588268</v>
      </c>
      <c r="H40" s="30">
        <v>-69695.287879901894</v>
      </c>
      <c r="I40" s="31">
        <f t="shared" si="0"/>
        <v>45442.305845588315</v>
      </c>
      <c r="L40" s="32">
        <v>39441.32</v>
      </c>
      <c r="M40" s="33">
        <f t="shared" si="1"/>
        <v>6000.985845588315</v>
      </c>
    </row>
    <row r="41" spans="1:13" x14ac:dyDescent="0.25">
      <c r="A41" s="26">
        <v>30</v>
      </c>
      <c r="B41" s="27" t="s">
        <v>45</v>
      </c>
      <c r="C41" s="28"/>
      <c r="D41" s="28" t="s">
        <v>1</v>
      </c>
      <c r="E41" s="29"/>
      <c r="F41" s="30">
        <v>35329.593361409628</v>
      </c>
      <c r="G41" s="30">
        <v>55529.342550671106</v>
      </c>
      <c r="H41" s="30">
        <v>-52695.197712665802</v>
      </c>
      <c r="I41" s="31">
        <f t="shared" si="0"/>
        <v>38163.738199414933</v>
      </c>
      <c r="L41" s="32">
        <v>33678.14</v>
      </c>
      <c r="M41" s="33">
        <f t="shared" si="1"/>
        <v>4485.5981994149333</v>
      </c>
    </row>
    <row r="42" spans="1:13" x14ac:dyDescent="0.25">
      <c r="A42" s="26">
        <v>31</v>
      </c>
      <c r="B42" s="27" t="s">
        <v>46</v>
      </c>
      <c r="C42" s="28"/>
      <c r="D42" s="28" t="s">
        <v>1</v>
      </c>
      <c r="E42" s="29"/>
      <c r="F42" s="30">
        <v>92663.870000000112</v>
      </c>
      <c r="G42" s="30">
        <v>127850.7199999999</v>
      </c>
      <c r="H42" s="30">
        <v>-119792.89</v>
      </c>
      <c r="I42" s="31">
        <f t="shared" si="0"/>
        <v>100721.70000000003</v>
      </c>
      <c r="L42" s="32">
        <v>91048.960000000006</v>
      </c>
      <c r="M42" s="33">
        <f t="shared" si="1"/>
        <v>9672.7400000000198</v>
      </c>
    </row>
    <row r="43" spans="1:13" x14ac:dyDescent="0.25">
      <c r="A43" s="26">
        <v>32</v>
      </c>
      <c r="B43" s="27" t="s">
        <v>47</v>
      </c>
      <c r="C43" s="28"/>
      <c r="D43" s="28" t="s">
        <v>1</v>
      </c>
      <c r="E43" s="29"/>
      <c r="F43" s="30">
        <v>43573.700000000048</v>
      </c>
      <c r="G43" s="30">
        <v>60249.033333333384</v>
      </c>
      <c r="H43" s="30">
        <v>-56826.382835784323</v>
      </c>
      <c r="I43" s="31">
        <f t="shared" si="0"/>
        <v>46996.350497549101</v>
      </c>
      <c r="L43" s="32">
        <v>44412.99</v>
      </c>
      <c r="M43" s="33">
        <f t="shared" si="1"/>
        <v>2583.3604975491035</v>
      </c>
    </row>
    <row r="44" spans="1:13" x14ac:dyDescent="0.25">
      <c r="A44" s="26">
        <v>33</v>
      </c>
      <c r="B44" s="27" t="s">
        <v>48</v>
      </c>
      <c r="C44" s="28"/>
      <c r="D44" s="28" t="s">
        <v>1</v>
      </c>
      <c r="E44" s="29"/>
      <c r="F44" s="30">
        <v>50740.237254902051</v>
      </c>
      <c r="G44" s="30">
        <v>85964.289607843035</v>
      </c>
      <c r="H44" s="30">
        <v>-82052.265686274608</v>
      </c>
      <c r="I44" s="31">
        <f t="shared" si="0"/>
        <v>54652.261176470478</v>
      </c>
      <c r="L44" s="32">
        <v>47792.52</v>
      </c>
      <c r="M44" s="33">
        <f t="shared" si="1"/>
        <v>6859.7411764704812</v>
      </c>
    </row>
    <row r="45" spans="1:13" x14ac:dyDescent="0.25">
      <c r="A45" s="26">
        <v>34</v>
      </c>
      <c r="B45" s="27" t="s">
        <v>49</v>
      </c>
      <c r="C45" s="28"/>
      <c r="D45" s="28" t="s">
        <v>1</v>
      </c>
      <c r="E45" s="29"/>
      <c r="F45" s="30">
        <v>59191.010000000009</v>
      </c>
      <c r="G45" s="30">
        <v>87529.16</v>
      </c>
      <c r="H45" s="30">
        <v>-79564.220000000045</v>
      </c>
      <c r="I45" s="31">
        <f t="shared" si="0"/>
        <v>67155.949999999968</v>
      </c>
      <c r="L45" s="32">
        <v>61045.97</v>
      </c>
      <c r="M45" s="33">
        <f t="shared" si="1"/>
        <v>6109.9799999999668</v>
      </c>
    </row>
    <row r="46" spans="1:13" x14ac:dyDescent="0.25">
      <c r="A46" s="26">
        <v>35</v>
      </c>
      <c r="B46" s="27" t="s">
        <v>50</v>
      </c>
      <c r="C46" s="28"/>
      <c r="D46" s="28" t="s">
        <v>1</v>
      </c>
      <c r="E46" s="29"/>
      <c r="F46" s="30">
        <v>66241.150000000009</v>
      </c>
      <c r="G46" s="30">
        <v>116635.03999999992</v>
      </c>
      <c r="H46" s="30">
        <v>-107583.72999999992</v>
      </c>
      <c r="I46" s="31">
        <f t="shared" si="0"/>
        <v>75292.460000000021</v>
      </c>
      <c r="L46" s="32">
        <v>65558.37</v>
      </c>
      <c r="M46" s="33">
        <f t="shared" si="1"/>
        <v>9734.0900000000256</v>
      </c>
    </row>
    <row r="47" spans="1:13" x14ac:dyDescent="0.25">
      <c r="A47" s="26">
        <v>36</v>
      </c>
      <c r="B47" s="37" t="s">
        <v>51</v>
      </c>
      <c r="C47" s="28"/>
      <c r="D47" s="28" t="s">
        <v>1</v>
      </c>
      <c r="E47" s="29"/>
      <c r="F47" s="30">
        <v>36102.808934752538</v>
      </c>
      <c r="G47" s="30">
        <v>51508.618048555451</v>
      </c>
      <c r="H47" s="30">
        <v>-50236.734060482151</v>
      </c>
      <c r="I47" s="31">
        <f t="shared" si="0"/>
        <v>37374.692922825838</v>
      </c>
      <c r="L47" s="32">
        <v>33393.93</v>
      </c>
      <c r="M47" s="33">
        <f t="shared" si="1"/>
        <v>3980.7629228258374</v>
      </c>
    </row>
    <row r="48" spans="1:13" x14ac:dyDescent="0.25">
      <c r="A48" s="26">
        <v>37</v>
      </c>
      <c r="B48" s="37" t="s">
        <v>52</v>
      </c>
      <c r="C48" s="28"/>
      <c r="D48" s="28" t="s">
        <v>1</v>
      </c>
      <c r="E48" s="29"/>
      <c r="F48" s="30">
        <v>75207.38078431382</v>
      </c>
      <c r="G48" s="30">
        <v>112018.27411764718</v>
      </c>
      <c r="H48" s="30">
        <v>-104621.45715196084</v>
      </c>
      <c r="I48" s="31">
        <f t="shared" si="0"/>
        <v>82604.197750000138</v>
      </c>
      <c r="L48" s="32">
        <v>73441.919999999998</v>
      </c>
      <c r="M48" s="33">
        <f t="shared" si="1"/>
        <v>9162.2777500001393</v>
      </c>
    </row>
    <row r="49" spans="1:13" x14ac:dyDescent="0.25">
      <c r="A49" s="38">
        <v>38</v>
      </c>
      <c r="B49" s="39" t="s">
        <v>53</v>
      </c>
      <c r="C49" s="40"/>
      <c r="D49" s="40" t="s">
        <v>1</v>
      </c>
      <c r="E49" s="41"/>
      <c r="F49" s="42">
        <v>52385.030000000021</v>
      </c>
      <c r="G49" s="42">
        <v>89114.260000000053</v>
      </c>
      <c r="H49" s="42">
        <v>-82630.889999999956</v>
      </c>
      <c r="I49" s="43">
        <f t="shared" si="0"/>
        <v>58868.400000000111</v>
      </c>
      <c r="L49" s="32">
        <v>52173.13</v>
      </c>
      <c r="M49" s="33">
        <f t="shared" si="1"/>
        <v>6695.2700000001132</v>
      </c>
    </row>
    <row r="50" spans="1:13" x14ac:dyDescent="0.25">
      <c r="A50" s="65" t="s">
        <v>54</v>
      </c>
      <c r="B50" s="66"/>
      <c r="C50" s="66"/>
      <c r="D50" s="67"/>
      <c r="E50" s="44"/>
      <c r="F50" s="45">
        <f>SUM(F12:F49)</f>
        <v>2133589.3015832636</v>
      </c>
      <c r="G50" s="45">
        <f>SUM(G12:G49)</f>
        <v>3273470.9430094026</v>
      </c>
      <c r="H50" s="45">
        <f t="shared" ref="H50" si="2">SUM(H12:H49)</f>
        <v>-3066508.9215261023</v>
      </c>
      <c r="I50" s="45">
        <f>SUM(F50:H50)</f>
        <v>2340551.3230665643</v>
      </c>
      <c r="L50" s="32">
        <f>SUM(L12:L49)</f>
        <v>2108406.2799999998</v>
      </c>
      <c r="M50" s="33">
        <f>SUM(M12:M49)</f>
        <v>232145.04306656463</v>
      </c>
    </row>
    <row r="51" spans="1:13" x14ac:dyDescent="0.25">
      <c r="A51" s="46"/>
      <c r="B51" s="46"/>
      <c r="C51" s="47"/>
      <c r="D51" s="47"/>
      <c r="E51" s="48"/>
      <c r="F51" s="49"/>
      <c r="G51" s="49"/>
      <c r="H51" s="49"/>
      <c r="I51" s="49"/>
    </row>
    <row r="52" spans="1:13" x14ac:dyDescent="0.25">
      <c r="A52" s="46"/>
      <c r="B52" s="46"/>
      <c r="C52" s="47" t="s">
        <v>55</v>
      </c>
      <c r="D52" s="47" t="s">
        <v>55</v>
      </c>
      <c r="E52" s="51"/>
      <c r="F52" s="46" t="s">
        <v>55</v>
      </c>
      <c r="G52" s="49" t="s">
        <v>55</v>
      </c>
      <c r="H52" s="48" t="s">
        <v>55</v>
      </c>
      <c r="I52" s="46" t="s">
        <v>55</v>
      </c>
    </row>
    <row r="53" spans="1:13" x14ac:dyDescent="0.25">
      <c r="A53" s="46"/>
      <c r="B53" s="46"/>
      <c r="C53" s="47"/>
      <c r="D53" s="47"/>
      <c r="E53" s="48"/>
      <c r="F53" s="49"/>
      <c r="G53" s="49"/>
      <c r="H53" s="49"/>
      <c r="I53" s="49"/>
    </row>
    <row r="54" spans="1:13" x14ac:dyDescent="0.25">
      <c r="A54" s="46"/>
      <c r="B54" s="47" t="s">
        <v>55</v>
      </c>
      <c r="C54" s="47" t="s">
        <v>55</v>
      </c>
      <c r="D54" s="51"/>
      <c r="E54" s="6"/>
      <c r="F54" s="46" t="s">
        <v>55</v>
      </c>
      <c r="G54" s="49" t="s">
        <v>55</v>
      </c>
      <c r="H54" s="48" t="s">
        <v>55</v>
      </c>
      <c r="I54" s="46" t="s">
        <v>55</v>
      </c>
    </row>
    <row r="55" spans="1:13" x14ac:dyDescent="0.25">
      <c r="A55" s="46"/>
      <c r="B55" s="52" t="s">
        <v>56</v>
      </c>
      <c r="C55" s="52"/>
      <c r="D55" s="52"/>
      <c r="E55" s="6"/>
      <c r="F55" s="53" t="s">
        <v>57</v>
      </c>
      <c r="G55" s="49" t="s">
        <v>55</v>
      </c>
      <c r="H55" s="53" t="s">
        <v>58</v>
      </c>
      <c r="I55" s="6"/>
    </row>
    <row r="56" spans="1:13" x14ac:dyDescent="0.25">
      <c r="A56" s="46"/>
      <c r="B56" s="47" t="s">
        <v>55</v>
      </c>
      <c r="C56" s="47" t="s">
        <v>55</v>
      </c>
      <c r="D56" s="51" t="s">
        <v>55</v>
      </c>
      <c r="E56" s="6"/>
      <c r="F56" s="51" t="s">
        <v>55</v>
      </c>
      <c r="G56" s="49" t="s">
        <v>55</v>
      </c>
      <c r="H56" s="48" t="s">
        <v>55</v>
      </c>
      <c r="I56" s="6"/>
    </row>
    <row r="57" spans="1:13" x14ac:dyDescent="0.25">
      <c r="A57" s="46"/>
      <c r="B57" s="47" t="s">
        <v>55</v>
      </c>
      <c r="C57" s="47" t="s">
        <v>55</v>
      </c>
      <c r="D57" s="51" t="s">
        <v>55</v>
      </c>
      <c r="E57" s="6"/>
      <c r="F57" s="51" t="s">
        <v>55</v>
      </c>
      <c r="G57" s="49" t="s">
        <v>55</v>
      </c>
      <c r="H57" s="48" t="s">
        <v>55</v>
      </c>
      <c r="I57" s="6"/>
    </row>
    <row r="58" spans="1:13" x14ac:dyDescent="0.25">
      <c r="A58" s="46"/>
      <c r="B58" s="47" t="s">
        <v>55</v>
      </c>
      <c r="C58" s="47" t="s">
        <v>55</v>
      </c>
      <c r="D58" s="51" t="s">
        <v>55</v>
      </c>
      <c r="E58" s="6"/>
      <c r="F58" s="51" t="s">
        <v>55</v>
      </c>
      <c r="G58" s="49" t="s">
        <v>55</v>
      </c>
      <c r="H58" s="48" t="s">
        <v>55</v>
      </c>
      <c r="I58" s="6"/>
    </row>
    <row r="59" spans="1:13" x14ac:dyDescent="0.25">
      <c r="A59" s="46"/>
      <c r="B59" s="47" t="s">
        <v>55</v>
      </c>
      <c r="C59" s="47" t="s">
        <v>55</v>
      </c>
      <c r="D59" s="51" t="s">
        <v>55</v>
      </c>
      <c r="E59" s="6"/>
      <c r="F59" s="51" t="s">
        <v>55</v>
      </c>
      <c r="G59" s="49" t="s">
        <v>55</v>
      </c>
      <c r="H59" s="48" t="s">
        <v>55</v>
      </c>
      <c r="I59" s="6"/>
    </row>
    <row r="60" spans="1:13" x14ac:dyDescent="0.25">
      <c r="A60" s="46"/>
      <c r="B60" s="54" t="s">
        <v>59</v>
      </c>
      <c r="C60" s="54" t="s">
        <v>55</v>
      </c>
      <c r="D60" s="6"/>
      <c r="E60" s="6"/>
      <c r="F60" s="68" t="s">
        <v>60</v>
      </c>
      <c r="G60" s="68"/>
      <c r="H60" s="55" t="s">
        <v>61</v>
      </c>
      <c r="I60" s="6"/>
    </row>
    <row r="61" spans="1:13" x14ac:dyDescent="0.25">
      <c r="A61" s="46"/>
      <c r="B61" s="54" t="s">
        <v>62</v>
      </c>
      <c r="C61" s="54"/>
      <c r="D61" s="6"/>
      <c r="E61" s="6"/>
      <c r="F61" s="68" t="s">
        <v>63</v>
      </c>
      <c r="G61" s="68"/>
      <c r="H61" s="56" t="s">
        <v>64</v>
      </c>
      <c r="I61" s="6"/>
    </row>
    <row r="62" spans="1:13" x14ac:dyDescent="0.25">
      <c r="A62" s="46"/>
      <c r="B62" s="54" t="s">
        <v>65</v>
      </c>
      <c r="C62" s="54"/>
      <c r="D62" s="6"/>
      <c r="E62" s="6"/>
      <c r="F62" s="69" t="str">
        <f>B62</f>
        <v>Date: 05/Aug/2016</v>
      </c>
      <c r="G62" s="69"/>
      <c r="H62" s="54" t="str">
        <f>F62</f>
        <v>Date: 05/Aug/2016</v>
      </c>
      <c r="I62" s="6"/>
    </row>
    <row r="63" spans="1:13" x14ac:dyDescent="0.25">
      <c r="A63" s="6"/>
      <c r="B63" s="6"/>
      <c r="C63" s="6"/>
      <c r="D63" s="6"/>
      <c r="E63" s="6"/>
      <c r="F63" s="6"/>
      <c r="G63" s="6"/>
      <c r="H63" s="6"/>
      <c r="I63" s="6"/>
    </row>
    <row r="64" spans="1:13" x14ac:dyDescent="0.2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/>
      <c r="B93" s="6"/>
      <c r="C93" s="6"/>
      <c r="D93" s="6"/>
      <c r="E93" s="6"/>
      <c r="F93" s="6"/>
      <c r="G93" s="6"/>
      <c r="H93" s="6"/>
      <c r="I93" s="6"/>
    </row>
  </sheetData>
  <mergeCells count="6">
    <mergeCell ref="F62:G62"/>
    <mergeCell ref="A3:I3"/>
    <mergeCell ref="G9:H9"/>
    <mergeCell ref="A50:D50"/>
    <mergeCell ref="F60:G60"/>
    <mergeCell ref="F61:G61"/>
  </mergeCells>
  <conditionalFormatting sqref="G53 B53 B51">
    <cfRule type="expression" dxfId="112" priority="41" stopIfTrue="1">
      <formula>$B51&lt;&gt;""</formula>
    </cfRule>
    <cfRule type="expression" priority="42" stopIfTrue="1">
      <formula>$B51=""</formula>
    </cfRule>
  </conditionalFormatting>
  <conditionalFormatting sqref="B54:C54 B61:B62">
    <cfRule type="expression" dxfId="111" priority="12" stopIfTrue="1">
      <formula>#REF!&lt;&gt;""</formula>
    </cfRule>
    <cfRule type="cellIs" dxfId="110" priority="13" stopIfTrue="1" operator="equal">
      <formula>"Approved by"</formula>
    </cfRule>
    <cfRule type="expression" priority="14" stopIfTrue="1">
      <formula>#REF!=""</formula>
    </cfRule>
  </conditionalFormatting>
  <conditionalFormatting sqref="B55:B59">
    <cfRule type="expression" dxfId="109" priority="6" stopIfTrue="1">
      <formula>#REF!&lt;&gt;""</formula>
    </cfRule>
    <cfRule type="cellIs" dxfId="108" priority="7" stopIfTrue="1" operator="equal">
      <formula>"Approved by"</formula>
    </cfRule>
    <cfRule type="expression" priority="8" stopIfTrue="1">
      <formula>#REF!=""</formula>
    </cfRule>
  </conditionalFormatting>
  <conditionalFormatting sqref="B60">
    <cfRule type="expression" dxfId="107" priority="3" stopIfTrue="1">
      <formula>#REF!&lt;&gt;""</formula>
    </cfRule>
    <cfRule type="cellIs" dxfId="106" priority="4" stopIfTrue="1" operator="equal">
      <formula>"Approved by"</formula>
    </cfRule>
    <cfRule type="expression" priority="5" stopIfTrue="1">
      <formula>#REF!=""</formula>
    </cfRule>
  </conditionalFormatting>
  <conditionalFormatting sqref="C56:C59">
    <cfRule type="expression" dxfId="105" priority="43" stopIfTrue="1">
      <formula>#REF!&lt;&gt;""</formula>
    </cfRule>
    <cfRule type="cellIs" dxfId="104" priority="44" stopIfTrue="1" operator="equal">
      <formula>"Approved by"</formula>
    </cfRule>
    <cfRule type="expression" priority="45" stopIfTrue="1">
      <formula>#REF!=""</formula>
    </cfRule>
  </conditionalFormatting>
  <conditionalFormatting sqref="E53">
    <cfRule type="expression" dxfId="103" priority="38" stopIfTrue="1">
      <formula>$B53&lt;&gt;""</formula>
    </cfRule>
    <cfRule type="expression" priority="39" stopIfTrue="1">
      <formula>$B53=""</formula>
    </cfRule>
    <cfRule type="cellIs" dxfId="102" priority="40" stopIfTrue="1" operator="equal">
      <formula>"Prepared by"</formula>
    </cfRule>
  </conditionalFormatting>
  <conditionalFormatting sqref="H53">
    <cfRule type="expression" dxfId="101" priority="36" stopIfTrue="1">
      <formula>$B53&lt;&gt;""</formula>
    </cfRule>
    <cfRule type="expression" priority="37" stopIfTrue="1">
      <formula>$B53=""</formula>
    </cfRule>
  </conditionalFormatting>
  <conditionalFormatting sqref="F53">
    <cfRule type="expression" dxfId="100" priority="34" stopIfTrue="1">
      <formula>$B53&lt;&gt;""</formula>
    </cfRule>
    <cfRule type="expression" priority="35" stopIfTrue="1">
      <formula>$B53=""</formula>
    </cfRule>
  </conditionalFormatting>
  <conditionalFormatting sqref="I53">
    <cfRule type="expression" dxfId="99" priority="32" stopIfTrue="1">
      <formula>$B53&lt;&gt;""</formula>
    </cfRule>
    <cfRule type="expression" priority="33" stopIfTrue="1">
      <formula>$B53=""</formula>
    </cfRule>
  </conditionalFormatting>
  <conditionalFormatting sqref="I52 E52:G52 G51 B51:B52">
    <cfRule type="expression" dxfId="98" priority="24" stopIfTrue="1">
      <formula>$B51&lt;&gt;""</formula>
    </cfRule>
    <cfRule type="expression" priority="25" stopIfTrue="1">
      <formula>$B51=""</formula>
    </cfRule>
  </conditionalFormatting>
  <conditionalFormatting sqref="H52">
    <cfRule type="expression" dxfId="97" priority="26" stopIfTrue="1">
      <formula>$B52&lt;&gt;""</formula>
    </cfRule>
    <cfRule type="expression" priority="27" stopIfTrue="1">
      <formula>$B52=""</formula>
    </cfRule>
    <cfRule type="cellIs" dxfId="96" priority="28" stopIfTrue="1" operator="equal">
      <formula>"Prepared by"</formula>
    </cfRule>
  </conditionalFormatting>
  <conditionalFormatting sqref="D51:D52 C53:D53">
    <cfRule type="expression" dxfId="95" priority="29" stopIfTrue="1">
      <formula>$B51&lt;&gt;""</formula>
    </cfRule>
    <cfRule type="cellIs" dxfId="94" priority="30" stopIfTrue="1" operator="equal">
      <formula>"Approved by"</formula>
    </cfRule>
    <cfRule type="expression" priority="31" stopIfTrue="1">
      <formula>$B51=""</formula>
    </cfRule>
  </conditionalFormatting>
  <conditionalFormatting sqref="E51">
    <cfRule type="expression" dxfId="93" priority="21" stopIfTrue="1">
      <formula>$B51&lt;&gt;""</formula>
    </cfRule>
    <cfRule type="expression" priority="22" stopIfTrue="1">
      <formula>$B51=""</formula>
    </cfRule>
    <cfRule type="cellIs" dxfId="92" priority="23" stopIfTrue="1" operator="equal">
      <formula>"Prepared by"</formula>
    </cfRule>
  </conditionalFormatting>
  <conditionalFormatting sqref="H51">
    <cfRule type="expression" dxfId="91" priority="19" stopIfTrue="1">
      <formula>$B51&lt;&gt;""</formula>
    </cfRule>
    <cfRule type="expression" priority="20" stopIfTrue="1">
      <formula>$B51=""</formula>
    </cfRule>
  </conditionalFormatting>
  <conditionalFormatting sqref="F51">
    <cfRule type="expression" dxfId="90" priority="17" stopIfTrue="1">
      <formula>$B51&lt;&gt;""</formula>
    </cfRule>
    <cfRule type="expression" priority="18" stopIfTrue="1">
      <formula>$B51=""</formula>
    </cfRule>
  </conditionalFormatting>
  <conditionalFormatting sqref="I51">
    <cfRule type="expression" dxfId="89" priority="15" stopIfTrue="1">
      <formula>$B51&lt;&gt;""</formula>
    </cfRule>
    <cfRule type="expression" priority="16" stopIfTrue="1">
      <formula>$B51=""</formula>
    </cfRule>
  </conditionalFormatting>
  <conditionalFormatting sqref="C51:C52">
    <cfRule type="expression" dxfId="88" priority="9" stopIfTrue="1">
      <formula>$B51&lt;&gt;""</formula>
    </cfRule>
    <cfRule type="cellIs" dxfId="87" priority="10" stopIfTrue="1" operator="equal">
      <formula>"Approved by"</formula>
    </cfRule>
    <cfRule type="expression" priority="11" stopIfTrue="1">
      <formula>$B51=""</formula>
    </cfRule>
  </conditionalFormatting>
  <conditionalFormatting sqref="I54 F54:G54 D54 G55:G59 F62 D56:D59 H62">
    <cfRule type="expression" dxfId="86" priority="46" stopIfTrue="1">
      <formula>#REF!&lt;&gt;""</formula>
    </cfRule>
    <cfRule type="expression" priority="47" stopIfTrue="1">
      <formula>#REF!=""</formula>
    </cfRule>
  </conditionalFormatting>
  <conditionalFormatting sqref="H54 H56:H59">
    <cfRule type="expression" dxfId="85" priority="48" stopIfTrue="1">
      <formula>#REF!&lt;&gt;""</formula>
    </cfRule>
    <cfRule type="expression" priority="49" stopIfTrue="1">
      <formula>#REF!=""</formula>
    </cfRule>
    <cfRule type="cellIs" dxfId="84" priority="50" stopIfTrue="1" operator="equal">
      <formula>"Prepared by"</formula>
    </cfRule>
  </conditionalFormatting>
  <conditionalFormatting sqref="F55:F61 H60:H61">
    <cfRule type="expression" dxfId="83" priority="51" stopIfTrue="1">
      <formula>#REF!&lt;&gt;""</formula>
    </cfRule>
    <cfRule type="cellIs" dxfId="82" priority="52" stopIfTrue="1" operator="equal">
      <formula>"Certified by"</formula>
    </cfRule>
    <cfRule type="expression" priority="53" stopIfTrue="1">
      <formula>#REF!=""</formula>
    </cfRule>
  </conditionalFormatting>
  <conditionalFormatting sqref="H55">
    <cfRule type="expression" dxfId="81" priority="54" stopIfTrue="1">
      <formula>#REF!&lt;&gt;""</formula>
    </cfRule>
    <cfRule type="cellIs" dxfId="80" priority="55" stopIfTrue="1" operator="equal">
      <formula>"Prepared by"</formula>
    </cfRule>
    <cfRule type="expression" dxfId="79" priority="56" stopIfTrue="1">
      <formula>#REF!=""</formula>
    </cfRule>
  </conditionalFormatting>
  <conditionalFormatting sqref="D60">
    <cfRule type="expression" dxfId="78" priority="1" stopIfTrue="1">
      <formula>#REF!&lt;&gt;""</formula>
    </cfRule>
    <cfRule type="expression" priority="2" stopIfTrue="1">
      <formula>#REF!=""</formula>
    </cfRule>
  </conditionalFormatting>
  <dataValidations count="2">
    <dataValidation type="list" allowBlank="1" showInputMessage="1" showErrorMessage="1" errorTitle="FND" error="Selecte from lists." sqref="E52 D54 D56:D59">
      <formula1>Name_Adv</formula1>
    </dataValidation>
    <dataValidation type="list" allowBlank="1" showInputMessage="1" showErrorMessage="1" sqref="F52 F54">
      <formula1>"USD,KHR,THB"</formula1>
    </dataValidation>
  </dataValidations>
  <pageMargins left="0.2" right="0" top="0.25" bottom="0.2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"/>
  <sheetViews>
    <sheetView workbookViewId="0">
      <selection activeCell="J9" sqref="J9"/>
    </sheetView>
  </sheetViews>
  <sheetFormatPr defaultRowHeight="15" x14ac:dyDescent="0.25"/>
  <cols>
    <col min="1" max="1" width="6.140625" customWidth="1"/>
    <col min="2" max="2" width="7.140625" customWidth="1"/>
    <col min="3" max="3" width="6" hidden="1" customWidth="1"/>
    <col min="4" max="4" width="25.42578125" customWidth="1"/>
    <col min="5" max="5" width="7" hidden="1" customWidth="1"/>
    <col min="6" max="6" width="17.7109375" customWidth="1"/>
    <col min="7" max="8" width="13.28515625" customWidth="1"/>
    <col min="9" max="9" width="16.28515625" customWidth="1"/>
    <col min="12" max="12" width="13.28515625" bestFit="1" customWidth="1"/>
    <col min="13" max="13" width="14" bestFit="1" customWidth="1"/>
  </cols>
  <sheetData>
    <row r="1" spans="1:9" s="1" customFormat="1" x14ac:dyDescent="0.25">
      <c r="D1" s="2"/>
    </row>
    <row r="2" spans="1:9" s="1" customFormat="1" x14ac:dyDescent="0.25">
      <c r="D2" s="2"/>
    </row>
    <row r="3" spans="1:9" s="1" customFormat="1" ht="7.5" customHeight="1" x14ac:dyDescent="0.25">
      <c r="D3" s="2"/>
    </row>
    <row r="4" spans="1:9" s="1" customFormat="1" ht="6" customHeight="1" x14ac:dyDescent="0.25">
      <c r="A4" s="3"/>
      <c r="B4" s="3"/>
      <c r="C4" s="3"/>
      <c r="D4" s="4"/>
      <c r="E4" s="3"/>
      <c r="F4" s="3"/>
      <c r="G4" s="3"/>
      <c r="H4" s="3"/>
      <c r="I4" s="3"/>
    </row>
    <row r="5" spans="1:9" s="5" customFormat="1" ht="20.25" x14ac:dyDescent="0.3">
      <c r="A5" s="63" t="s">
        <v>66</v>
      </c>
      <c r="B5" s="63"/>
      <c r="C5" s="63"/>
      <c r="D5" s="63"/>
      <c r="E5" s="63"/>
      <c r="F5" s="63"/>
      <c r="G5" s="63"/>
      <c r="H5" s="63"/>
      <c r="I5" s="63"/>
    </row>
    <row r="6" spans="1:9" s="1" customFormat="1" x14ac:dyDescent="0.25">
      <c r="A6" s="6"/>
      <c r="B6" s="6"/>
      <c r="C6" s="6"/>
      <c r="D6" s="6"/>
      <c r="E6" s="3"/>
      <c r="F6" s="3"/>
      <c r="G6" s="3"/>
      <c r="H6" s="3"/>
      <c r="I6" s="3"/>
    </row>
    <row r="7" spans="1:9" s="1" customFormat="1" x14ac:dyDescent="0.25">
      <c r="A7" s="6"/>
      <c r="B7" s="6"/>
      <c r="C7" s="6"/>
      <c r="D7" s="6"/>
      <c r="E7" s="3"/>
      <c r="F7" s="3"/>
      <c r="G7" s="3"/>
      <c r="H7" s="3"/>
      <c r="I7" s="3"/>
    </row>
    <row r="8" spans="1:9" s="1" customFormat="1" x14ac:dyDescent="0.25">
      <c r="A8" s="6"/>
      <c r="B8" s="6"/>
      <c r="C8" s="6"/>
      <c r="D8" s="6"/>
      <c r="E8" s="3"/>
      <c r="F8" s="3"/>
      <c r="G8" s="3"/>
      <c r="H8" s="3"/>
      <c r="I8" s="3"/>
    </row>
    <row r="9" spans="1:9" s="1" customFormat="1" x14ac:dyDescent="0.25">
      <c r="A9" s="6"/>
      <c r="B9" s="6"/>
      <c r="C9" s="6"/>
      <c r="D9" s="6"/>
      <c r="E9" s="3"/>
      <c r="F9" s="3"/>
      <c r="G9" s="3"/>
      <c r="H9" s="3"/>
      <c r="I9" s="3"/>
    </row>
    <row r="10" spans="1:9" s="1" customFormat="1" x14ac:dyDescent="0.25">
      <c r="A10" s="6"/>
      <c r="B10" s="6"/>
      <c r="C10" s="6"/>
      <c r="D10" s="6"/>
      <c r="E10" s="3"/>
      <c r="F10" s="3"/>
      <c r="G10" s="3"/>
      <c r="H10" s="3"/>
      <c r="I10" s="3"/>
    </row>
    <row r="11" spans="1:9" s="1" customFormat="1" x14ac:dyDescent="0.25">
      <c r="A11" s="6"/>
      <c r="B11" s="6"/>
      <c r="C11" s="6"/>
      <c r="D11" s="6"/>
      <c r="E11" s="3"/>
      <c r="F11" s="8"/>
      <c r="G11" s="3"/>
      <c r="H11" s="3"/>
      <c r="I11" s="3"/>
    </row>
    <row r="12" spans="1:9" s="1" customFormat="1" x14ac:dyDescent="0.25">
      <c r="A12" s="6"/>
      <c r="B12" s="6"/>
      <c r="C12" s="6"/>
      <c r="D12" s="6"/>
      <c r="E12" s="3"/>
      <c r="F12" s="8"/>
      <c r="G12" s="3"/>
      <c r="H12" s="3"/>
      <c r="I12" s="3"/>
    </row>
    <row r="13" spans="1:9" s="1" customFormat="1" x14ac:dyDescent="0.25">
      <c r="A13" s="6"/>
      <c r="B13" s="6"/>
      <c r="C13" s="6"/>
      <c r="D13" s="6"/>
      <c r="E13" s="3"/>
      <c r="F13" s="8"/>
      <c r="G13" s="3"/>
      <c r="H13" s="3"/>
      <c r="I13" s="3"/>
    </row>
    <row r="14" spans="1:9" x14ac:dyDescent="0.25">
      <c r="A14" s="6"/>
      <c r="B14" s="6"/>
      <c r="C14" s="6"/>
      <c r="D14" s="6"/>
      <c r="E14" s="6"/>
      <c r="F14" s="8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s="13" customFormat="1" x14ac:dyDescent="0.25">
      <c r="A16" s="9"/>
      <c r="B16" s="9"/>
      <c r="C16" s="10"/>
      <c r="D16" s="9"/>
      <c r="E16" s="9"/>
      <c r="F16" s="11"/>
      <c r="G16" s="64" t="s">
        <v>2</v>
      </c>
      <c r="H16" s="64"/>
      <c r="I16" s="12">
        <f>SUM(I19:I56)</f>
        <v>6632817.5122573534</v>
      </c>
    </row>
    <row r="17" spans="1:13" x14ac:dyDescent="0.25">
      <c r="A17" s="6"/>
      <c r="B17" s="6"/>
      <c r="C17" s="6"/>
      <c r="D17" s="6"/>
      <c r="E17" s="6"/>
      <c r="F17" s="6"/>
      <c r="G17" s="15" t="s">
        <v>3</v>
      </c>
      <c r="H17" s="16">
        <v>34.43</v>
      </c>
      <c r="I17" s="17">
        <v>4080</v>
      </c>
      <c r="L17" s="13"/>
      <c r="M17" s="57" t="s">
        <v>4</v>
      </c>
    </row>
    <row r="18" spans="1:13" ht="32.25" customHeight="1" x14ac:dyDescent="0.25">
      <c r="A18" s="19" t="s">
        <v>5</v>
      </c>
      <c r="B18" s="20" t="s">
        <v>6</v>
      </c>
      <c r="C18" s="20" t="s">
        <v>7</v>
      </c>
      <c r="D18" s="20" t="s">
        <v>8</v>
      </c>
      <c r="E18" s="21" t="s">
        <v>9</v>
      </c>
      <c r="F18" s="22" t="s">
        <v>67</v>
      </c>
      <c r="G18" s="23" t="s">
        <v>11</v>
      </c>
      <c r="H18" s="23" t="s">
        <v>12</v>
      </c>
      <c r="I18" s="24" t="s">
        <v>68</v>
      </c>
      <c r="L18" s="25" t="s">
        <v>14</v>
      </c>
      <c r="M18" s="25" t="s">
        <v>15</v>
      </c>
    </row>
    <row r="19" spans="1:13" x14ac:dyDescent="0.25">
      <c r="A19" s="26">
        <v>1</v>
      </c>
      <c r="B19" s="27" t="s">
        <v>16</v>
      </c>
      <c r="C19" s="28"/>
      <c r="D19" s="28" t="s">
        <v>66</v>
      </c>
      <c r="E19" s="29"/>
      <c r="F19" s="30">
        <v>825.14</v>
      </c>
      <c r="G19" s="30">
        <v>-5.189019607843135</v>
      </c>
      <c r="H19" s="30">
        <v>239.78999999999988</v>
      </c>
      <c r="I19" s="31">
        <f>(SUM(F19:H19))</f>
        <v>1059.7409803921569</v>
      </c>
      <c r="L19" s="32">
        <v>1029.55</v>
      </c>
      <c r="M19" s="58">
        <f>I19-L19</f>
        <v>30.190980392156916</v>
      </c>
    </row>
    <row r="20" spans="1:13" x14ac:dyDescent="0.25">
      <c r="A20" s="26">
        <v>2</v>
      </c>
      <c r="B20" s="27" t="s">
        <v>17</v>
      </c>
      <c r="C20" s="28"/>
      <c r="D20" s="28" t="s">
        <v>66</v>
      </c>
      <c r="E20" s="29"/>
      <c r="F20" s="30">
        <v>277.41960784313727</v>
      </c>
      <c r="G20" s="30">
        <v>-14.348064045833258</v>
      </c>
      <c r="H20" s="30">
        <v>79.519411764705922</v>
      </c>
      <c r="I20" s="31">
        <f t="shared" ref="I20:I56" si="0">(SUM(F20:H20))</f>
        <v>342.59095556200992</v>
      </c>
      <c r="L20" s="32">
        <v>335.02</v>
      </c>
      <c r="M20" s="58">
        <f t="shared" ref="M20:M56" si="1">I20-L20</f>
        <v>7.5709555620099422</v>
      </c>
    </row>
    <row r="21" spans="1:13" x14ac:dyDescent="0.25">
      <c r="A21" s="26">
        <v>3</v>
      </c>
      <c r="B21" s="27" t="s">
        <v>18</v>
      </c>
      <c r="C21" s="28"/>
      <c r="D21" s="28" t="s">
        <v>66</v>
      </c>
      <c r="E21" s="29"/>
      <c r="F21" s="30">
        <v>932.92276503049663</v>
      </c>
      <c r="G21" s="30">
        <v>-16.711941079655791</v>
      </c>
      <c r="H21" s="30">
        <v>227.44559236415975</v>
      </c>
      <c r="I21" s="31">
        <f t="shared" si="0"/>
        <v>1143.6564163150006</v>
      </c>
      <c r="L21" s="32">
        <v>1077.07</v>
      </c>
      <c r="M21" s="58">
        <f t="shared" si="1"/>
        <v>66.586416315000633</v>
      </c>
    </row>
    <row r="22" spans="1:13" x14ac:dyDescent="0.25">
      <c r="A22" s="26">
        <v>4</v>
      </c>
      <c r="B22" s="27" t="s">
        <v>19</v>
      </c>
      <c r="C22" s="28"/>
      <c r="D22" s="28" t="s">
        <v>66</v>
      </c>
      <c r="E22" s="29"/>
      <c r="F22" s="30">
        <v>0.30000000000000004</v>
      </c>
      <c r="G22" s="30">
        <v>-3.9670588235294106</v>
      </c>
      <c r="H22" s="30">
        <v>11.03156862745098</v>
      </c>
      <c r="I22" s="31">
        <f t="shared" si="0"/>
        <v>7.3645098039215693</v>
      </c>
      <c r="L22" s="32">
        <v>2.81</v>
      </c>
      <c r="M22" s="58">
        <f t="shared" si="1"/>
        <v>4.5545098039215688</v>
      </c>
    </row>
    <row r="23" spans="1:13" x14ac:dyDescent="0.25">
      <c r="A23" s="26">
        <v>5</v>
      </c>
      <c r="B23" s="27" t="s">
        <v>20</v>
      </c>
      <c r="C23" s="28"/>
      <c r="D23" s="28" t="s">
        <v>66</v>
      </c>
      <c r="E23" s="29"/>
      <c r="F23" s="30">
        <v>3260.0335023605721</v>
      </c>
      <c r="G23" s="30">
        <v>-112.5627210651906</v>
      </c>
      <c r="H23" s="30">
        <v>1114.0770568872329</v>
      </c>
      <c r="I23" s="31">
        <f t="shared" si="0"/>
        <v>4261.5478381826142</v>
      </c>
      <c r="L23" s="32">
        <v>4212.05</v>
      </c>
      <c r="M23" s="58">
        <f t="shared" si="1"/>
        <v>49.497838182614032</v>
      </c>
    </row>
    <row r="24" spans="1:13" x14ac:dyDescent="0.25">
      <c r="A24" s="26">
        <v>6</v>
      </c>
      <c r="B24" s="27" t="s">
        <v>21</v>
      </c>
      <c r="C24" s="28"/>
      <c r="D24" s="28" t="s">
        <v>66</v>
      </c>
      <c r="E24" s="29"/>
      <c r="F24" s="30">
        <v>136.55039215686276</v>
      </c>
      <c r="G24" s="30">
        <v>-5.3239215686274486</v>
      </c>
      <c r="H24" s="30">
        <v>47.909411764705744</v>
      </c>
      <c r="I24" s="31">
        <f t="shared" si="0"/>
        <v>179.13588235294105</v>
      </c>
      <c r="L24" s="32">
        <v>168.23</v>
      </c>
      <c r="M24" s="58">
        <f t="shared" si="1"/>
        <v>10.905882352941063</v>
      </c>
    </row>
    <row r="25" spans="1:13" x14ac:dyDescent="0.25">
      <c r="A25" s="26">
        <v>7</v>
      </c>
      <c r="B25" s="27" t="s">
        <v>22</v>
      </c>
      <c r="C25" s="28"/>
      <c r="D25" s="28" t="s">
        <v>66</v>
      </c>
      <c r="E25" s="29"/>
      <c r="F25" s="30">
        <v>93.2</v>
      </c>
      <c r="G25" s="30">
        <v>-23.303333333333335</v>
      </c>
      <c r="H25" s="30">
        <v>265.52803921568614</v>
      </c>
      <c r="I25" s="31">
        <f t="shared" si="0"/>
        <v>335.42470588235278</v>
      </c>
      <c r="L25" s="32">
        <v>507.51</v>
      </c>
      <c r="M25" s="58">
        <f t="shared" si="1"/>
        <v>-172.08529411764721</v>
      </c>
    </row>
    <row r="26" spans="1:13" x14ac:dyDescent="0.25">
      <c r="A26" s="26">
        <v>8</v>
      </c>
      <c r="B26" s="27" t="s">
        <v>23</v>
      </c>
      <c r="C26" s="28"/>
      <c r="D26" s="28" t="s">
        <v>66</v>
      </c>
      <c r="E26" s="29"/>
      <c r="F26" s="30">
        <v>5289.2715686274514</v>
      </c>
      <c r="G26" s="30">
        <v>-345.89078431372559</v>
      </c>
      <c r="H26" s="30">
        <v>1211.3421568627443</v>
      </c>
      <c r="I26" s="31">
        <f t="shared" si="0"/>
        <v>6154.7229411764702</v>
      </c>
      <c r="L26" s="32">
        <v>6277.88</v>
      </c>
      <c r="M26" s="58">
        <f t="shared" si="1"/>
        <v>-123.15705882352995</v>
      </c>
    </row>
    <row r="27" spans="1:13" x14ac:dyDescent="0.25">
      <c r="A27" s="26">
        <v>9</v>
      </c>
      <c r="B27" s="27" t="s">
        <v>24</v>
      </c>
      <c r="C27" s="36"/>
      <c r="D27" s="28" t="s">
        <v>66</v>
      </c>
      <c r="E27" s="29"/>
      <c r="F27" s="30">
        <v>-259420.18398179935</v>
      </c>
      <c r="G27" s="30">
        <v>0</v>
      </c>
      <c r="H27" s="30">
        <v>9501.956940717253</v>
      </c>
      <c r="I27" s="31">
        <f>(SUM(F27:H27))</f>
        <v>-249918.22704108211</v>
      </c>
      <c r="L27" s="32">
        <v>-249918.21</v>
      </c>
      <c r="M27" s="58">
        <f>I27-L27</f>
        <v>-1.7041082115611061E-2</v>
      </c>
    </row>
    <row r="28" spans="1:13" x14ac:dyDescent="0.25">
      <c r="A28" s="26">
        <v>10</v>
      </c>
      <c r="B28" s="27" t="s">
        <v>25</v>
      </c>
      <c r="C28" s="28"/>
      <c r="D28" s="28" t="s">
        <v>66</v>
      </c>
      <c r="E28" s="29"/>
      <c r="F28" s="30">
        <v>1384.3280392156864</v>
      </c>
      <c r="G28" s="30">
        <v>-23.890000000000036</v>
      </c>
      <c r="H28" s="30">
        <v>365.16921568627424</v>
      </c>
      <c r="I28" s="31">
        <f t="shared" si="0"/>
        <v>1725.6072549019605</v>
      </c>
      <c r="L28" s="32">
        <v>1698.14</v>
      </c>
      <c r="M28" s="58">
        <f t="shared" si="1"/>
        <v>27.467254901960359</v>
      </c>
    </row>
    <row r="29" spans="1:13" x14ac:dyDescent="0.25">
      <c r="A29" s="26">
        <v>11</v>
      </c>
      <c r="B29" s="27" t="s">
        <v>26</v>
      </c>
      <c r="C29" s="28"/>
      <c r="D29" s="28" t="s">
        <v>66</v>
      </c>
      <c r="E29" s="29"/>
      <c r="F29" s="30">
        <v>11078.723137254901</v>
      </c>
      <c r="G29" s="30">
        <v>-65.312745098039215</v>
      </c>
      <c r="H29" s="30">
        <v>2770.3225490196087</v>
      </c>
      <c r="I29" s="31">
        <f t="shared" si="0"/>
        <v>13783.732941176471</v>
      </c>
      <c r="L29" s="32">
        <v>13508.97</v>
      </c>
      <c r="M29" s="58">
        <f t="shared" si="1"/>
        <v>274.76294117647194</v>
      </c>
    </row>
    <row r="30" spans="1:13" x14ac:dyDescent="0.25">
      <c r="A30" s="26">
        <v>12</v>
      </c>
      <c r="B30" s="27" t="s">
        <v>27</v>
      </c>
      <c r="C30" s="28"/>
      <c r="D30" s="28" t="s">
        <v>66</v>
      </c>
      <c r="E30" s="29"/>
      <c r="F30" s="30">
        <v>1867.2329411764706</v>
      </c>
      <c r="G30" s="30">
        <v>-44.393725490196076</v>
      </c>
      <c r="H30" s="30">
        <v>334.03803921568647</v>
      </c>
      <c r="I30" s="31">
        <f t="shared" si="0"/>
        <v>2156.8772549019609</v>
      </c>
      <c r="L30" s="32">
        <v>2150.4899999999998</v>
      </c>
      <c r="M30" s="58">
        <f t="shared" si="1"/>
        <v>6.3872549019611142</v>
      </c>
    </row>
    <row r="31" spans="1:13" x14ac:dyDescent="0.25">
      <c r="A31" s="26">
        <v>13</v>
      </c>
      <c r="B31" s="27" t="s">
        <v>28</v>
      </c>
      <c r="C31" s="28"/>
      <c r="D31" s="28" t="s">
        <v>66</v>
      </c>
      <c r="E31" s="29"/>
      <c r="F31" s="30">
        <v>151.65176470588236</v>
      </c>
      <c r="G31" s="30">
        <v>-17.079019607843136</v>
      </c>
      <c r="H31" s="30">
        <v>91.460784313725469</v>
      </c>
      <c r="I31" s="31">
        <f t="shared" si="0"/>
        <v>226.03352941176468</v>
      </c>
      <c r="L31" s="32">
        <v>227.05</v>
      </c>
      <c r="M31" s="58">
        <f t="shared" si="1"/>
        <v>-1.016470588235336</v>
      </c>
    </row>
    <row r="32" spans="1:13" x14ac:dyDescent="0.25">
      <c r="A32" s="26">
        <v>14</v>
      </c>
      <c r="B32" s="27" t="s">
        <v>29</v>
      </c>
      <c r="C32" s="28"/>
      <c r="D32" s="28" t="s">
        <v>66</v>
      </c>
      <c r="E32" s="29"/>
      <c r="F32" s="30">
        <v>0</v>
      </c>
      <c r="G32" s="30">
        <v>-0.94450980392156869</v>
      </c>
      <c r="H32" s="30">
        <v>0.6150980392156864</v>
      </c>
      <c r="I32" s="31">
        <f t="shared" si="0"/>
        <v>-0.32941176470588229</v>
      </c>
      <c r="L32" s="32">
        <v>0</v>
      </c>
      <c r="M32" s="58">
        <f t="shared" si="1"/>
        <v>-0.32941176470588229</v>
      </c>
    </row>
    <row r="33" spans="1:13" x14ac:dyDescent="0.25">
      <c r="A33" s="26">
        <v>15</v>
      </c>
      <c r="B33" s="27" t="s">
        <v>30</v>
      </c>
      <c r="C33" s="28"/>
      <c r="D33" s="28" t="s">
        <v>66</v>
      </c>
      <c r="E33" s="29"/>
      <c r="F33" s="30">
        <v>1153.1098039215688</v>
      </c>
      <c r="G33" s="30">
        <v>-40.333529411764708</v>
      </c>
      <c r="H33" s="30">
        <v>358.87137254901955</v>
      </c>
      <c r="I33" s="31">
        <f t="shared" si="0"/>
        <v>1471.6476470588236</v>
      </c>
      <c r="L33" s="32">
        <v>1449.96</v>
      </c>
      <c r="M33" s="58">
        <f t="shared" si="1"/>
        <v>21.687647058823586</v>
      </c>
    </row>
    <row r="34" spans="1:13" x14ac:dyDescent="0.25">
      <c r="A34" s="26">
        <v>16</v>
      </c>
      <c r="B34" s="27" t="s">
        <v>31</v>
      </c>
      <c r="C34" s="28"/>
      <c r="D34" s="28" t="s">
        <v>66</v>
      </c>
      <c r="E34" s="29"/>
      <c r="F34" s="30">
        <v>4534289.2405548049</v>
      </c>
      <c r="G34" s="30">
        <v>-14385.647399497804</v>
      </c>
      <c r="H34" s="30">
        <v>992669.08885542222</v>
      </c>
      <c r="I34" s="31">
        <f>(SUM(F34:H34))</f>
        <v>5512572.6820107289</v>
      </c>
      <c r="L34" s="32">
        <v>5400643.7199999997</v>
      </c>
      <c r="M34" s="58">
        <f>I34-L34</f>
        <v>111928.96201072913</v>
      </c>
    </row>
    <row r="35" spans="1:13" x14ac:dyDescent="0.25">
      <c r="A35" s="26">
        <v>17</v>
      </c>
      <c r="B35" s="27" t="s">
        <v>32</v>
      </c>
      <c r="C35" s="28"/>
      <c r="D35" s="28" t="s">
        <v>66</v>
      </c>
      <c r="E35" s="29"/>
      <c r="F35" s="30">
        <v>222667.37999999992</v>
      </c>
      <c r="G35" s="30">
        <v>-486.19176470588229</v>
      </c>
      <c r="H35" s="30">
        <v>93295.500588235314</v>
      </c>
      <c r="I35" s="31">
        <f t="shared" si="0"/>
        <v>315476.68882352934</v>
      </c>
      <c r="L35" s="32">
        <v>304396.96000000002</v>
      </c>
      <c r="M35" s="58">
        <f t="shared" si="1"/>
        <v>11079.728823529324</v>
      </c>
    </row>
    <row r="36" spans="1:13" x14ac:dyDescent="0.25">
      <c r="A36" s="26">
        <v>18</v>
      </c>
      <c r="B36" s="27" t="s">
        <v>33</v>
      </c>
      <c r="C36" s="28"/>
      <c r="D36" s="28" t="s">
        <v>66</v>
      </c>
      <c r="E36" s="29"/>
      <c r="F36" s="30">
        <v>0</v>
      </c>
      <c r="G36" s="30">
        <v>-0.18450980392156863</v>
      </c>
      <c r="H36" s="30">
        <v>19.038627450980389</v>
      </c>
      <c r="I36" s="31">
        <f t="shared" si="0"/>
        <v>18.854117647058821</v>
      </c>
      <c r="L36" s="32">
        <v>9.85</v>
      </c>
      <c r="M36" s="58">
        <f t="shared" si="1"/>
        <v>9.0041176470588216</v>
      </c>
    </row>
    <row r="37" spans="1:13" x14ac:dyDescent="0.25">
      <c r="A37" s="26">
        <v>19</v>
      </c>
      <c r="B37" s="27" t="s">
        <v>34</v>
      </c>
      <c r="C37" s="28"/>
      <c r="D37" s="28" t="s">
        <v>66</v>
      </c>
      <c r="E37" s="29"/>
      <c r="F37" s="30">
        <v>348930.99865467305</v>
      </c>
      <c r="G37" s="30">
        <v>-14.449883537498637</v>
      </c>
      <c r="H37" s="30">
        <v>99875.092885422549</v>
      </c>
      <c r="I37" s="31">
        <f t="shared" si="0"/>
        <v>448791.64165655815</v>
      </c>
      <c r="L37" s="32">
        <v>436787.83</v>
      </c>
      <c r="M37" s="58">
        <f t="shared" si="1"/>
        <v>12003.811656558129</v>
      </c>
    </row>
    <row r="38" spans="1:13" x14ac:dyDescent="0.25">
      <c r="A38" s="26">
        <v>20</v>
      </c>
      <c r="B38" s="27" t="s">
        <v>35</v>
      </c>
      <c r="C38" s="28"/>
      <c r="D38" s="28" t="s">
        <v>66</v>
      </c>
      <c r="E38" s="29"/>
      <c r="F38" s="30">
        <v>257006.13274509783</v>
      </c>
      <c r="G38" s="30">
        <v>-219.32215686274512</v>
      </c>
      <c r="H38" s="30">
        <v>60328.282352941191</v>
      </c>
      <c r="I38" s="31">
        <f t="shared" si="0"/>
        <v>317115.09294117626</v>
      </c>
      <c r="L38" s="32">
        <v>317157.52</v>
      </c>
      <c r="M38" s="58">
        <f t="shared" si="1"/>
        <v>-42.427058823755942</v>
      </c>
    </row>
    <row r="39" spans="1:13" x14ac:dyDescent="0.25">
      <c r="A39" s="26">
        <v>21</v>
      </c>
      <c r="B39" s="27" t="s">
        <v>36</v>
      </c>
      <c r="C39" s="28"/>
      <c r="D39" s="28" t="s">
        <v>66</v>
      </c>
      <c r="E39" s="29"/>
      <c r="F39" s="30">
        <v>9.8792156862745095</v>
      </c>
      <c r="G39" s="30">
        <v>-23.724559293365907</v>
      </c>
      <c r="H39" s="30">
        <v>19.40776255317693</v>
      </c>
      <c r="I39" s="31">
        <f t="shared" si="0"/>
        <v>5.5624189460855327</v>
      </c>
      <c r="L39" s="32">
        <v>12.08</v>
      </c>
      <c r="M39" s="58">
        <f t="shared" si="1"/>
        <v>-6.5175810539144674</v>
      </c>
    </row>
    <row r="40" spans="1:13" x14ac:dyDescent="0.25">
      <c r="A40" s="26">
        <v>22</v>
      </c>
      <c r="B40" s="27" t="s">
        <v>37</v>
      </c>
      <c r="C40" s="28"/>
      <c r="D40" s="28" t="s">
        <v>66</v>
      </c>
      <c r="E40" s="29"/>
      <c r="F40" s="30">
        <v>1.2300000000000004</v>
      </c>
      <c r="G40" s="30">
        <v>-10.892035274754683</v>
      </c>
      <c r="H40" s="30">
        <v>11.405685306361868</v>
      </c>
      <c r="I40" s="31">
        <f t="shared" si="0"/>
        <v>1.743650031607185</v>
      </c>
      <c r="L40" s="32">
        <v>2.94</v>
      </c>
      <c r="M40" s="58">
        <f t="shared" si="1"/>
        <v>-1.1963499683928149</v>
      </c>
    </row>
    <row r="41" spans="1:13" x14ac:dyDescent="0.25">
      <c r="A41" s="26">
        <v>23</v>
      </c>
      <c r="B41" s="27" t="s">
        <v>38</v>
      </c>
      <c r="C41" s="28"/>
      <c r="D41" s="28" t="s">
        <v>66</v>
      </c>
      <c r="E41" s="29"/>
      <c r="F41" s="30">
        <v>137.94</v>
      </c>
      <c r="G41" s="30">
        <v>-0.82000000000000028</v>
      </c>
      <c r="H41" s="30">
        <v>27.409999999999997</v>
      </c>
      <c r="I41" s="31">
        <f t="shared" si="0"/>
        <v>164.53</v>
      </c>
      <c r="L41" s="32">
        <v>153.94</v>
      </c>
      <c r="M41" s="58">
        <f t="shared" si="1"/>
        <v>10.590000000000003</v>
      </c>
    </row>
    <row r="42" spans="1:13" x14ac:dyDescent="0.25">
      <c r="A42" s="26">
        <v>24</v>
      </c>
      <c r="B42" s="27" t="s">
        <v>39</v>
      </c>
      <c r="C42" s="28"/>
      <c r="D42" s="28" t="s">
        <v>66</v>
      </c>
      <c r="E42" s="29"/>
      <c r="F42" s="30">
        <v>484.99174847516701</v>
      </c>
      <c r="G42" s="30">
        <v>-36.491881794832345</v>
      </c>
      <c r="H42" s="30">
        <v>151.06541957822913</v>
      </c>
      <c r="I42" s="31">
        <f t="shared" si="0"/>
        <v>599.56528625856379</v>
      </c>
      <c r="L42" s="32">
        <v>608.44000000000005</v>
      </c>
      <c r="M42" s="58">
        <f t="shared" si="1"/>
        <v>-8.8747137414362669</v>
      </c>
    </row>
    <row r="43" spans="1:13" x14ac:dyDescent="0.25">
      <c r="A43" s="26">
        <v>25</v>
      </c>
      <c r="B43" s="27" t="s">
        <v>40</v>
      </c>
      <c r="C43" s="28"/>
      <c r="D43" s="28" t="s">
        <v>66</v>
      </c>
      <c r="E43" s="29"/>
      <c r="F43" s="30">
        <v>0</v>
      </c>
      <c r="G43" s="30">
        <v>-2.9699999999999998</v>
      </c>
      <c r="H43" s="30">
        <v>6.2099999999999982</v>
      </c>
      <c r="I43" s="31">
        <f t="shared" si="0"/>
        <v>3.2399999999999984</v>
      </c>
      <c r="L43" s="32">
        <v>1.6</v>
      </c>
      <c r="M43" s="58">
        <f t="shared" si="1"/>
        <v>1.6399999999999983</v>
      </c>
    </row>
    <row r="44" spans="1:13" x14ac:dyDescent="0.25">
      <c r="A44" s="26">
        <v>26</v>
      </c>
      <c r="B44" s="27" t="s">
        <v>41</v>
      </c>
      <c r="C44" s="28"/>
      <c r="D44" s="28" t="s">
        <v>66</v>
      </c>
      <c r="E44" s="29"/>
      <c r="F44" s="30">
        <v>182.9850980392157</v>
      </c>
      <c r="G44" s="30">
        <v>-13.95490196078431</v>
      </c>
      <c r="H44" s="30">
        <v>113.72078431372553</v>
      </c>
      <c r="I44" s="31">
        <f t="shared" si="0"/>
        <v>282.75098039215692</v>
      </c>
      <c r="L44" s="32">
        <v>276.31</v>
      </c>
      <c r="M44" s="58">
        <f t="shared" si="1"/>
        <v>6.4409803921569164</v>
      </c>
    </row>
    <row r="45" spans="1:13" x14ac:dyDescent="0.25">
      <c r="A45" s="26">
        <v>27</v>
      </c>
      <c r="B45" s="27" t="s">
        <v>42</v>
      </c>
      <c r="C45" s="28"/>
      <c r="D45" s="28" t="s">
        <v>66</v>
      </c>
      <c r="E45" s="29"/>
      <c r="F45" s="30">
        <v>567.77039215686284</v>
      </c>
      <c r="G45" s="30">
        <v>-7.9247307124999145</v>
      </c>
      <c r="H45" s="30">
        <v>179.1760784313725</v>
      </c>
      <c r="I45" s="31">
        <f t="shared" si="0"/>
        <v>739.02173987573542</v>
      </c>
      <c r="L45" s="32">
        <v>721.59</v>
      </c>
      <c r="M45" s="58">
        <f t="shared" si="1"/>
        <v>17.431739875735389</v>
      </c>
    </row>
    <row r="46" spans="1:13" x14ac:dyDescent="0.25">
      <c r="A46" s="26">
        <v>28</v>
      </c>
      <c r="B46" s="27" t="s">
        <v>43</v>
      </c>
      <c r="C46" s="28"/>
      <c r="D46" s="28" t="s">
        <v>66</v>
      </c>
      <c r="E46" s="29"/>
      <c r="F46" s="30">
        <v>308.90784313725493</v>
      </c>
      <c r="G46" s="30">
        <v>-9.95705882352941</v>
      </c>
      <c r="H46" s="30">
        <v>60.450196078431368</v>
      </c>
      <c r="I46" s="31">
        <f t="shared" si="0"/>
        <v>359.4009803921569</v>
      </c>
      <c r="L46" s="32">
        <v>355.14</v>
      </c>
      <c r="M46" s="58">
        <f t="shared" si="1"/>
        <v>4.2609803921569096</v>
      </c>
    </row>
    <row r="47" spans="1:13" x14ac:dyDescent="0.25">
      <c r="A47" s="26">
        <v>29</v>
      </c>
      <c r="B47" s="27" t="s">
        <v>44</v>
      </c>
      <c r="C47" s="28"/>
      <c r="D47" s="28" t="s">
        <v>66</v>
      </c>
      <c r="E47" s="29"/>
      <c r="F47" s="30">
        <v>703.87411764705894</v>
      </c>
      <c r="G47" s="30">
        <v>-28.841764705882369</v>
      </c>
      <c r="H47" s="30">
        <v>91.913725490196072</v>
      </c>
      <c r="I47" s="31">
        <f t="shared" si="0"/>
        <v>766.9460784313726</v>
      </c>
      <c r="L47" s="32">
        <v>780.86</v>
      </c>
      <c r="M47" s="58">
        <f t="shared" si="1"/>
        <v>-13.913921568627416</v>
      </c>
    </row>
    <row r="48" spans="1:13" x14ac:dyDescent="0.25">
      <c r="A48" s="26">
        <v>30</v>
      </c>
      <c r="B48" s="27" t="s">
        <v>45</v>
      </c>
      <c r="C48" s="28"/>
      <c r="D48" s="28" t="s">
        <v>66</v>
      </c>
      <c r="E48" s="29"/>
      <c r="F48" s="30">
        <v>466.2073467621147</v>
      </c>
      <c r="G48" s="30">
        <v>-42.096223084063716</v>
      </c>
      <c r="H48" s="30">
        <v>195.43291611852408</v>
      </c>
      <c r="I48" s="31">
        <f t="shared" si="0"/>
        <v>619.54403979657513</v>
      </c>
      <c r="L48" s="32">
        <v>629.52</v>
      </c>
      <c r="M48" s="58">
        <f t="shared" si="1"/>
        <v>-9.9759602034248474</v>
      </c>
    </row>
    <row r="49" spans="1:13" x14ac:dyDescent="0.25">
      <c r="A49" s="26">
        <v>31</v>
      </c>
      <c r="B49" s="27" t="s">
        <v>46</v>
      </c>
      <c r="C49" s="28"/>
      <c r="D49" s="28" t="s">
        <v>66</v>
      </c>
      <c r="E49" s="29"/>
      <c r="F49" s="30">
        <v>11967.139999999998</v>
      </c>
      <c r="G49" s="30">
        <v>-71.371176470588253</v>
      </c>
      <c r="H49" s="30">
        <v>1796.9766666666649</v>
      </c>
      <c r="I49" s="31">
        <f t="shared" si="0"/>
        <v>13692.745490196075</v>
      </c>
      <c r="L49" s="32">
        <v>13532</v>
      </c>
      <c r="M49" s="58">
        <f t="shared" si="1"/>
        <v>160.74549019607548</v>
      </c>
    </row>
    <row r="50" spans="1:13" x14ac:dyDescent="0.25">
      <c r="A50" s="26">
        <v>32</v>
      </c>
      <c r="B50" s="27" t="s">
        <v>47</v>
      </c>
      <c r="C50" s="28"/>
      <c r="D50" s="28" t="s">
        <v>66</v>
      </c>
      <c r="E50" s="29"/>
      <c r="F50" s="30">
        <v>17.53019607843137</v>
      </c>
      <c r="G50" s="30">
        <v>-2.9915686274509778</v>
      </c>
      <c r="H50" s="30">
        <v>19.962941176470579</v>
      </c>
      <c r="I50" s="31">
        <f t="shared" si="0"/>
        <v>34.501568627450972</v>
      </c>
      <c r="L50" s="32">
        <v>32.85</v>
      </c>
      <c r="M50" s="58">
        <f t="shared" si="1"/>
        <v>1.6515686274509704</v>
      </c>
    </row>
    <row r="51" spans="1:13" x14ac:dyDescent="0.25">
      <c r="A51" s="26">
        <v>33</v>
      </c>
      <c r="B51" s="27" t="s">
        <v>48</v>
      </c>
      <c r="C51" s="28"/>
      <c r="D51" s="28" t="s">
        <v>66</v>
      </c>
      <c r="E51" s="29"/>
      <c r="F51" s="30">
        <v>422.24745098039216</v>
      </c>
      <c r="G51" s="30">
        <v>-6.7750980392156794</v>
      </c>
      <c r="H51" s="30">
        <v>79.640196078431728</v>
      </c>
      <c r="I51" s="31">
        <f t="shared" si="0"/>
        <v>495.1125490196082</v>
      </c>
      <c r="L51" s="32">
        <v>489.39</v>
      </c>
      <c r="M51" s="58">
        <f t="shared" si="1"/>
        <v>5.7225490196082092</v>
      </c>
    </row>
    <row r="52" spans="1:13" x14ac:dyDescent="0.25">
      <c r="A52" s="26">
        <v>34</v>
      </c>
      <c r="B52" s="27" t="s">
        <v>49</v>
      </c>
      <c r="C52" s="28"/>
      <c r="D52" s="28" t="s">
        <v>66</v>
      </c>
      <c r="E52" s="29"/>
      <c r="F52" s="30">
        <v>26916.810784313726</v>
      </c>
      <c r="G52" s="30">
        <v>-50.257647058823579</v>
      </c>
      <c r="H52" s="30">
        <v>3551.5705882352936</v>
      </c>
      <c r="I52" s="31">
        <f t="shared" si="0"/>
        <v>30418.123725490193</v>
      </c>
      <c r="L52" s="32">
        <v>30107.4</v>
      </c>
      <c r="M52" s="58">
        <f t="shared" si="1"/>
        <v>310.72372549019201</v>
      </c>
    </row>
    <row r="53" spans="1:13" x14ac:dyDescent="0.25">
      <c r="A53" s="26">
        <v>35</v>
      </c>
      <c r="B53" s="27" t="s">
        <v>50</v>
      </c>
      <c r="C53" s="28"/>
      <c r="D53" s="28" t="s">
        <v>66</v>
      </c>
      <c r="E53" s="29"/>
      <c r="F53" s="30">
        <v>112464.00999999997</v>
      </c>
      <c r="G53" s="30">
        <v>-519.23960784313624</v>
      </c>
      <c r="H53" s="30">
        <v>70705.765294117649</v>
      </c>
      <c r="I53" s="31">
        <f t="shared" si="0"/>
        <v>182650.53568627447</v>
      </c>
      <c r="L53" s="32">
        <v>176524.09</v>
      </c>
      <c r="M53" s="58">
        <f t="shared" si="1"/>
        <v>6126.4456862744701</v>
      </c>
    </row>
    <row r="54" spans="1:13" x14ac:dyDescent="0.25">
      <c r="A54" s="26">
        <v>36</v>
      </c>
      <c r="B54" s="37" t="s">
        <v>51</v>
      </c>
      <c r="C54" s="28"/>
      <c r="D54" s="28" t="s">
        <v>66</v>
      </c>
      <c r="E54" s="29"/>
      <c r="F54" s="30">
        <v>407.44966018007551</v>
      </c>
      <c r="G54" s="30">
        <v>-33.271944895297644</v>
      </c>
      <c r="H54" s="30">
        <v>155.96439442346789</v>
      </c>
      <c r="I54" s="31">
        <f t="shared" si="0"/>
        <v>530.14210970824581</v>
      </c>
      <c r="L54" s="32">
        <v>537.1</v>
      </c>
      <c r="M54" s="58">
        <f t="shared" si="1"/>
        <v>-6.9578902917542109</v>
      </c>
    </row>
    <row r="55" spans="1:13" x14ac:dyDescent="0.25">
      <c r="A55" s="26">
        <v>37</v>
      </c>
      <c r="B55" s="37" t="s">
        <v>52</v>
      </c>
      <c r="C55" s="28"/>
      <c r="D55" s="28" t="s">
        <v>66</v>
      </c>
      <c r="E55" s="29"/>
      <c r="F55" s="30">
        <v>21708.819803921568</v>
      </c>
      <c r="G55" s="30">
        <v>-24.108235294117662</v>
      </c>
      <c r="H55" s="30">
        <v>2553.2780392156856</v>
      </c>
      <c r="I55" s="31">
        <f t="shared" si="0"/>
        <v>24237.989607843134</v>
      </c>
      <c r="J55" s="32">
        <v>0</v>
      </c>
      <c r="L55" s="32">
        <v>23955.26</v>
      </c>
      <c r="M55" s="58">
        <f t="shared" si="1"/>
        <v>282.72960784313545</v>
      </c>
    </row>
    <row r="56" spans="1:13" x14ac:dyDescent="0.25">
      <c r="A56" s="38">
        <v>38</v>
      </c>
      <c r="B56" s="39" t="s">
        <v>53</v>
      </c>
      <c r="C56" s="40"/>
      <c r="D56" s="40" t="s">
        <v>66</v>
      </c>
      <c r="E56" s="41"/>
      <c r="F56" s="42">
        <v>197.92000000000002</v>
      </c>
      <c r="G56" s="42">
        <v>-26.594117647058823</v>
      </c>
      <c r="H56" s="42">
        <v>140.24450980392149</v>
      </c>
      <c r="I56" s="43">
        <f t="shared" si="0"/>
        <v>311.57039215686268</v>
      </c>
      <c r="L56" s="32">
        <v>311.25</v>
      </c>
      <c r="M56" s="58">
        <f t="shared" si="1"/>
        <v>0.32039215686268108</v>
      </c>
    </row>
    <row r="57" spans="1:13" x14ac:dyDescent="0.25">
      <c r="A57" s="6"/>
      <c r="B57" s="6"/>
      <c r="C57" s="6"/>
      <c r="D57" s="6"/>
      <c r="E57" s="6"/>
      <c r="F57" s="6"/>
      <c r="G57" s="6"/>
      <c r="H57" s="6"/>
      <c r="I57" s="6"/>
      <c r="L57" s="32">
        <f>SUM(L19:L56)</f>
        <v>6490754.1599999974</v>
      </c>
      <c r="M57" s="58">
        <f>SUM(M19:M56)</f>
        <v>142063.35225735177</v>
      </c>
    </row>
    <row r="58" spans="1:13" x14ac:dyDescent="0.25">
      <c r="A58" s="46"/>
      <c r="B58" s="46"/>
      <c r="C58" s="47"/>
      <c r="D58" s="47"/>
      <c r="E58" s="48"/>
      <c r="F58" s="49"/>
      <c r="G58" s="49"/>
      <c r="H58" s="49"/>
      <c r="I58" s="49"/>
    </row>
    <row r="59" spans="1:13" x14ac:dyDescent="0.25">
      <c r="A59" s="46"/>
      <c r="B59" s="46"/>
      <c r="C59" s="47" t="s">
        <v>55</v>
      </c>
      <c r="D59" s="47" t="s">
        <v>55</v>
      </c>
      <c r="E59" s="51"/>
      <c r="F59" s="46" t="s">
        <v>55</v>
      </c>
      <c r="G59" s="49" t="s">
        <v>55</v>
      </c>
      <c r="H59" s="48" t="s">
        <v>55</v>
      </c>
      <c r="I59" s="46" t="s">
        <v>55</v>
      </c>
    </row>
    <row r="60" spans="1:13" x14ac:dyDescent="0.25">
      <c r="A60" s="46"/>
      <c r="B60" s="46"/>
      <c r="C60" s="47"/>
      <c r="D60" s="47"/>
      <c r="E60" s="48"/>
      <c r="F60" s="49"/>
      <c r="G60" s="49"/>
      <c r="H60" s="49"/>
      <c r="I60" s="49"/>
    </row>
    <row r="61" spans="1:13" x14ac:dyDescent="0.25">
      <c r="A61" s="46"/>
      <c r="B61" s="47" t="s">
        <v>55</v>
      </c>
      <c r="C61" s="47" t="s">
        <v>55</v>
      </c>
      <c r="D61" s="51"/>
      <c r="E61" s="6"/>
      <c r="F61" s="46" t="s">
        <v>55</v>
      </c>
      <c r="G61" s="49" t="s">
        <v>55</v>
      </c>
      <c r="H61" s="48" t="s">
        <v>55</v>
      </c>
      <c r="I61" s="46" t="s">
        <v>55</v>
      </c>
    </row>
    <row r="62" spans="1:13" x14ac:dyDescent="0.25">
      <c r="A62" s="46"/>
      <c r="B62" s="52" t="s">
        <v>56</v>
      </c>
      <c r="C62" s="52"/>
      <c r="D62" s="52"/>
      <c r="E62" s="6"/>
      <c r="F62" s="53" t="s">
        <v>57</v>
      </c>
      <c r="G62" s="49" t="s">
        <v>55</v>
      </c>
      <c r="H62" s="53" t="s">
        <v>58</v>
      </c>
      <c r="I62" s="6"/>
    </row>
    <row r="63" spans="1:13" x14ac:dyDescent="0.25">
      <c r="A63" s="46"/>
      <c r="B63" s="47" t="s">
        <v>55</v>
      </c>
      <c r="C63" s="47" t="s">
        <v>55</v>
      </c>
      <c r="D63" s="51" t="s">
        <v>55</v>
      </c>
      <c r="E63" s="6"/>
      <c r="F63" s="51" t="s">
        <v>55</v>
      </c>
      <c r="G63" s="49" t="s">
        <v>55</v>
      </c>
      <c r="H63" s="48" t="s">
        <v>55</v>
      </c>
      <c r="I63" s="6"/>
    </row>
    <row r="64" spans="1:13" x14ac:dyDescent="0.25">
      <c r="A64" s="46"/>
      <c r="B64" s="47" t="s">
        <v>55</v>
      </c>
      <c r="C64" s="47" t="s">
        <v>55</v>
      </c>
      <c r="D64" s="51" t="s">
        <v>55</v>
      </c>
      <c r="E64" s="6"/>
      <c r="F64" s="51" t="s">
        <v>55</v>
      </c>
      <c r="G64" s="49" t="s">
        <v>55</v>
      </c>
      <c r="H64" s="48" t="s">
        <v>55</v>
      </c>
      <c r="I64" s="6"/>
    </row>
    <row r="65" spans="1:9" x14ac:dyDescent="0.25">
      <c r="A65" s="46"/>
      <c r="B65" s="47" t="s">
        <v>55</v>
      </c>
      <c r="C65" s="47" t="s">
        <v>55</v>
      </c>
      <c r="D65" s="51" t="s">
        <v>55</v>
      </c>
      <c r="E65" s="6"/>
      <c r="F65" s="51" t="s">
        <v>55</v>
      </c>
      <c r="G65" s="49" t="s">
        <v>55</v>
      </c>
      <c r="H65" s="48" t="s">
        <v>55</v>
      </c>
      <c r="I65" s="6"/>
    </row>
    <row r="66" spans="1:9" x14ac:dyDescent="0.25">
      <c r="A66" s="46"/>
      <c r="B66" s="47" t="s">
        <v>55</v>
      </c>
      <c r="C66" s="47" t="s">
        <v>55</v>
      </c>
      <c r="D66" s="51" t="s">
        <v>55</v>
      </c>
      <c r="E66" s="6"/>
      <c r="F66" s="51" t="s">
        <v>55</v>
      </c>
      <c r="G66" s="49" t="s">
        <v>55</v>
      </c>
      <c r="H66" s="48" t="s">
        <v>55</v>
      </c>
      <c r="I66" s="6"/>
    </row>
    <row r="67" spans="1:9" x14ac:dyDescent="0.25">
      <c r="A67" s="46"/>
      <c r="B67" s="54" t="s">
        <v>59</v>
      </c>
      <c r="C67" s="54" t="s">
        <v>55</v>
      </c>
      <c r="D67" s="6"/>
      <c r="E67" s="6"/>
      <c r="F67" s="68" t="s">
        <v>60</v>
      </c>
      <c r="G67" s="68"/>
      <c r="H67" s="55" t="s">
        <v>61</v>
      </c>
      <c r="I67" s="6"/>
    </row>
    <row r="68" spans="1:9" x14ac:dyDescent="0.25">
      <c r="A68" s="46"/>
      <c r="B68" s="54" t="s">
        <v>62</v>
      </c>
      <c r="C68" s="54"/>
      <c r="D68" s="6"/>
      <c r="E68" s="6"/>
      <c r="F68" s="68" t="s">
        <v>63</v>
      </c>
      <c r="G68" s="68"/>
      <c r="H68" s="56" t="s">
        <v>64</v>
      </c>
      <c r="I68" s="6"/>
    </row>
    <row r="69" spans="1:9" x14ac:dyDescent="0.25">
      <c r="A69" s="46"/>
      <c r="B69" s="54" t="s">
        <v>69</v>
      </c>
      <c r="C69" s="54"/>
      <c r="D69" s="6"/>
      <c r="E69" s="6"/>
      <c r="F69" s="69" t="str">
        <f>B69</f>
        <v>Date: 01/Oct/2016</v>
      </c>
      <c r="G69" s="69"/>
      <c r="H69" s="54" t="str">
        <f>F69</f>
        <v>Date: 01/Oct/2016</v>
      </c>
      <c r="I69" s="6"/>
    </row>
    <row r="70" spans="1:9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25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25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25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25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25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25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25">
      <c r="A100" s="6"/>
      <c r="B100" s="6"/>
      <c r="C100" s="6"/>
      <c r="D100" s="6"/>
      <c r="E100" s="6"/>
      <c r="F100" s="6"/>
      <c r="G100" s="6"/>
      <c r="H100" s="6"/>
      <c r="I100" s="6"/>
    </row>
  </sheetData>
  <mergeCells count="5">
    <mergeCell ref="A5:I5"/>
    <mergeCell ref="G16:H16"/>
    <mergeCell ref="F67:G67"/>
    <mergeCell ref="F68:G68"/>
    <mergeCell ref="F69:G69"/>
  </mergeCells>
  <conditionalFormatting sqref="G60 B60 B58">
    <cfRule type="expression" dxfId="77" priority="42" stopIfTrue="1">
      <formula>$B58&lt;&gt;""</formula>
    </cfRule>
    <cfRule type="expression" priority="43" stopIfTrue="1">
      <formula>$B58=""</formula>
    </cfRule>
  </conditionalFormatting>
  <conditionalFormatting sqref="B61:C61 B68:B69">
    <cfRule type="expression" dxfId="76" priority="13" stopIfTrue="1">
      <formula>#REF!&lt;&gt;""</formula>
    </cfRule>
    <cfRule type="cellIs" dxfId="75" priority="14" stopIfTrue="1" operator="equal">
      <formula>"Approved by"</formula>
    </cfRule>
    <cfRule type="expression" priority="15" stopIfTrue="1">
      <formula>#REF!=""</formula>
    </cfRule>
  </conditionalFormatting>
  <conditionalFormatting sqref="B62:B66">
    <cfRule type="expression" dxfId="74" priority="7" stopIfTrue="1">
      <formula>#REF!&lt;&gt;""</formula>
    </cfRule>
    <cfRule type="cellIs" dxfId="73" priority="8" stopIfTrue="1" operator="equal">
      <formula>"Approved by"</formula>
    </cfRule>
    <cfRule type="expression" priority="9" stopIfTrue="1">
      <formula>#REF!=""</formula>
    </cfRule>
  </conditionalFormatting>
  <conditionalFormatting sqref="B67">
    <cfRule type="expression" dxfId="72" priority="4" stopIfTrue="1">
      <formula>#REF!&lt;&gt;""</formula>
    </cfRule>
    <cfRule type="cellIs" dxfId="71" priority="5" stopIfTrue="1" operator="equal">
      <formula>"Approved by"</formula>
    </cfRule>
    <cfRule type="expression" priority="6" stopIfTrue="1">
      <formula>#REF!=""</formula>
    </cfRule>
  </conditionalFormatting>
  <conditionalFormatting sqref="C63:C66">
    <cfRule type="expression" dxfId="70" priority="44" stopIfTrue="1">
      <formula>#REF!&lt;&gt;""</formula>
    </cfRule>
    <cfRule type="cellIs" dxfId="69" priority="45" stopIfTrue="1" operator="equal">
      <formula>"Approved by"</formula>
    </cfRule>
    <cfRule type="expression" priority="46" stopIfTrue="1">
      <formula>#REF!=""</formula>
    </cfRule>
  </conditionalFormatting>
  <conditionalFormatting sqref="E60">
    <cfRule type="expression" dxfId="68" priority="39" stopIfTrue="1">
      <formula>$B60&lt;&gt;""</formula>
    </cfRule>
    <cfRule type="expression" priority="40" stopIfTrue="1">
      <formula>$B60=""</formula>
    </cfRule>
    <cfRule type="cellIs" dxfId="67" priority="41" stopIfTrue="1" operator="equal">
      <formula>"Prepared by"</formula>
    </cfRule>
  </conditionalFormatting>
  <conditionalFormatting sqref="H60">
    <cfRule type="expression" dxfId="66" priority="37" stopIfTrue="1">
      <formula>$B60&lt;&gt;""</formula>
    </cfRule>
    <cfRule type="expression" priority="38" stopIfTrue="1">
      <formula>$B60=""</formula>
    </cfRule>
  </conditionalFormatting>
  <conditionalFormatting sqref="F60">
    <cfRule type="expression" dxfId="65" priority="35" stopIfTrue="1">
      <formula>$B60&lt;&gt;""</formula>
    </cfRule>
    <cfRule type="expression" priority="36" stopIfTrue="1">
      <formula>$B60=""</formula>
    </cfRule>
  </conditionalFormatting>
  <conditionalFormatting sqref="I60">
    <cfRule type="expression" dxfId="64" priority="33" stopIfTrue="1">
      <formula>$B60&lt;&gt;""</formula>
    </cfRule>
    <cfRule type="expression" priority="34" stopIfTrue="1">
      <formula>$B60=""</formula>
    </cfRule>
  </conditionalFormatting>
  <conditionalFormatting sqref="I59 E59:G59 G58 B58:B59">
    <cfRule type="expression" dxfId="63" priority="25" stopIfTrue="1">
      <formula>$B58&lt;&gt;""</formula>
    </cfRule>
    <cfRule type="expression" priority="26" stopIfTrue="1">
      <formula>$B58=""</formula>
    </cfRule>
  </conditionalFormatting>
  <conditionalFormatting sqref="H59">
    <cfRule type="expression" dxfId="62" priority="27" stopIfTrue="1">
      <formula>$B59&lt;&gt;""</formula>
    </cfRule>
    <cfRule type="expression" priority="28" stopIfTrue="1">
      <formula>$B59=""</formula>
    </cfRule>
    <cfRule type="cellIs" dxfId="61" priority="29" stopIfTrue="1" operator="equal">
      <formula>"Prepared by"</formula>
    </cfRule>
  </conditionalFormatting>
  <conditionalFormatting sqref="D58:D59 C60:D60">
    <cfRule type="expression" dxfId="60" priority="30" stopIfTrue="1">
      <formula>$B58&lt;&gt;""</formula>
    </cfRule>
    <cfRule type="cellIs" dxfId="59" priority="31" stopIfTrue="1" operator="equal">
      <formula>"Approved by"</formula>
    </cfRule>
    <cfRule type="expression" priority="32" stopIfTrue="1">
      <formula>$B58=""</formula>
    </cfRule>
  </conditionalFormatting>
  <conditionalFormatting sqref="E58">
    <cfRule type="expression" dxfId="58" priority="22" stopIfTrue="1">
      <formula>$B58&lt;&gt;""</formula>
    </cfRule>
    <cfRule type="expression" priority="23" stopIfTrue="1">
      <formula>$B58=""</formula>
    </cfRule>
    <cfRule type="cellIs" dxfId="57" priority="24" stopIfTrue="1" operator="equal">
      <formula>"Prepared by"</formula>
    </cfRule>
  </conditionalFormatting>
  <conditionalFormatting sqref="H58">
    <cfRule type="expression" dxfId="56" priority="20" stopIfTrue="1">
      <formula>$B58&lt;&gt;""</formula>
    </cfRule>
    <cfRule type="expression" priority="21" stopIfTrue="1">
      <formula>$B58=""</formula>
    </cfRule>
  </conditionalFormatting>
  <conditionalFormatting sqref="F58">
    <cfRule type="expression" dxfId="55" priority="18" stopIfTrue="1">
      <formula>$B58&lt;&gt;""</formula>
    </cfRule>
    <cfRule type="expression" priority="19" stopIfTrue="1">
      <formula>$B58=""</formula>
    </cfRule>
  </conditionalFormatting>
  <conditionalFormatting sqref="I58">
    <cfRule type="expression" dxfId="54" priority="16" stopIfTrue="1">
      <formula>$B58&lt;&gt;""</formula>
    </cfRule>
    <cfRule type="expression" priority="17" stopIfTrue="1">
      <formula>$B58=""</formula>
    </cfRule>
  </conditionalFormatting>
  <conditionalFormatting sqref="C58:C59">
    <cfRule type="expression" dxfId="53" priority="10" stopIfTrue="1">
      <formula>$B58&lt;&gt;""</formula>
    </cfRule>
    <cfRule type="cellIs" dxfId="52" priority="11" stopIfTrue="1" operator="equal">
      <formula>"Approved by"</formula>
    </cfRule>
    <cfRule type="expression" priority="12" stopIfTrue="1">
      <formula>$B58=""</formula>
    </cfRule>
  </conditionalFormatting>
  <conditionalFormatting sqref="I61 F61:G61 D61 G62:G66 F69 D63:D66 H69">
    <cfRule type="expression" dxfId="51" priority="47" stopIfTrue="1">
      <formula>#REF!&lt;&gt;""</formula>
    </cfRule>
    <cfRule type="expression" priority="48" stopIfTrue="1">
      <formula>#REF!=""</formula>
    </cfRule>
  </conditionalFormatting>
  <conditionalFormatting sqref="H61 H63:H66">
    <cfRule type="expression" dxfId="50" priority="49" stopIfTrue="1">
      <formula>#REF!&lt;&gt;""</formula>
    </cfRule>
    <cfRule type="expression" priority="50" stopIfTrue="1">
      <formula>#REF!=""</formula>
    </cfRule>
    <cfRule type="cellIs" dxfId="49" priority="51" stopIfTrue="1" operator="equal">
      <formula>"Prepared by"</formula>
    </cfRule>
  </conditionalFormatting>
  <conditionalFormatting sqref="F62:F68 H67:H68">
    <cfRule type="expression" dxfId="48" priority="52" stopIfTrue="1">
      <formula>#REF!&lt;&gt;""</formula>
    </cfRule>
    <cfRule type="cellIs" dxfId="47" priority="53" stopIfTrue="1" operator="equal">
      <formula>"Certified by"</formula>
    </cfRule>
    <cfRule type="expression" priority="54" stopIfTrue="1">
      <formula>#REF!=""</formula>
    </cfRule>
  </conditionalFormatting>
  <conditionalFormatting sqref="H62">
    <cfRule type="expression" dxfId="46" priority="55" stopIfTrue="1">
      <formula>#REF!&lt;&gt;""</formula>
    </cfRule>
    <cfRule type="cellIs" dxfId="45" priority="56" stopIfTrue="1" operator="equal">
      <formula>"Prepared by"</formula>
    </cfRule>
    <cfRule type="expression" dxfId="44" priority="57" stopIfTrue="1">
      <formula>#REF!=""</formula>
    </cfRule>
  </conditionalFormatting>
  <conditionalFormatting sqref="D67">
    <cfRule type="expression" dxfId="43" priority="2" stopIfTrue="1">
      <formula>#REF!&lt;&gt;""</formula>
    </cfRule>
    <cfRule type="expression" priority="3" stopIfTrue="1">
      <formula>#REF!=""</formula>
    </cfRule>
  </conditionalFormatting>
  <conditionalFormatting sqref="M19:M56">
    <cfRule type="cellIs" dxfId="42" priority="1" operator="notEqual">
      <formula>0</formula>
    </cfRule>
  </conditionalFormatting>
  <dataValidations count="2">
    <dataValidation type="list" allowBlank="1" showInputMessage="1" showErrorMessage="1" errorTitle="FND" error="Selecte from lists." sqref="E59 D61 D63:D66">
      <formula1>Name_Adv</formula1>
    </dataValidation>
    <dataValidation type="list" allowBlank="1" showInputMessage="1" showErrorMessage="1" sqref="F59 F61">
      <formula1>"USD,KHR,THB"</formula1>
    </dataValidation>
  </dataValidations>
  <pageMargins left="0.45" right="0" top="0.25" bottom="0.2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93"/>
  <sheetViews>
    <sheetView tabSelected="1" zoomScaleNormal="100" workbookViewId="0">
      <selection activeCell="B12" sqref="B12"/>
    </sheetView>
  </sheetViews>
  <sheetFormatPr defaultRowHeight="15" x14ac:dyDescent="0.25"/>
  <cols>
    <col min="1" max="1" width="6.140625" customWidth="1"/>
    <col min="2" max="2" width="7.140625" customWidth="1"/>
    <col min="3" max="3" width="6" hidden="1" customWidth="1"/>
    <col min="4" max="4" width="29.7109375" customWidth="1"/>
    <col min="5" max="5" width="7" hidden="1" customWidth="1"/>
    <col min="6" max="6" width="17.7109375" customWidth="1"/>
    <col min="7" max="7" width="18.5703125" customWidth="1"/>
    <col min="8" max="8" width="18.7109375" customWidth="1"/>
    <col min="9" max="9" width="18.140625" customWidth="1"/>
    <col min="10" max="11" width="9.140625" customWidth="1"/>
    <col min="12" max="12" width="13.28515625" customWidth="1"/>
    <col min="13" max="13" width="13.85546875" style="50" customWidth="1"/>
    <col min="14" max="14" width="15.7109375" bestFit="1" customWidth="1"/>
    <col min="16" max="16" width="14.85546875" customWidth="1"/>
    <col min="17" max="17" width="8.28515625" customWidth="1"/>
  </cols>
  <sheetData>
    <row r="1" spans="1:19" s="1" customFormat="1" ht="36" customHeight="1" x14ac:dyDescent="0.25">
      <c r="D1" s="2"/>
    </row>
    <row r="2" spans="1:19" s="1" customFormat="1" ht="20.25" customHeight="1" x14ac:dyDescent="0.25">
      <c r="A2" s="3"/>
      <c r="B2" s="3" t="s">
        <v>0</v>
      </c>
      <c r="C2" s="3"/>
      <c r="D2" s="4"/>
      <c r="E2" s="3"/>
      <c r="F2" s="3"/>
      <c r="G2" s="3"/>
      <c r="H2" s="3"/>
      <c r="I2" s="3"/>
    </row>
    <row r="3" spans="1:19" s="5" customFormat="1" ht="30" customHeight="1" x14ac:dyDescent="0.3">
      <c r="A3" s="63" t="s">
        <v>70</v>
      </c>
      <c r="B3" s="63"/>
      <c r="C3" s="63"/>
      <c r="D3" s="63"/>
      <c r="E3" s="63"/>
      <c r="F3" s="63"/>
      <c r="G3" s="63"/>
      <c r="H3" s="63"/>
      <c r="I3" s="63"/>
    </row>
    <row r="4" spans="1:19" s="1" customFormat="1" x14ac:dyDescent="0.25">
      <c r="A4" s="6"/>
      <c r="B4" s="6"/>
      <c r="C4" s="6"/>
      <c r="D4" s="6"/>
      <c r="E4" s="3"/>
      <c r="F4" s="3"/>
      <c r="G4" s="3"/>
      <c r="H4" s="3"/>
      <c r="I4" s="3"/>
    </row>
    <row r="5" spans="1:19" s="1" customFormat="1" x14ac:dyDescent="0.25">
      <c r="A5" s="6"/>
      <c r="B5" s="6"/>
      <c r="C5" s="6"/>
      <c r="D5" s="6"/>
      <c r="E5" s="3"/>
      <c r="F5" s="3"/>
      <c r="G5" s="3"/>
      <c r="H5" s="3"/>
      <c r="I5" s="3"/>
    </row>
    <row r="6" spans="1:19" s="1" customFormat="1" x14ac:dyDescent="0.25">
      <c r="A6" s="6"/>
      <c r="B6" s="6"/>
      <c r="C6" s="6"/>
      <c r="D6" s="6"/>
      <c r="E6" s="3"/>
      <c r="F6" s="3"/>
      <c r="G6" s="3"/>
      <c r="H6" s="3"/>
      <c r="I6" s="3"/>
    </row>
    <row r="7" spans="1:19" s="1" customFormat="1" x14ac:dyDescent="0.25">
      <c r="A7" s="6"/>
      <c r="B7" s="6"/>
      <c r="C7" s="6"/>
      <c r="D7" s="6"/>
      <c r="E7" s="3"/>
      <c r="F7" s="3"/>
      <c r="G7" s="3"/>
      <c r="H7" s="3"/>
      <c r="I7" s="7"/>
      <c r="L7"/>
    </row>
    <row r="8" spans="1:19" s="1" customFormat="1" x14ac:dyDescent="0.25">
      <c r="A8" s="6"/>
      <c r="B8" s="6"/>
      <c r="C8" s="6"/>
      <c r="D8" s="6"/>
      <c r="E8" s="3"/>
      <c r="F8" s="8"/>
      <c r="G8" s="3"/>
      <c r="H8" s="3"/>
      <c r="I8" s="3"/>
      <c r="L8"/>
    </row>
    <row r="9" spans="1:19" s="13" customFormat="1" x14ac:dyDescent="0.25">
      <c r="A9" s="9"/>
      <c r="B9" s="9"/>
      <c r="C9" s="10">
        <v>12920</v>
      </c>
      <c r="D9" s="9"/>
      <c r="E9" s="9"/>
      <c r="F9" s="11"/>
      <c r="G9" s="64" t="s">
        <v>2</v>
      </c>
      <c r="H9" s="64"/>
      <c r="I9" s="12">
        <f>SUM(I12:I49)</f>
        <v>1747435.4551405674</v>
      </c>
      <c r="M9" s="14"/>
    </row>
    <row r="10" spans="1:19" x14ac:dyDescent="0.25">
      <c r="A10" s="6"/>
      <c r="B10" s="6"/>
      <c r="C10" s="6"/>
      <c r="D10" s="6"/>
      <c r="E10" s="6"/>
      <c r="F10" s="6"/>
      <c r="G10" s="15" t="s">
        <v>3</v>
      </c>
      <c r="H10" s="16">
        <v>34.43</v>
      </c>
      <c r="I10" s="17">
        <v>4080</v>
      </c>
      <c r="L10" s="13"/>
      <c r="M10" s="9" t="s">
        <v>4</v>
      </c>
    </row>
    <row r="11" spans="1:19" ht="32.25" customHeight="1" x14ac:dyDescent="0.25">
      <c r="A11" s="19" t="s">
        <v>5</v>
      </c>
      <c r="B11" s="20" t="s">
        <v>6</v>
      </c>
      <c r="C11" s="20" t="s">
        <v>7</v>
      </c>
      <c r="D11" s="20" t="s">
        <v>8</v>
      </c>
      <c r="E11" s="21" t="s">
        <v>9</v>
      </c>
      <c r="F11" s="22" t="s">
        <v>10</v>
      </c>
      <c r="G11" s="23" t="s">
        <v>11</v>
      </c>
      <c r="H11" s="23" t="s">
        <v>12</v>
      </c>
      <c r="I11" s="24" t="s">
        <v>13</v>
      </c>
      <c r="L11" s="25" t="s">
        <v>14</v>
      </c>
      <c r="M11" s="25" t="s">
        <v>15</v>
      </c>
    </row>
    <row r="12" spans="1:19" x14ac:dyDescent="0.25">
      <c r="A12" s="26">
        <v>1</v>
      </c>
      <c r="B12" s="27" t="s">
        <v>16</v>
      </c>
      <c r="C12" s="28"/>
      <c r="D12" s="28" t="s">
        <v>70</v>
      </c>
      <c r="E12" s="29"/>
      <c r="F12" s="30">
        <v>36554.18</v>
      </c>
      <c r="G12" s="30">
        <v>0</v>
      </c>
      <c r="H12" s="30">
        <v>4055.0799999999981</v>
      </c>
      <c r="I12" s="31">
        <f t="shared" ref="I12:I26" si="0">F12+G12-H12</f>
        <v>32499.100000000002</v>
      </c>
      <c r="L12" s="30">
        <v>31806.379999999994</v>
      </c>
      <c r="M12" s="59">
        <f>I12-L12</f>
        <v>692.72000000000844</v>
      </c>
      <c r="N12" s="34"/>
      <c r="O12" s="34"/>
      <c r="P12" s="34"/>
      <c r="Q12" s="35"/>
      <c r="R12" s="35"/>
      <c r="S12" s="34"/>
    </row>
    <row r="13" spans="1:19" x14ac:dyDescent="0.25">
      <c r="A13" s="26">
        <v>2</v>
      </c>
      <c r="B13" s="27" t="s">
        <v>17</v>
      </c>
      <c r="C13" s="28"/>
      <c r="D13" s="28" t="s">
        <v>70</v>
      </c>
      <c r="E13" s="29"/>
      <c r="F13" s="30">
        <v>59107.137254901965</v>
      </c>
      <c r="G13" s="30">
        <v>0</v>
      </c>
      <c r="H13" s="30">
        <v>17311.147647058813</v>
      </c>
      <c r="I13" s="60">
        <f t="shared" si="0"/>
        <v>41795.989607843148</v>
      </c>
      <c r="L13" s="30">
        <v>40554.210000000014</v>
      </c>
      <c r="M13" s="59">
        <f>I13-L13</f>
        <v>1241.7796078431347</v>
      </c>
      <c r="N13" s="34"/>
      <c r="O13" s="34"/>
      <c r="P13" s="34"/>
      <c r="Q13" s="35"/>
      <c r="R13" s="35"/>
      <c r="S13" s="34"/>
    </row>
    <row r="14" spans="1:19" x14ac:dyDescent="0.25">
      <c r="A14" s="26">
        <v>3</v>
      </c>
      <c r="B14" s="27" t="s">
        <v>18</v>
      </c>
      <c r="C14" s="28"/>
      <c r="D14" s="28" t="s">
        <v>70</v>
      </c>
      <c r="E14" s="29"/>
      <c r="F14" s="30">
        <v>93384.443653790295</v>
      </c>
      <c r="G14" s="30">
        <v>0</v>
      </c>
      <c r="H14" s="30">
        <v>15465.865797269813</v>
      </c>
      <c r="I14" s="60">
        <f t="shared" si="0"/>
        <v>77918.577856520482</v>
      </c>
      <c r="L14" s="30">
        <v>76506.790000000008</v>
      </c>
      <c r="M14" s="59">
        <f t="shared" ref="M14:M49" si="1">I14-L14</f>
        <v>1411.7878565204737</v>
      </c>
      <c r="N14" s="34"/>
      <c r="O14" s="34"/>
      <c r="P14" s="34"/>
      <c r="Q14" s="35"/>
      <c r="R14" s="35"/>
      <c r="S14" s="34"/>
    </row>
    <row r="15" spans="1:19" x14ac:dyDescent="0.25">
      <c r="A15" s="26">
        <v>4</v>
      </c>
      <c r="B15" s="27" t="s">
        <v>19</v>
      </c>
      <c r="C15" s="28"/>
      <c r="D15" s="28" t="s">
        <v>70</v>
      </c>
      <c r="E15" s="29"/>
      <c r="F15" s="30">
        <v>21989.901960784315</v>
      </c>
      <c r="G15" s="30">
        <v>0</v>
      </c>
      <c r="H15" s="30">
        <v>3182.0822058823533</v>
      </c>
      <c r="I15" s="31">
        <f t="shared" si="0"/>
        <v>18807.819754901961</v>
      </c>
      <c r="L15" s="30">
        <v>18213.650000000001</v>
      </c>
      <c r="M15" s="59">
        <f t="shared" si="1"/>
        <v>594.1697549019591</v>
      </c>
    </row>
    <row r="16" spans="1:19" x14ac:dyDescent="0.25">
      <c r="A16" s="26">
        <v>5</v>
      </c>
      <c r="B16" s="27" t="s">
        <v>20</v>
      </c>
      <c r="C16" s="28"/>
      <c r="D16" s="28" t="s">
        <v>70</v>
      </c>
      <c r="E16" s="29"/>
      <c r="F16" s="30">
        <v>85234.520086222125</v>
      </c>
      <c r="G16" s="30">
        <v>0</v>
      </c>
      <c r="H16" s="30">
        <v>19057.151546274625</v>
      </c>
      <c r="I16" s="60">
        <f t="shared" si="0"/>
        <v>66177.368539947493</v>
      </c>
      <c r="L16" s="30">
        <v>64440.919999999991</v>
      </c>
      <c r="M16" s="59">
        <f t="shared" si="1"/>
        <v>1736.4485399475016</v>
      </c>
    </row>
    <row r="17" spans="1:13" x14ac:dyDescent="0.25">
      <c r="A17" s="26">
        <v>6</v>
      </c>
      <c r="B17" s="27" t="s">
        <v>21</v>
      </c>
      <c r="C17" s="28"/>
      <c r="D17" s="28" t="s">
        <v>70</v>
      </c>
      <c r="E17" s="29"/>
      <c r="F17" s="30">
        <v>27160</v>
      </c>
      <c r="G17" s="30">
        <v>0</v>
      </c>
      <c r="H17" s="30">
        <v>3820.0199999999991</v>
      </c>
      <c r="I17" s="31">
        <f t="shared" si="0"/>
        <v>23339.98</v>
      </c>
      <c r="L17" s="30">
        <v>22814.489999999994</v>
      </c>
      <c r="M17" s="59">
        <f t="shared" si="1"/>
        <v>525.49000000000524</v>
      </c>
    </row>
    <row r="18" spans="1:13" x14ac:dyDescent="0.25">
      <c r="A18" s="26">
        <v>7</v>
      </c>
      <c r="B18" s="27" t="s">
        <v>22</v>
      </c>
      <c r="C18" s="28"/>
      <c r="D18" s="28" t="s">
        <v>70</v>
      </c>
      <c r="E18" s="29"/>
      <c r="F18" s="30">
        <v>53040</v>
      </c>
      <c r="G18" s="30">
        <v>0</v>
      </c>
      <c r="H18" s="30">
        <v>6927.6599999999989</v>
      </c>
      <c r="I18" s="31">
        <f t="shared" si="0"/>
        <v>46112.340000000004</v>
      </c>
      <c r="L18" s="30">
        <v>45061.890000000007</v>
      </c>
      <c r="M18" s="59">
        <f t="shared" si="1"/>
        <v>1050.4499999999971</v>
      </c>
    </row>
    <row r="19" spans="1:13" x14ac:dyDescent="0.25">
      <c r="A19" s="26">
        <v>8</v>
      </c>
      <c r="B19" s="27" t="s">
        <v>23</v>
      </c>
      <c r="C19" s="28"/>
      <c r="D19" s="28" t="s">
        <v>70</v>
      </c>
      <c r="E19" s="29"/>
      <c r="F19" s="30">
        <v>91015</v>
      </c>
      <c r="G19" s="30">
        <v>0</v>
      </c>
      <c r="H19" s="30">
        <v>16290.029999999993</v>
      </c>
      <c r="I19" s="31">
        <f t="shared" si="0"/>
        <v>74724.97</v>
      </c>
      <c r="L19" s="30">
        <v>73028.310000000012</v>
      </c>
      <c r="M19" s="59">
        <f t="shared" si="1"/>
        <v>1696.6599999999889</v>
      </c>
    </row>
    <row r="20" spans="1:13" x14ac:dyDescent="0.25">
      <c r="A20" s="26">
        <v>9</v>
      </c>
      <c r="B20" s="27" t="s">
        <v>24</v>
      </c>
      <c r="C20" s="36"/>
      <c r="D20" s="28" t="s">
        <v>70</v>
      </c>
      <c r="E20" s="29"/>
      <c r="F20" s="30">
        <v>0</v>
      </c>
      <c r="G20" s="30">
        <v>0</v>
      </c>
      <c r="H20" s="30">
        <v>0</v>
      </c>
      <c r="I20" s="31">
        <f t="shared" si="0"/>
        <v>0</v>
      </c>
      <c r="L20" s="30">
        <v>19311.71</v>
      </c>
      <c r="M20" s="59">
        <f t="shared" si="1"/>
        <v>-19311.71</v>
      </c>
    </row>
    <row r="21" spans="1:13" x14ac:dyDescent="0.25">
      <c r="A21" s="26">
        <v>10</v>
      </c>
      <c r="B21" s="27" t="s">
        <v>25</v>
      </c>
      <c r="C21" s="28"/>
      <c r="D21" s="28" t="s">
        <v>70</v>
      </c>
      <c r="E21" s="29"/>
      <c r="F21" s="30">
        <v>83415.73529411765</v>
      </c>
      <c r="G21" s="30">
        <v>0</v>
      </c>
      <c r="H21" s="30">
        <v>18313.427892156844</v>
      </c>
      <c r="I21" s="60">
        <f t="shared" si="0"/>
        <v>65102.307401960803</v>
      </c>
      <c r="L21" s="30">
        <v>63805.01999999999</v>
      </c>
      <c r="M21" s="59">
        <f t="shared" si="1"/>
        <v>1297.2874019608134</v>
      </c>
    </row>
    <row r="22" spans="1:13" x14ac:dyDescent="0.25">
      <c r="A22" s="26">
        <v>11</v>
      </c>
      <c r="B22" s="27" t="s">
        <v>26</v>
      </c>
      <c r="C22" s="28"/>
      <c r="D22" s="28" t="s">
        <v>70</v>
      </c>
      <c r="E22" s="29"/>
      <c r="F22" s="30">
        <v>75062.205882352937</v>
      </c>
      <c r="G22" s="30">
        <v>0</v>
      </c>
      <c r="H22" s="30">
        <v>17314.47813725493</v>
      </c>
      <c r="I22" s="31">
        <f t="shared" si="0"/>
        <v>57747.727745098004</v>
      </c>
      <c r="L22" s="30">
        <v>56202.219999999994</v>
      </c>
      <c r="M22" s="59">
        <f t="shared" si="1"/>
        <v>1545.5077450980098</v>
      </c>
    </row>
    <row r="23" spans="1:13" x14ac:dyDescent="0.25">
      <c r="A23" s="26">
        <v>12</v>
      </c>
      <c r="B23" s="27" t="s">
        <v>27</v>
      </c>
      <c r="C23" s="28"/>
      <c r="D23" s="28" t="s">
        <v>70</v>
      </c>
      <c r="E23" s="29"/>
      <c r="F23" s="30">
        <v>54150</v>
      </c>
      <c r="G23" s="30">
        <v>0</v>
      </c>
      <c r="H23" s="30">
        <v>8867.1899999999987</v>
      </c>
      <c r="I23" s="60">
        <f t="shared" si="0"/>
        <v>45282.81</v>
      </c>
      <c r="L23" s="30">
        <v>44238.639999999992</v>
      </c>
      <c r="M23" s="59">
        <f t="shared" si="1"/>
        <v>1044.1700000000055</v>
      </c>
    </row>
    <row r="24" spans="1:13" x14ac:dyDescent="0.25">
      <c r="A24" s="26">
        <v>13</v>
      </c>
      <c r="B24" s="27" t="s">
        <v>28</v>
      </c>
      <c r="C24" s="28"/>
      <c r="D24" s="28" t="s">
        <v>70</v>
      </c>
      <c r="E24" s="29"/>
      <c r="F24" s="30">
        <v>69391</v>
      </c>
      <c r="G24" s="30">
        <v>0</v>
      </c>
      <c r="H24" s="30">
        <v>13333.219999999998</v>
      </c>
      <c r="I24" s="31">
        <f t="shared" si="0"/>
        <v>56057.78</v>
      </c>
      <c r="L24" s="30">
        <v>54693.88999999997</v>
      </c>
      <c r="M24" s="59">
        <f t="shared" si="1"/>
        <v>1363.8900000000285</v>
      </c>
    </row>
    <row r="25" spans="1:13" x14ac:dyDescent="0.25">
      <c r="A25" s="26">
        <v>14</v>
      </c>
      <c r="B25" s="27" t="s">
        <v>29</v>
      </c>
      <c r="C25" s="28"/>
      <c r="D25" s="28" t="s">
        <v>70</v>
      </c>
      <c r="E25" s="29"/>
      <c r="F25" s="30">
        <v>15915</v>
      </c>
      <c r="G25" s="30">
        <v>0</v>
      </c>
      <c r="H25" s="30">
        <v>1819.2900000000002</v>
      </c>
      <c r="I25" s="31">
        <f t="shared" si="0"/>
        <v>14095.71</v>
      </c>
      <c r="L25" s="30">
        <v>13808.36</v>
      </c>
      <c r="M25" s="59">
        <f t="shared" si="1"/>
        <v>287.34999999999854</v>
      </c>
    </row>
    <row r="26" spans="1:13" x14ac:dyDescent="0.25">
      <c r="A26" s="26">
        <v>15</v>
      </c>
      <c r="B26" s="27" t="s">
        <v>30</v>
      </c>
      <c r="C26" s="28"/>
      <c r="D26" s="28" t="s">
        <v>70</v>
      </c>
      <c r="E26" s="29"/>
      <c r="F26" s="30">
        <v>54675.359411764708</v>
      </c>
      <c r="G26" s="30">
        <v>0</v>
      </c>
      <c r="H26" s="30">
        <v>12896.239068627436</v>
      </c>
      <c r="I26" s="60">
        <f t="shared" si="0"/>
        <v>41779.120343137271</v>
      </c>
      <c r="L26" s="30">
        <v>41131.919999999991</v>
      </c>
      <c r="M26" s="59">
        <f t="shared" si="1"/>
        <v>647.20034313727956</v>
      </c>
    </row>
    <row r="27" spans="1:13" x14ac:dyDescent="0.25">
      <c r="A27" s="26">
        <v>16</v>
      </c>
      <c r="B27" s="27" t="s">
        <v>31</v>
      </c>
      <c r="C27" s="28"/>
      <c r="D27" s="28" t="s">
        <v>70</v>
      </c>
      <c r="E27" s="29"/>
      <c r="F27" s="30">
        <v>118282.5</v>
      </c>
      <c r="G27" s="30">
        <v>0</v>
      </c>
      <c r="H27" s="30">
        <v>23191.320000000003</v>
      </c>
      <c r="I27" s="60">
        <f>F27+G27-H27</f>
        <v>95091.18</v>
      </c>
      <c r="L27" s="30">
        <v>92959.360000000015</v>
      </c>
      <c r="M27" s="59">
        <f t="shared" si="1"/>
        <v>2131.8199999999779</v>
      </c>
    </row>
    <row r="28" spans="1:13" x14ac:dyDescent="0.25">
      <c r="A28" s="26">
        <v>17</v>
      </c>
      <c r="B28" s="27" t="s">
        <v>32</v>
      </c>
      <c r="C28" s="28"/>
      <c r="D28" s="28" t="s">
        <v>70</v>
      </c>
      <c r="E28" s="29"/>
      <c r="F28" s="30">
        <v>92446</v>
      </c>
      <c r="G28" s="30">
        <v>0</v>
      </c>
      <c r="H28" s="30">
        <v>18421.839999999997</v>
      </c>
      <c r="I28" s="60">
        <f t="shared" ref="I28:I49" si="2">F28+G28-H28</f>
        <v>74024.160000000003</v>
      </c>
      <c r="L28" s="30">
        <v>72426.72000000003</v>
      </c>
      <c r="M28" s="59">
        <f t="shared" si="1"/>
        <v>1597.4399999999732</v>
      </c>
    </row>
    <row r="29" spans="1:13" x14ac:dyDescent="0.25">
      <c r="A29" s="26">
        <v>18</v>
      </c>
      <c r="B29" s="27" t="s">
        <v>33</v>
      </c>
      <c r="C29" s="28"/>
      <c r="D29" s="28" t="s">
        <v>70</v>
      </c>
      <c r="E29" s="29"/>
      <c r="F29" s="30">
        <v>33142.5</v>
      </c>
      <c r="G29" s="30">
        <v>0</v>
      </c>
      <c r="H29" s="30">
        <v>4427.57</v>
      </c>
      <c r="I29" s="31">
        <f t="shared" si="2"/>
        <v>28714.93</v>
      </c>
      <c r="L29" s="30">
        <v>28049.280000000006</v>
      </c>
      <c r="M29" s="59">
        <f t="shared" si="1"/>
        <v>665.64999999999418</v>
      </c>
    </row>
    <row r="30" spans="1:13" x14ac:dyDescent="0.25">
      <c r="A30" s="26">
        <v>19</v>
      </c>
      <c r="B30" s="27" t="s">
        <v>34</v>
      </c>
      <c r="C30" s="28"/>
      <c r="D30" s="28" t="s">
        <v>70</v>
      </c>
      <c r="E30" s="29"/>
      <c r="F30" s="30">
        <v>58609</v>
      </c>
      <c r="G30" s="30">
        <v>0</v>
      </c>
      <c r="H30" s="30">
        <v>10175.059999999992</v>
      </c>
      <c r="I30" s="60">
        <f t="shared" si="2"/>
        <v>48433.94000000001</v>
      </c>
      <c r="L30" s="30">
        <v>47869.09</v>
      </c>
      <c r="M30" s="59">
        <f t="shared" si="1"/>
        <v>564.8500000000131</v>
      </c>
    </row>
    <row r="31" spans="1:13" x14ac:dyDescent="0.25">
      <c r="A31" s="26">
        <v>20</v>
      </c>
      <c r="B31" s="27" t="s">
        <v>35</v>
      </c>
      <c r="C31" s="28"/>
      <c r="D31" s="28" t="s">
        <v>70</v>
      </c>
      <c r="E31" s="29"/>
      <c r="F31" s="30">
        <v>126698</v>
      </c>
      <c r="G31" s="30">
        <v>0</v>
      </c>
      <c r="H31" s="30">
        <v>22511.84</v>
      </c>
      <c r="I31" s="60">
        <f t="shared" si="2"/>
        <v>104186.16</v>
      </c>
      <c r="L31" s="30">
        <v>102635.94999999998</v>
      </c>
      <c r="M31" s="59">
        <f t="shared" si="1"/>
        <v>1550.210000000021</v>
      </c>
    </row>
    <row r="32" spans="1:13" x14ac:dyDescent="0.25">
      <c r="A32" s="26">
        <v>21</v>
      </c>
      <c r="B32" s="27" t="s">
        <v>36</v>
      </c>
      <c r="C32" s="28"/>
      <c r="D32" s="28" t="s">
        <v>70</v>
      </c>
      <c r="E32" s="29"/>
      <c r="F32" s="30">
        <v>29635.643129281922</v>
      </c>
      <c r="G32" s="30">
        <v>0</v>
      </c>
      <c r="H32" s="30">
        <v>4863.5006308907559</v>
      </c>
      <c r="I32" s="31">
        <f t="shared" si="2"/>
        <v>24772.142498391164</v>
      </c>
      <c r="L32" s="30">
        <v>24173.149999999994</v>
      </c>
      <c r="M32" s="59">
        <f t="shared" si="1"/>
        <v>598.99249839116965</v>
      </c>
    </row>
    <row r="33" spans="1:13" x14ac:dyDescent="0.25">
      <c r="A33" s="26">
        <v>22</v>
      </c>
      <c r="B33" s="27" t="s">
        <v>37</v>
      </c>
      <c r="C33" s="28"/>
      <c r="D33" s="28" t="s">
        <v>70</v>
      </c>
      <c r="E33" s="29"/>
      <c r="F33" s="30">
        <v>46241.840691257625</v>
      </c>
      <c r="G33" s="30">
        <v>0</v>
      </c>
      <c r="H33" s="30">
        <v>8255.6418210862576</v>
      </c>
      <c r="I33" s="31">
        <f t="shared" si="2"/>
        <v>37986.198870171371</v>
      </c>
      <c r="L33" s="30">
        <v>37092.320000000007</v>
      </c>
      <c r="M33" s="59">
        <f t="shared" si="1"/>
        <v>893.87887017136381</v>
      </c>
    </row>
    <row r="34" spans="1:13" x14ac:dyDescent="0.25">
      <c r="A34" s="26">
        <v>23</v>
      </c>
      <c r="B34" s="27" t="s">
        <v>38</v>
      </c>
      <c r="C34" s="28"/>
      <c r="D34" s="28" t="s">
        <v>70</v>
      </c>
      <c r="E34" s="29"/>
      <c r="F34" s="30">
        <v>28817.5</v>
      </c>
      <c r="G34" s="30">
        <v>0</v>
      </c>
      <c r="H34" s="30">
        <v>3673.0599999999995</v>
      </c>
      <c r="I34" s="31">
        <f t="shared" si="2"/>
        <v>25144.440000000002</v>
      </c>
      <c r="L34" s="30">
        <v>24601.349999999995</v>
      </c>
      <c r="M34" s="59">
        <f t="shared" si="1"/>
        <v>543.09000000000742</v>
      </c>
    </row>
    <row r="35" spans="1:13" x14ac:dyDescent="0.25">
      <c r="A35" s="26">
        <v>24</v>
      </c>
      <c r="B35" s="27" t="s">
        <v>39</v>
      </c>
      <c r="C35" s="28"/>
      <c r="D35" s="28" t="s">
        <v>70</v>
      </c>
      <c r="E35" s="29"/>
      <c r="F35" s="30">
        <v>66648.586116758641</v>
      </c>
      <c r="G35" s="30">
        <v>0</v>
      </c>
      <c r="H35" s="30">
        <v>16468.11160615741</v>
      </c>
      <c r="I35" s="60">
        <f t="shared" si="2"/>
        <v>50180.474510601227</v>
      </c>
      <c r="L35" s="30">
        <v>49150.810000000019</v>
      </c>
      <c r="M35" s="59">
        <f t="shared" si="1"/>
        <v>1029.6645106012074</v>
      </c>
    </row>
    <row r="36" spans="1:13" x14ac:dyDescent="0.25">
      <c r="A36" s="26">
        <v>25</v>
      </c>
      <c r="B36" s="27" t="s">
        <v>40</v>
      </c>
      <c r="C36" s="28"/>
      <c r="D36" s="28" t="s">
        <v>70</v>
      </c>
      <c r="E36" s="29"/>
      <c r="F36" s="30">
        <v>20670</v>
      </c>
      <c r="G36" s="30">
        <v>0</v>
      </c>
      <c r="H36" s="30">
        <v>1870.89</v>
      </c>
      <c r="I36" s="31">
        <f t="shared" si="2"/>
        <v>18799.11</v>
      </c>
      <c r="L36" s="30">
        <v>18403.000000000004</v>
      </c>
      <c r="M36" s="59">
        <f t="shared" si="1"/>
        <v>396.10999999999694</v>
      </c>
    </row>
    <row r="37" spans="1:13" x14ac:dyDescent="0.25">
      <c r="A37" s="26">
        <v>26</v>
      </c>
      <c r="B37" s="27" t="s">
        <v>41</v>
      </c>
      <c r="C37" s="28"/>
      <c r="D37" s="28" t="s">
        <v>70</v>
      </c>
      <c r="E37" s="29"/>
      <c r="F37" s="30">
        <v>39672.647058823532</v>
      </c>
      <c r="G37" s="30">
        <v>0</v>
      </c>
      <c r="H37" s="30">
        <v>8158.24</v>
      </c>
      <c r="I37" s="31">
        <f t="shared" si="2"/>
        <v>31514.407058823534</v>
      </c>
      <c r="L37" s="30">
        <v>30707.559999999994</v>
      </c>
      <c r="M37" s="59">
        <f t="shared" si="1"/>
        <v>806.84705882353956</v>
      </c>
    </row>
    <row r="38" spans="1:13" x14ac:dyDescent="0.25">
      <c r="A38" s="26">
        <v>27</v>
      </c>
      <c r="B38" s="27" t="s">
        <v>42</v>
      </c>
      <c r="C38" s="28"/>
      <c r="D38" s="28" t="s">
        <v>70</v>
      </c>
      <c r="E38" s="29"/>
      <c r="F38" s="30">
        <v>54902.54</v>
      </c>
      <c r="G38" s="30">
        <v>0</v>
      </c>
      <c r="H38" s="30">
        <v>12901.809999999994</v>
      </c>
      <c r="I38" s="60">
        <f t="shared" si="2"/>
        <v>42000.73000000001</v>
      </c>
      <c r="L38" s="30">
        <v>41203.229999999996</v>
      </c>
      <c r="M38" s="59">
        <f t="shared" si="1"/>
        <v>797.50000000001455</v>
      </c>
    </row>
    <row r="39" spans="1:13" x14ac:dyDescent="0.25">
      <c r="A39" s="26">
        <v>28</v>
      </c>
      <c r="B39" s="27" t="s">
        <v>43</v>
      </c>
      <c r="C39" s="28"/>
      <c r="D39" s="28" t="s">
        <v>70</v>
      </c>
      <c r="E39" s="29"/>
      <c r="F39" s="30">
        <v>75851.784313725497</v>
      </c>
      <c r="G39" s="30">
        <v>0</v>
      </c>
      <c r="H39" s="30">
        <v>15055.06651960785</v>
      </c>
      <c r="I39" s="60">
        <f t="shared" si="2"/>
        <v>60796.717794117649</v>
      </c>
      <c r="L39" s="30">
        <v>59497.929999999986</v>
      </c>
      <c r="M39" s="59">
        <f t="shared" si="1"/>
        <v>1298.787794117663</v>
      </c>
    </row>
    <row r="40" spans="1:13" x14ac:dyDescent="0.25">
      <c r="A40" s="26">
        <v>29</v>
      </c>
      <c r="B40" s="27" t="s">
        <v>44</v>
      </c>
      <c r="C40" s="28"/>
      <c r="D40" s="28" t="s">
        <v>70</v>
      </c>
      <c r="E40" s="29"/>
      <c r="F40" s="30">
        <v>43225.401960784307</v>
      </c>
      <c r="G40" s="30">
        <v>0</v>
      </c>
      <c r="H40" s="30">
        <v>8868.041617647059</v>
      </c>
      <c r="I40" s="60">
        <f t="shared" si="2"/>
        <v>34357.360343137247</v>
      </c>
      <c r="L40" s="30">
        <v>33523.889999999992</v>
      </c>
      <c r="M40" s="59">
        <f t="shared" si="1"/>
        <v>833.47034313725453</v>
      </c>
    </row>
    <row r="41" spans="1:13" x14ac:dyDescent="0.25">
      <c r="A41" s="26">
        <v>30</v>
      </c>
      <c r="B41" s="27" t="s">
        <v>45</v>
      </c>
      <c r="C41" s="28"/>
      <c r="D41" s="28" t="s">
        <v>70</v>
      </c>
      <c r="E41" s="29"/>
      <c r="F41" s="30">
        <v>26342.517338390473</v>
      </c>
      <c r="G41" s="30">
        <v>0</v>
      </c>
      <c r="H41" s="30">
        <v>5181.814040180986</v>
      </c>
      <c r="I41" s="31">
        <f t="shared" si="2"/>
        <v>21160.703298209486</v>
      </c>
      <c r="L41" s="30">
        <v>20505.159999999996</v>
      </c>
      <c r="M41" s="59">
        <f t="shared" si="1"/>
        <v>655.54329820948988</v>
      </c>
    </row>
    <row r="42" spans="1:13" x14ac:dyDescent="0.25">
      <c r="A42" s="26">
        <v>31</v>
      </c>
      <c r="B42" s="27" t="s">
        <v>46</v>
      </c>
      <c r="C42" s="28"/>
      <c r="D42" s="28" t="s">
        <v>70</v>
      </c>
      <c r="E42" s="29"/>
      <c r="F42" s="30">
        <v>85593.68</v>
      </c>
      <c r="G42" s="30">
        <v>0</v>
      </c>
      <c r="H42" s="30">
        <v>16235.439999999995</v>
      </c>
      <c r="I42" s="31">
        <f t="shared" si="2"/>
        <v>69358.239999999991</v>
      </c>
      <c r="L42" s="30">
        <v>67788.850000000035</v>
      </c>
      <c r="M42" s="59">
        <f t="shared" si="1"/>
        <v>1569.3899999999558</v>
      </c>
    </row>
    <row r="43" spans="1:13" x14ac:dyDescent="0.25">
      <c r="A43" s="26">
        <v>32</v>
      </c>
      <c r="B43" s="27" t="s">
        <v>47</v>
      </c>
      <c r="C43" s="28"/>
      <c r="D43" s="28" t="s">
        <v>70</v>
      </c>
      <c r="E43" s="29"/>
      <c r="F43" s="30">
        <v>25002.843137254902</v>
      </c>
      <c r="G43" s="30">
        <v>0</v>
      </c>
      <c r="H43" s="30">
        <v>6523.1146078431339</v>
      </c>
      <c r="I43" s="60">
        <f t="shared" si="2"/>
        <v>18479.728529411768</v>
      </c>
      <c r="L43" s="30">
        <v>18191.21</v>
      </c>
      <c r="M43" s="59">
        <f t="shared" si="1"/>
        <v>288.51852941176912</v>
      </c>
    </row>
    <row r="44" spans="1:13" x14ac:dyDescent="0.25">
      <c r="A44" s="26">
        <v>33</v>
      </c>
      <c r="B44" s="27" t="s">
        <v>48</v>
      </c>
      <c r="C44" s="28"/>
      <c r="D44" s="28" t="s">
        <v>70</v>
      </c>
      <c r="E44" s="29"/>
      <c r="F44" s="30">
        <v>44597.5</v>
      </c>
      <c r="G44" s="30">
        <v>0</v>
      </c>
      <c r="H44" s="30">
        <v>9413.4999999999964</v>
      </c>
      <c r="I44" s="60">
        <f t="shared" si="2"/>
        <v>35184</v>
      </c>
      <c r="L44" s="30">
        <v>34581.139999999992</v>
      </c>
      <c r="M44" s="59">
        <f t="shared" si="1"/>
        <v>602.86000000000786</v>
      </c>
    </row>
    <row r="45" spans="1:13" x14ac:dyDescent="0.25">
      <c r="A45" s="26">
        <v>34</v>
      </c>
      <c r="B45" s="27" t="s">
        <v>49</v>
      </c>
      <c r="C45" s="28"/>
      <c r="D45" s="28" t="s">
        <v>70</v>
      </c>
      <c r="E45" s="29"/>
      <c r="F45" s="30">
        <v>71675</v>
      </c>
      <c r="G45" s="30">
        <v>0</v>
      </c>
      <c r="H45" s="30">
        <v>11458.819999999987</v>
      </c>
      <c r="I45" s="31">
        <f t="shared" si="2"/>
        <v>60216.180000000015</v>
      </c>
      <c r="L45" s="30">
        <v>58947.21</v>
      </c>
      <c r="M45" s="59">
        <f t="shared" si="1"/>
        <v>1268.9700000000157</v>
      </c>
    </row>
    <row r="46" spans="1:13" x14ac:dyDescent="0.25">
      <c r="A46" s="26">
        <v>35</v>
      </c>
      <c r="B46" s="27" t="s">
        <v>50</v>
      </c>
      <c r="C46" s="28"/>
      <c r="D46" s="28" t="s">
        <v>70</v>
      </c>
      <c r="E46" s="29"/>
      <c r="F46" s="30">
        <v>91581</v>
      </c>
      <c r="G46" s="30">
        <v>0</v>
      </c>
      <c r="H46" s="30">
        <v>15665.68999999999</v>
      </c>
      <c r="I46" s="60">
        <f t="shared" si="2"/>
        <v>75915.310000000012</v>
      </c>
      <c r="L46" s="30">
        <v>74547.85000000002</v>
      </c>
      <c r="M46" s="59">
        <f t="shared" si="1"/>
        <v>1367.4599999999919</v>
      </c>
    </row>
    <row r="47" spans="1:13" x14ac:dyDescent="0.25">
      <c r="A47" s="26">
        <v>36</v>
      </c>
      <c r="B47" s="37" t="s">
        <v>51</v>
      </c>
      <c r="C47" s="28"/>
      <c r="D47" s="28" t="s">
        <v>70</v>
      </c>
      <c r="E47" s="29"/>
      <c r="F47" s="30">
        <v>29359.594684867843</v>
      </c>
      <c r="G47" s="30">
        <v>0</v>
      </c>
      <c r="H47" s="30">
        <v>7796.1315887307592</v>
      </c>
      <c r="I47" s="60">
        <f t="shared" si="2"/>
        <v>21563.463096137086</v>
      </c>
      <c r="L47" s="30">
        <v>20903.660000000003</v>
      </c>
      <c r="M47" s="59">
        <f t="shared" si="1"/>
        <v>659.80309613708232</v>
      </c>
    </row>
    <row r="48" spans="1:13" x14ac:dyDescent="0.25">
      <c r="A48" s="26">
        <v>37</v>
      </c>
      <c r="B48" s="37" t="s">
        <v>52</v>
      </c>
      <c r="C48" s="28"/>
      <c r="D48" s="28" t="s">
        <v>70</v>
      </c>
      <c r="E48" s="29"/>
      <c r="F48" s="30">
        <v>73155.921568627455</v>
      </c>
      <c r="G48" s="30">
        <v>0</v>
      </c>
      <c r="H48" s="30">
        <v>18826.19367647059</v>
      </c>
      <c r="I48" s="60">
        <f t="shared" si="2"/>
        <v>54329.727892156865</v>
      </c>
      <c r="L48" s="30">
        <v>52788.88</v>
      </c>
      <c r="M48" s="59">
        <f t="shared" si="1"/>
        <v>1540.8478921568676</v>
      </c>
    </row>
    <row r="49" spans="1:13" x14ac:dyDescent="0.25">
      <c r="A49" s="38">
        <v>38</v>
      </c>
      <c r="B49" s="39" t="s">
        <v>53</v>
      </c>
      <c r="C49" s="40"/>
      <c r="D49" s="28" t="s">
        <v>70</v>
      </c>
      <c r="E49" s="41"/>
      <c r="F49" s="30">
        <v>64295</v>
      </c>
      <c r="G49" s="30">
        <v>0</v>
      </c>
      <c r="H49" s="30">
        <v>10510.450000000004</v>
      </c>
      <c r="I49" s="31">
        <f t="shared" si="2"/>
        <v>53784.549999999996</v>
      </c>
      <c r="L49" s="30">
        <v>52633.719999999994</v>
      </c>
      <c r="M49" s="59">
        <f t="shared" si="1"/>
        <v>1150.8300000000017</v>
      </c>
    </row>
    <row r="50" spans="1:13" x14ac:dyDescent="0.25">
      <c r="A50" s="65" t="s">
        <v>54</v>
      </c>
      <c r="B50" s="66"/>
      <c r="C50" s="66"/>
      <c r="D50" s="67"/>
      <c r="E50" s="44"/>
      <c r="F50" s="61">
        <f>SUM(F12:F49)</f>
        <v>2166541.4835437061</v>
      </c>
      <c r="G50" s="61">
        <f>SUM(G12:G49)</f>
        <v>0</v>
      </c>
      <c r="H50" s="61">
        <f t="shared" ref="H50" si="3">SUM(H12:H49)</f>
        <v>419106.02840313973</v>
      </c>
      <c r="I50" s="61">
        <f>F50+G50-H50</f>
        <v>1747435.4551405665</v>
      </c>
      <c r="L50" s="32">
        <f>SUM(L12:L49)</f>
        <v>1728799.7199999997</v>
      </c>
      <c r="M50" s="59">
        <f>SUM(M12:M49)</f>
        <v>18635.735140566583</v>
      </c>
    </row>
    <row r="51" spans="1:13" x14ac:dyDescent="0.25">
      <c r="A51" s="46"/>
      <c r="B51" s="46"/>
      <c r="C51" s="47"/>
      <c r="D51" s="47"/>
      <c r="E51" s="48"/>
      <c r="F51" s="49"/>
      <c r="G51" s="49"/>
      <c r="H51" s="49"/>
      <c r="I51" s="49"/>
    </row>
    <row r="52" spans="1:13" x14ac:dyDescent="0.25">
      <c r="A52" s="46"/>
      <c r="B52" s="46"/>
      <c r="C52" s="47" t="s">
        <v>55</v>
      </c>
      <c r="D52" s="47" t="s">
        <v>55</v>
      </c>
      <c r="E52" s="51"/>
      <c r="F52" s="46" t="s">
        <v>55</v>
      </c>
      <c r="G52" s="49" t="s">
        <v>55</v>
      </c>
      <c r="H52" s="48" t="s">
        <v>55</v>
      </c>
      <c r="I52" s="46" t="s">
        <v>55</v>
      </c>
    </row>
    <row r="53" spans="1:13" x14ac:dyDescent="0.25">
      <c r="A53" s="46"/>
      <c r="B53" s="46"/>
      <c r="C53" s="47"/>
      <c r="D53" s="47"/>
      <c r="E53" s="48"/>
      <c r="F53" s="49"/>
      <c r="G53" s="49"/>
      <c r="H53" s="49"/>
      <c r="I53" s="49"/>
    </row>
    <row r="54" spans="1:13" x14ac:dyDescent="0.25">
      <c r="A54" s="46"/>
      <c r="B54" s="47" t="s">
        <v>55</v>
      </c>
      <c r="C54" s="47" t="s">
        <v>55</v>
      </c>
      <c r="D54" s="51"/>
      <c r="E54" s="6"/>
      <c r="F54" s="46" t="s">
        <v>55</v>
      </c>
      <c r="G54" s="49" t="s">
        <v>55</v>
      </c>
      <c r="H54" s="48" t="s">
        <v>55</v>
      </c>
      <c r="I54" s="46" t="s">
        <v>55</v>
      </c>
    </row>
    <row r="55" spans="1:13" x14ac:dyDescent="0.25">
      <c r="A55" s="46"/>
      <c r="B55" s="62" t="s">
        <v>71</v>
      </c>
      <c r="C55" s="52"/>
      <c r="D55" s="52"/>
      <c r="E55" s="6"/>
      <c r="F55" s="53"/>
      <c r="G55" s="49" t="s">
        <v>55</v>
      </c>
      <c r="H55" s="53" t="s">
        <v>58</v>
      </c>
      <c r="I55" s="6"/>
    </row>
    <row r="56" spans="1:13" x14ac:dyDescent="0.25">
      <c r="A56" s="46"/>
      <c r="B56" s="47" t="s">
        <v>55</v>
      </c>
      <c r="C56" s="47" t="s">
        <v>55</v>
      </c>
      <c r="D56" s="51" t="s">
        <v>55</v>
      </c>
      <c r="E56" s="6"/>
      <c r="F56" s="51" t="s">
        <v>55</v>
      </c>
      <c r="G56" s="49" t="s">
        <v>55</v>
      </c>
      <c r="H56" s="48" t="s">
        <v>55</v>
      </c>
      <c r="I56" s="6"/>
    </row>
    <row r="57" spans="1:13" x14ac:dyDescent="0.25">
      <c r="A57" s="46"/>
      <c r="B57" s="47" t="s">
        <v>55</v>
      </c>
      <c r="C57" s="47" t="s">
        <v>55</v>
      </c>
      <c r="D57" s="51" t="s">
        <v>55</v>
      </c>
      <c r="E57" s="6"/>
      <c r="F57" s="51" t="s">
        <v>55</v>
      </c>
      <c r="G57" s="49" t="s">
        <v>55</v>
      </c>
      <c r="H57" s="48" t="s">
        <v>55</v>
      </c>
      <c r="I57" s="6"/>
    </row>
    <row r="58" spans="1:13" x14ac:dyDescent="0.25">
      <c r="A58" s="46"/>
      <c r="B58" s="47" t="s">
        <v>55</v>
      </c>
      <c r="C58" s="47" t="s">
        <v>55</v>
      </c>
      <c r="D58" s="51" t="s">
        <v>55</v>
      </c>
      <c r="E58" s="6"/>
      <c r="F58" s="51" t="s">
        <v>55</v>
      </c>
      <c r="G58" s="49" t="s">
        <v>55</v>
      </c>
      <c r="H58" s="48" t="s">
        <v>55</v>
      </c>
      <c r="I58" s="6"/>
    </row>
    <row r="59" spans="1:13" x14ac:dyDescent="0.25">
      <c r="A59" s="46"/>
      <c r="B59" s="47" t="s">
        <v>55</v>
      </c>
      <c r="C59" s="47" t="s">
        <v>55</v>
      </c>
      <c r="D59" s="51" t="s">
        <v>55</v>
      </c>
      <c r="E59" s="6"/>
      <c r="F59" s="51" t="s">
        <v>55</v>
      </c>
      <c r="G59" s="49" t="s">
        <v>55</v>
      </c>
      <c r="H59" s="48" t="s">
        <v>55</v>
      </c>
      <c r="I59" s="6"/>
    </row>
    <row r="60" spans="1:13" x14ac:dyDescent="0.25">
      <c r="A60" s="46"/>
      <c r="B60" s="54" t="s">
        <v>60</v>
      </c>
      <c r="C60" s="54" t="s">
        <v>55</v>
      </c>
      <c r="D60" s="6"/>
      <c r="E60" s="6"/>
      <c r="F60" s="68"/>
      <c r="G60" s="68"/>
      <c r="H60" s="55" t="s">
        <v>61</v>
      </c>
      <c r="I60" s="6"/>
    </row>
    <row r="61" spans="1:13" x14ac:dyDescent="0.25">
      <c r="A61" s="46"/>
      <c r="B61" s="54" t="s">
        <v>63</v>
      </c>
      <c r="C61" s="54"/>
      <c r="D61" s="6"/>
      <c r="E61" s="6"/>
      <c r="F61" s="68"/>
      <c r="G61" s="68"/>
      <c r="H61" s="56" t="s">
        <v>64</v>
      </c>
      <c r="I61" s="6"/>
    </row>
    <row r="62" spans="1:13" x14ac:dyDescent="0.25">
      <c r="A62" s="46"/>
      <c r="B62" s="54" t="s">
        <v>72</v>
      </c>
      <c r="C62" s="54"/>
      <c r="D62" s="6"/>
      <c r="E62" s="6"/>
      <c r="F62" s="69"/>
      <c r="G62" s="69"/>
      <c r="H62" s="54" t="str">
        <f>B62</f>
        <v>Date: 05/Oct/2016</v>
      </c>
      <c r="I62" s="6"/>
    </row>
    <row r="63" spans="1:13" x14ac:dyDescent="0.25">
      <c r="A63" s="6"/>
      <c r="B63" s="6"/>
      <c r="C63" s="6"/>
      <c r="D63" s="6"/>
      <c r="E63" s="6"/>
      <c r="F63" s="6"/>
      <c r="G63" s="6"/>
      <c r="H63" s="6"/>
      <c r="I63" s="6"/>
    </row>
    <row r="64" spans="1:13" x14ac:dyDescent="0.2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/>
      <c r="B93" s="6"/>
      <c r="C93" s="6"/>
      <c r="D93" s="6"/>
      <c r="E93" s="6"/>
      <c r="F93" s="6"/>
      <c r="G93" s="6"/>
      <c r="H93" s="6"/>
      <c r="I93" s="6"/>
    </row>
  </sheetData>
  <mergeCells count="6">
    <mergeCell ref="F62:G62"/>
    <mergeCell ref="A3:I3"/>
    <mergeCell ref="G9:H9"/>
    <mergeCell ref="A50:D50"/>
    <mergeCell ref="F60:G60"/>
    <mergeCell ref="F61:G61"/>
  </mergeCells>
  <conditionalFormatting sqref="G53 B53 B51">
    <cfRule type="expression" dxfId="41" priority="61" stopIfTrue="1">
      <formula>$B51&lt;&gt;""</formula>
    </cfRule>
    <cfRule type="expression" priority="62" stopIfTrue="1">
      <formula>$B51=""</formula>
    </cfRule>
  </conditionalFormatting>
  <conditionalFormatting sqref="B54:C54">
    <cfRule type="expression" dxfId="40" priority="32" stopIfTrue="1">
      <formula>#REF!&lt;&gt;""</formula>
    </cfRule>
    <cfRule type="cellIs" dxfId="39" priority="33" stopIfTrue="1" operator="equal">
      <formula>"Approved by"</formula>
    </cfRule>
    <cfRule type="expression" priority="34" stopIfTrue="1">
      <formula>#REF!=""</formula>
    </cfRule>
  </conditionalFormatting>
  <conditionalFormatting sqref="E53">
    <cfRule type="expression" dxfId="38" priority="58" stopIfTrue="1">
      <formula>$B53&lt;&gt;""</formula>
    </cfRule>
    <cfRule type="expression" priority="59" stopIfTrue="1">
      <formula>$B53=""</formula>
    </cfRule>
    <cfRule type="cellIs" dxfId="37" priority="60" stopIfTrue="1" operator="equal">
      <formula>"Prepared by"</formula>
    </cfRule>
  </conditionalFormatting>
  <conditionalFormatting sqref="H53">
    <cfRule type="expression" dxfId="36" priority="56" stopIfTrue="1">
      <formula>$B53&lt;&gt;""</formula>
    </cfRule>
    <cfRule type="expression" priority="57" stopIfTrue="1">
      <formula>$B53=""</formula>
    </cfRule>
  </conditionalFormatting>
  <conditionalFormatting sqref="F53">
    <cfRule type="expression" dxfId="35" priority="54" stopIfTrue="1">
      <formula>$B53&lt;&gt;""</formula>
    </cfRule>
    <cfRule type="expression" priority="55" stopIfTrue="1">
      <formula>$B53=""</formula>
    </cfRule>
  </conditionalFormatting>
  <conditionalFormatting sqref="I53">
    <cfRule type="expression" dxfId="34" priority="52" stopIfTrue="1">
      <formula>$B53&lt;&gt;""</formula>
    </cfRule>
    <cfRule type="expression" priority="53" stopIfTrue="1">
      <formula>$B53=""</formula>
    </cfRule>
  </conditionalFormatting>
  <conditionalFormatting sqref="I52 E52:G52 G51 B51:B52">
    <cfRule type="expression" dxfId="33" priority="44" stopIfTrue="1">
      <formula>$B51&lt;&gt;""</formula>
    </cfRule>
    <cfRule type="expression" priority="45" stopIfTrue="1">
      <formula>$B51=""</formula>
    </cfRule>
  </conditionalFormatting>
  <conditionalFormatting sqref="H52">
    <cfRule type="expression" dxfId="32" priority="46" stopIfTrue="1">
      <formula>$B52&lt;&gt;""</formula>
    </cfRule>
    <cfRule type="expression" priority="47" stopIfTrue="1">
      <formula>$B52=""</formula>
    </cfRule>
    <cfRule type="cellIs" dxfId="31" priority="48" stopIfTrue="1" operator="equal">
      <formula>"Prepared by"</formula>
    </cfRule>
  </conditionalFormatting>
  <conditionalFormatting sqref="D51:D52 C53:D53">
    <cfRule type="expression" dxfId="30" priority="49" stopIfTrue="1">
      <formula>$B51&lt;&gt;""</formula>
    </cfRule>
    <cfRule type="cellIs" dxfId="29" priority="50" stopIfTrue="1" operator="equal">
      <formula>"Approved by"</formula>
    </cfRule>
    <cfRule type="expression" priority="51" stopIfTrue="1">
      <formula>$B51=""</formula>
    </cfRule>
  </conditionalFormatting>
  <conditionalFormatting sqref="E51">
    <cfRule type="expression" dxfId="28" priority="41" stopIfTrue="1">
      <formula>$B51&lt;&gt;""</formula>
    </cfRule>
    <cfRule type="expression" priority="42" stopIfTrue="1">
      <formula>$B51=""</formula>
    </cfRule>
    <cfRule type="cellIs" dxfId="27" priority="43" stopIfTrue="1" operator="equal">
      <formula>"Prepared by"</formula>
    </cfRule>
  </conditionalFormatting>
  <conditionalFormatting sqref="H51">
    <cfRule type="expression" dxfId="26" priority="39" stopIfTrue="1">
      <formula>$B51&lt;&gt;""</formula>
    </cfRule>
    <cfRule type="expression" priority="40" stopIfTrue="1">
      <formula>$B51=""</formula>
    </cfRule>
  </conditionalFormatting>
  <conditionalFormatting sqref="F51">
    <cfRule type="expression" dxfId="25" priority="37" stopIfTrue="1">
      <formula>$B51&lt;&gt;""</formula>
    </cfRule>
    <cfRule type="expression" priority="38" stopIfTrue="1">
      <formula>$B51=""</formula>
    </cfRule>
  </conditionalFormatting>
  <conditionalFormatting sqref="I51">
    <cfRule type="expression" dxfId="24" priority="35" stopIfTrue="1">
      <formula>$B51&lt;&gt;""</formula>
    </cfRule>
    <cfRule type="expression" priority="36" stopIfTrue="1">
      <formula>$B51=""</formula>
    </cfRule>
  </conditionalFormatting>
  <conditionalFormatting sqref="C51:C52">
    <cfRule type="expression" dxfId="23" priority="29" stopIfTrue="1">
      <formula>$B51&lt;&gt;""</formula>
    </cfRule>
    <cfRule type="cellIs" dxfId="22" priority="30" stopIfTrue="1" operator="equal">
      <formula>"Approved by"</formula>
    </cfRule>
    <cfRule type="expression" priority="31" stopIfTrue="1">
      <formula>$B51=""</formula>
    </cfRule>
  </conditionalFormatting>
  <conditionalFormatting sqref="I54 F54:G54 D54">
    <cfRule type="expression" dxfId="21" priority="63" stopIfTrue="1">
      <formula>#REF!&lt;&gt;""</formula>
    </cfRule>
    <cfRule type="expression" priority="64" stopIfTrue="1">
      <formula>#REF!=""</formula>
    </cfRule>
  </conditionalFormatting>
  <conditionalFormatting sqref="H54">
    <cfRule type="expression" dxfId="20" priority="65" stopIfTrue="1">
      <formula>#REF!&lt;&gt;""</formula>
    </cfRule>
    <cfRule type="expression" priority="66" stopIfTrue="1">
      <formula>#REF!=""</formula>
    </cfRule>
    <cfRule type="cellIs" dxfId="19" priority="67" stopIfTrue="1" operator="equal">
      <formula>"Prepared by"</formula>
    </cfRule>
  </conditionalFormatting>
  <conditionalFormatting sqref="B61:B62">
    <cfRule type="expression" dxfId="18" priority="12" stopIfTrue="1">
      <formula>#REF!&lt;&gt;""</formula>
    </cfRule>
    <cfRule type="cellIs" dxfId="17" priority="13" stopIfTrue="1" operator="equal">
      <formula>"Approved by"</formula>
    </cfRule>
    <cfRule type="expression" priority="14" stopIfTrue="1">
      <formula>#REF!=""</formula>
    </cfRule>
  </conditionalFormatting>
  <conditionalFormatting sqref="B56:B59">
    <cfRule type="expression" dxfId="16" priority="9" stopIfTrue="1">
      <formula>#REF!&lt;&gt;""</formula>
    </cfRule>
    <cfRule type="cellIs" dxfId="15" priority="10" stopIfTrue="1" operator="equal">
      <formula>"Approved by"</formula>
    </cfRule>
    <cfRule type="expression" priority="11" stopIfTrue="1">
      <formula>#REF!=""</formula>
    </cfRule>
  </conditionalFormatting>
  <conditionalFormatting sqref="B60">
    <cfRule type="expression" dxfId="14" priority="6" stopIfTrue="1">
      <formula>#REF!&lt;&gt;""</formula>
    </cfRule>
    <cfRule type="cellIs" dxfId="13" priority="7" stopIfTrue="1" operator="equal">
      <formula>"Approved by"</formula>
    </cfRule>
    <cfRule type="expression" priority="8" stopIfTrue="1">
      <formula>#REF!=""</formula>
    </cfRule>
  </conditionalFormatting>
  <conditionalFormatting sqref="C56:C59">
    <cfRule type="expression" dxfId="12" priority="15" stopIfTrue="1">
      <formula>#REF!&lt;&gt;""</formula>
    </cfRule>
    <cfRule type="cellIs" dxfId="11" priority="16" stopIfTrue="1" operator="equal">
      <formula>"Approved by"</formula>
    </cfRule>
    <cfRule type="expression" priority="17" stopIfTrue="1">
      <formula>#REF!=""</formula>
    </cfRule>
  </conditionalFormatting>
  <conditionalFormatting sqref="G55:G59 F62 D56:D59 H62">
    <cfRule type="expression" dxfId="10" priority="18" stopIfTrue="1">
      <formula>#REF!&lt;&gt;""</formula>
    </cfRule>
    <cfRule type="expression" priority="19" stopIfTrue="1">
      <formula>#REF!=""</formula>
    </cfRule>
  </conditionalFormatting>
  <conditionalFormatting sqref="H56:H59">
    <cfRule type="expression" dxfId="9" priority="20" stopIfTrue="1">
      <formula>#REF!&lt;&gt;""</formula>
    </cfRule>
    <cfRule type="expression" priority="21" stopIfTrue="1">
      <formula>#REF!=""</formula>
    </cfRule>
    <cfRule type="cellIs" dxfId="8" priority="22" stopIfTrue="1" operator="equal">
      <formula>"Prepared by"</formula>
    </cfRule>
  </conditionalFormatting>
  <conditionalFormatting sqref="F55:F61 H60:H61">
    <cfRule type="expression" dxfId="7" priority="23" stopIfTrue="1">
      <formula>#REF!&lt;&gt;""</formula>
    </cfRule>
    <cfRule type="cellIs" dxfId="6" priority="24" stopIfTrue="1" operator="equal">
      <formula>"Certified by"</formula>
    </cfRule>
    <cfRule type="expression" priority="25" stopIfTrue="1">
      <formula>#REF!=""</formula>
    </cfRule>
  </conditionalFormatting>
  <conditionalFormatting sqref="H55">
    <cfRule type="expression" dxfId="5" priority="26" stopIfTrue="1">
      <formula>#REF!&lt;&gt;""</formula>
    </cfRule>
    <cfRule type="cellIs" dxfId="4" priority="27" stopIfTrue="1" operator="equal">
      <formula>"Prepared by"</formula>
    </cfRule>
    <cfRule type="expression" dxfId="3" priority="28" stopIfTrue="1">
      <formula>#REF!=""</formula>
    </cfRule>
  </conditionalFormatting>
  <conditionalFormatting sqref="D60">
    <cfRule type="expression" dxfId="2" priority="4" stopIfTrue="1">
      <formula>#REF!&lt;&gt;""</formula>
    </cfRule>
    <cfRule type="expression" priority="5" stopIfTrue="1">
      <formula>#REF!=""</formula>
    </cfRule>
  </conditionalFormatting>
  <conditionalFormatting sqref="B55">
    <cfRule type="expression" dxfId="1" priority="1" stopIfTrue="1">
      <formula>#REF!&lt;&gt;""</formula>
    </cfRule>
    <cfRule type="cellIs" dxfId="0" priority="2" stopIfTrue="1" operator="equal">
      <formula>"Certified by"</formula>
    </cfRule>
    <cfRule type="expression" priority="3" stopIfTrue="1">
      <formula>#REF!=""</formula>
    </cfRule>
  </conditionalFormatting>
  <dataValidations count="2">
    <dataValidation type="list" allowBlank="1" showInputMessage="1" showErrorMessage="1" errorTitle="FND" error="Selecte from lists." sqref="E52 D54 D56:D59">
      <formula1>Name_Adv</formula1>
    </dataValidation>
    <dataValidation type="list" allowBlank="1" showInputMessage="1" showErrorMessage="1" sqref="F52 F54">
      <formula1>"USD,KHR,THB"</formula1>
    </dataValidation>
  </dataValidations>
  <printOptions horizontalCentered="1"/>
  <pageMargins left="0.2" right="0" top="0.25" bottom="0.2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AIR</vt:lpstr>
      <vt:lpstr>AIP</vt:lpstr>
      <vt:lpstr>Unearn Fee Loan</vt:lpstr>
      <vt:lpstr>AIP!Print_Titles</vt:lpstr>
      <vt:lpstr>AIR!Print_Titles</vt:lpstr>
      <vt:lpstr>'Unearn Fee Loan'!Print_Titles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PISETH KLORM</dc:creator>
  <cp:lastModifiedBy>PISETH KLORM</cp:lastModifiedBy>
  <dcterms:created xsi:type="dcterms:W3CDTF">2016-11-11T04:28:33Z</dcterms:created>
  <dcterms:modified xsi:type="dcterms:W3CDTF">2016-11-11T04:54:45Z</dcterms:modified>
</cp:coreProperties>
</file>