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050" tabRatio="624" activeTab="1"/>
  </bookViews>
  <sheets>
    <sheet name="CONTROL DE ACTUALIZACIONES" sheetId="16" r:id="rId1"/>
    <sheet name="MATRIZ DE RIESGOS DE SST" sheetId="14" r:id="rId2"/>
    <sheet name="TABLA DE CRITERIOS" sheetId="12" r:id="rId3"/>
    <sheet name="UNIVERSO DE RIESGOS DE SST " sheetId="11" r:id="rId4"/>
    <sheet name="MAPAS DE RIESGOS INHER Y RESID" sheetId="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SST'!$A$5:$Z$276</definedName>
    <definedName name="_xlnm._FilterDatabase" localSheetId="3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2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2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2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2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2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2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2">#REF!</definedName>
    <definedName name="OPCIONESM">#REF!</definedName>
    <definedName name="OPERATIVIDAD" localSheetId="2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2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2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9" i="14" l="1"/>
  <c r="O109" i="14"/>
  <c r="M109" i="14"/>
  <c r="P109" i="14" s="1"/>
  <c r="W93" i="14"/>
  <c r="O93" i="14"/>
  <c r="M93" i="14"/>
  <c r="W73" i="14"/>
  <c r="O73" i="14"/>
  <c r="M73" i="14"/>
  <c r="W56" i="14"/>
  <c r="O56" i="14"/>
  <c r="M56" i="14"/>
  <c r="W98" i="14"/>
  <c r="O98" i="14"/>
  <c r="M98" i="14"/>
  <c r="M23" i="14"/>
  <c r="O23" i="14"/>
  <c r="M24" i="14"/>
  <c r="O24" i="14"/>
  <c r="M25" i="14"/>
  <c r="O25" i="14"/>
  <c r="M26" i="14"/>
  <c r="O26" i="14"/>
  <c r="M27" i="14"/>
  <c r="O27" i="14"/>
  <c r="M28" i="14"/>
  <c r="O28" i="14"/>
  <c r="M29" i="14"/>
  <c r="O29" i="14"/>
  <c r="M30" i="14"/>
  <c r="O30" i="14"/>
  <c r="M31" i="14"/>
  <c r="O31" i="14"/>
  <c r="M32" i="14"/>
  <c r="O32" i="14"/>
  <c r="M33" i="14"/>
  <c r="O33" i="14"/>
  <c r="M34" i="14"/>
  <c r="O34" i="14"/>
  <c r="M35" i="14"/>
  <c r="O35" i="14"/>
  <c r="M36" i="14"/>
  <c r="O36" i="14"/>
  <c r="M37" i="14"/>
  <c r="O37" i="14"/>
  <c r="M38" i="14"/>
  <c r="O38" i="14"/>
  <c r="M39" i="14"/>
  <c r="O39" i="14"/>
  <c r="M40" i="14"/>
  <c r="O40" i="14"/>
  <c r="M41" i="14"/>
  <c r="O41" i="14"/>
  <c r="M42" i="14"/>
  <c r="O42" i="14"/>
  <c r="M43" i="14"/>
  <c r="O43" i="14"/>
  <c r="W42" i="14"/>
  <c r="W41" i="14"/>
  <c r="P56" i="14" l="1"/>
  <c r="P73" i="14"/>
  <c r="X73" i="14" s="1"/>
  <c r="X109" i="14"/>
  <c r="P93" i="14"/>
  <c r="X93" i="14"/>
  <c r="X56" i="14"/>
  <c r="P42" i="14"/>
  <c r="P34" i="14"/>
  <c r="P30" i="14"/>
  <c r="P98" i="14"/>
  <c r="P38" i="14"/>
  <c r="P29" i="14"/>
  <c r="P35" i="14"/>
  <c r="P28" i="14"/>
  <c r="P24" i="14"/>
  <c r="P43" i="14"/>
  <c r="P32" i="14"/>
  <c r="P27" i="14"/>
  <c r="P36" i="14"/>
  <c r="P40" i="14"/>
  <c r="P37" i="14"/>
  <c r="P26" i="14"/>
  <c r="P25" i="14"/>
  <c r="P33" i="14"/>
  <c r="P41" i="14"/>
  <c r="P39" i="14"/>
  <c r="P31" i="14"/>
  <c r="P23" i="14"/>
  <c r="W40" i="14"/>
  <c r="X98" i="14" l="1"/>
  <c r="X41" i="14"/>
  <c r="X42" i="14"/>
  <c r="X40" i="14"/>
  <c r="J18" i="3"/>
  <c r="I18" i="3"/>
  <c r="H18" i="3"/>
  <c r="G18" i="3"/>
  <c r="Y109" i="14" s="1"/>
  <c r="J17" i="3"/>
  <c r="I17" i="3"/>
  <c r="H17" i="3"/>
  <c r="G17" i="3"/>
  <c r="J16" i="3"/>
  <c r="I16" i="3"/>
  <c r="H16" i="3"/>
  <c r="G16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  <c r="W276" i="14"/>
  <c r="O276" i="14"/>
  <c r="M276" i="14"/>
  <c r="W275" i="14"/>
  <c r="O275" i="14"/>
  <c r="M275" i="14"/>
  <c r="W274" i="14"/>
  <c r="O274" i="14"/>
  <c r="M274" i="14"/>
  <c r="W273" i="14"/>
  <c r="O273" i="14"/>
  <c r="M273" i="14"/>
  <c r="W272" i="14"/>
  <c r="O272" i="14"/>
  <c r="M272" i="14"/>
  <c r="W271" i="14"/>
  <c r="O271" i="14"/>
  <c r="M271" i="14"/>
  <c r="W270" i="14"/>
  <c r="O270" i="14"/>
  <c r="M270" i="14"/>
  <c r="P270" i="14" s="1"/>
  <c r="W269" i="14"/>
  <c r="O269" i="14"/>
  <c r="M269" i="14"/>
  <c r="W268" i="14"/>
  <c r="O268" i="14"/>
  <c r="M268" i="14"/>
  <c r="W267" i="14"/>
  <c r="O267" i="14"/>
  <c r="M267" i="14"/>
  <c r="W266" i="14"/>
  <c r="O266" i="14"/>
  <c r="M266" i="14"/>
  <c r="W265" i="14"/>
  <c r="O265" i="14"/>
  <c r="M265" i="14"/>
  <c r="W264" i="14"/>
  <c r="O264" i="14"/>
  <c r="M264" i="14"/>
  <c r="W263" i="14"/>
  <c r="O263" i="14"/>
  <c r="M263" i="14"/>
  <c r="W262" i="14"/>
  <c r="O262" i="14"/>
  <c r="M262" i="14"/>
  <c r="P262" i="14" s="1"/>
  <c r="W261" i="14"/>
  <c r="O261" i="14"/>
  <c r="M261" i="14"/>
  <c r="W260" i="14"/>
  <c r="O260" i="14"/>
  <c r="M260" i="14"/>
  <c r="W259" i="14"/>
  <c r="O259" i="14"/>
  <c r="M259" i="14"/>
  <c r="W258" i="14"/>
  <c r="O258" i="14"/>
  <c r="M258" i="14"/>
  <c r="W257" i="14"/>
  <c r="O257" i="14"/>
  <c r="M257" i="14"/>
  <c r="W256" i="14"/>
  <c r="O256" i="14"/>
  <c r="M256" i="14"/>
  <c r="W255" i="14"/>
  <c r="O255" i="14"/>
  <c r="M255" i="14"/>
  <c r="W254" i="14"/>
  <c r="O254" i="14"/>
  <c r="M254" i="14"/>
  <c r="W253" i="14"/>
  <c r="O253" i="14"/>
  <c r="M253" i="14"/>
  <c r="W252" i="14"/>
  <c r="O252" i="14"/>
  <c r="M252" i="14"/>
  <c r="W251" i="14"/>
  <c r="O251" i="14"/>
  <c r="M251" i="14"/>
  <c r="W250" i="14"/>
  <c r="O250" i="14"/>
  <c r="M250" i="14"/>
  <c r="W249" i="14"/>
  <c r="O249" i="14"/>
  <c r="M249" i="14"/>
  <c r="W248" i="14"/>
  <c r="O248" i="14"/>
  <c r="M248" i="14"/>
  <c r="W247" i="14"/>
  <c r="O247" i="14"/>
  <c r="M247" i="14"/>
  <c r="W246" i="14"/>
  <c r="O246" i="14"/>
  <c r="M246" i="14"/>
  <c r="W245" i="14"/>
  <c r="O245" i="14"/>
  <c r="M245" i="14"/>
  <c r="W244" i="14"/>
  <c r="O244" i="14"/>
  <c r="M244" i="14"/>
  <c r="W243" i="14"/>
  <c r="O243" i="14"/>
  <c r="M243" i="14"/>
  <c r="W242" i="14"/>
  <c r="O242" i="14"/>
  <c r="M242" i="14"/>
  <c r="W241" i="14"/>
  <c r="O241" i="14"/>
  <c r="M241" i="14"/>
  <c r="W240" i="14"/>
  <c r="O240" i="14"/>
  <c r="M240" i="14"/>
  <c r="W239" i="14"/>
  <c r="O239" i="14"/>
  <c r="M239" i="14"/>
  <c r="W238" i="14"/>
  <c r="O238" i="14"/>
  <c r="M238" i="14"/>
  <c r="W237" i="14"/>
  <c r="O237" i="14"/>
  <c r="M237" i="14"/>
  <c r="W236" i="14"/>
  <c r="O236" i="14"/>
  <c r="M236" i="14"/>
  <c r="W235" i="14"/>
  <c r="O235" i="14"/>
  <c r="M235" i="14"/>
  <c r="W234" i="14"/>
  <c r="O234" i="14"/>
  <c r="M234" i="14"/>
  <c r="W233" i="14"/>
  <c r="O233" i="14"/>
  <c r="M233" i="14"/>
  <c r="W232" i="14"/>
  <c r="O232" i="14"/>
  <c r="M232" i="14"/>
  <c r="W231" i="14"/>
  <c r="O231" i="14"/>
  <c r="M231" i="14"/>
  <c r="W230" i="14"/>
  <c r="O230" i="14"/>
  <c r="M230" i="14"/>
  <c r="W229" i="14"/>
  <c r="O229" i="14"/>
  <c r="M229" i="14"/>
  <c r="W228" i="14"/>
  <c r="O228" i="14"/>
  <c r="M228" i="14"/>
  <c r="W227" i="14"/>
  <c r="O227" i="14"/>
  <c r="M227" i="14"/>
  <c r="W226" i="14"/>
  <c r="O226" i="14"/>
  <c r="M226" i="14"/>
  <c r="W225" i="14"/>
  <c r="O225" i="14"/>
  <c r="M225" i="14"/>
  <c r="W224" i="14"/>
  <c r="O224" i="14"/>
  <c r="M224" i="14"/>
  <c r="W223" i="14"/>
  <c r="O223" i="14"/>
  <c r="M223" i="14"/>
  <c r="W222" i="14"/>
  <c r="O222" i="14"/>
  <c r="M222" i="14"/>
  <c r="W221" i="14"/>
  <c r="O221" i="14"/>
  <c r="M221" i="14"/>
  <c r="W220" i="14"/>
  <c r="O220" i="14"/>
  <c r="M220" i="14"/>
  <c r="W219" i="14"/>
  <c r="O219" i="14"/>
  <c r="M219" i="14"/>
  <c r="W218" i="14"/>
  <c r="O218" i="14"/>
  <c r="M218" i="14"/>
  <c r="W217" i="14"/>
  <c r="O217" i="14"/>
  <c r="M217" i="14"/>
  <c r="W216" i="14"/>
  <c r="O216" i="14"/>
  <c r="M216" i="14"/>
  <c r="W215" i="14"/>
  <c r="O215" i="14"/>
  <c r="M215" i="14"/>
  <c r="W214" i="14"/>
  <c r="O214" i="14"/>
  <c r="M214" i="14"/>
  <c r="W213" i="14"/>
  <c r="O213" i="14"/>
  <c r="M213" i="14"/>
  <c r="W212" i="14"/>
  <c r="O212" i="14"/>
  <c r="M212" i="14"/>
  <c r="W211" i="14"/>
  <c r="O211" i="14"/>
  <c r="M211" i="14"/>
  <c r="W210" i="14"/>
  <c r="O210" i="14"/>
  <c r="M210" i="14"/>
  <c r="W209" i="14"/>
  <c r="O209" i="14"/>
  <c r="M209" i="14"/>
  <c r="W208" i="14"/>
  <c r="O208" i="14"/>
  <c r="M208" i="14"/>
  <c r="W207" i="14"/>
  <c r="O207" i="14"/>
  <c r="M207" i="14"/>
  <c r="W206" i="14"/>
  <c r="O206" i="14"/>
  <c r="M206" i="14"/>
  <c r="W205" i="14"/>
  <c r="O205" i="14"/>
  <c r="M205" i="14"/>
  <c r="W204" i="14"/>
  <c r="O204" i="14"/>
  <c r="M204" i="14"/>
  <c r="W203" i="14"/>
  <c r="O203" i="14"/>
  <c r="M203" i="14"/>
  <c r="W202" i="14"/>
  <c r="O202" i="14"/>
  <c r="M202" i="14"/>
  <c r="W201" i="14"/>
  <c r="O201" i="14"/>
  <c r="M201" i="14"/>
  <c r="W200" i="14"/>
  <c r="O200" i="14"/>
  <c r="M200" i="14"/>
  <c r="W199" i="14"/>
  <c r="O199" i="14"/>
  <c r="M199" i="14"/>
  <c r="W198" i="14"/>
  <c r="O198" i="14"/>
  <c r="M198" i="14"/>
  <c r="W197" i="14"/>
  <c r="O197" i="14"/>
  <c r="M197" i="14"/>
  <c r="W196" i="14"/>
  <c r="O196" i="14"/>
  <c r="M196" i="14"/>
  <c r="W195" i="14"/>
  <c r="O195" i="14"/>
  <c r="M195" i="14"/>
  <c r="W194" i="14"/>
  <c r="O194" i="14"/>
  <c r="M194" i="14"/>
  <c r="W193" i="14"/>
  <c r="O193" i="14"/>
  <c r="M193" i="14"/>
  <c r="W192" i="14"/>
  <c r="O192" i="14"/>
  <c r="M192" i="14"/>
  <c r="W191" i="14"/>
  <c r="O191" i="14"/>
  <c r="M191" i="14"/>
  <c r="W190" i="14"/>
  <c r="O190" i="14"/>
  <c r="M190" i="14"/>
  <c r="W189" i="14"/>
  <c r="O189" i="14"/>
  <c r="M189" i="14"/>
  <c r="W188" i="14"/>
  <c r="O188" i="14"/>
  <c r="M188" i="14"/>
  <c r="W187" i="14"/>
  <c r="O187" i="14"/>
  <c r="M187" i="14"/>
  <c r="W186" i="14"/>
  <c r="O186" i="14"/>
  <c r="M186" i="14"/>
  <c r="W185" i="14"/>
  <c r="O185" i="14"/>
  <c r="M185" i="14"/>
  <c r="W184" i="14"/>
  <c r="O184" i="14"/>
  <c r="M184" i="14"/>
  <c r="W183" i="14"/>
  <c r="O183" i="14"/>
  <c r="M183" i="14"/>
  <c r="W182" i="14"/>
  <c r="O182" i="14"/>
  <c r="M182" i="14"/>
  <c r="W181" i="14"/>
  <c r="O181" i="14"/>
  <c r="M181" i="14"/>
  <c r="W180" i="14"/>
  <c r="O180" i="14"/>
  <c r="M180" i="14"/>
  <c r="W179" i="14"/>
  <c r="O179" i="14"/>
  <c r="M179" i="14"/>
  <c r="W178" i="14"/>
  <c r="O178" i="14"/>
  <c r="M178" i="14"/>
  <c r="W177" i="14"/>
  <c r="O177" i="14"/>
  <c r="M177" i="14"/>
  <c r="W176" i="14"/>
  <c r="O176" i="14"/>
  <c r="M176" i="14"/>
  <c r="W175" i="14"/>
  <c r="O175" i="14"/>
  <c r="M175" i="14"/>
  <c r="W174" i="14"/>
  <c r="O174" i="14"/>
  <c r="M174" i="14"/>
  <c r="W173" i="14"/>
  <c r="O173" i="14"/>
  <c r="M173" i="14"/>
  <c r="W172" i="14"/>
  <c r="O172" i="14"/>
  <c r="M172" i="14"/>
  <c r="W171" i="14"/>
  <c r="O171" i="14"/>
  <c r="M171" i="14"/>
  <c r="W170" i="14"/>
  <c r="O170" i="14"/>
  <c r="M170" i="14"/>
  <c r="W169" i="14"/>
  <c r="O169" i="14"/>
  <c r="M169" i="14"/>
  <c r="W168" i="14"/>
  <c r="O168" i="14"/>
  <c r="M168" i="14"/>
  <c r="W167" i="14"/>
  <c r="O167" i="14"/>
  <c r="M167" i="14"/>
  <c r="W166" i="14"/>
  <c r="O166" i="14"/>
  <c r="M166" i="14"/>
  <c r="W165" i="14"/>
  <c r="O165" i="14"/>
  <c r="M165" i="14"/>
  <c r="W164" i="14"/>
  <c r="O164" i="14"/>
  <c r="M164" i="14"/>
  <c r="W163" i="14"/>
  <c r="O163" i="14"/>
  <c r="M163" i="14"/>
  <c r="W162" i="14"/>
  <c r="O162" i="14"/>
  <c r="M162" i="14"/>
  <c r="W161" i="14"/>
  <c r="O161" i="14"/>
  <c r="M161" i="14"/>
  <c r="W160" i="14"/>
  <c r="O160" i="14"/>
  <c r="M160" i="14"/>
  <c r="W159" i="14"/>
  <c r="O159" i="14"/>
  <c r="M159" i="14"/>
  <c r="W158" i="14"/>
  <c r="O158" i="14"/>
  <c r="M158" i="14"/>
  <c r="W157" i="14"/>
  <c r="O157" i="14"/>
  <c r="M157" i="14"/>
  <c r="W156" i="14"/>
  <c r="O156" i="14"/>
  <c r="M156" i="14"/>
  <c r="W155" i="14"/>
  <c r="O155" i="14"/>
  <c r="M155" i="14"/>
  <c r="W154" i="14"/>
  <c r="O154" i="14"/>
  <c r="M154" i="14"/>
  <c r="W153" i="14"/>
  <c r="O153" i="14"/>
  <c r="M153" i="14"/>
  <c r="W152" i="14"/>
  <c r="O152" i="14"/>
  <c r="M152" i="14"/>
  <c r="W151" i="14"/>
  <c r="O151" i="14"/>
  <c r="M151" i="14"/>
  <c r="W150" i="14"/>
  <c r="O150" i="14"/>
  <c r="M150" i="14"/>
  <c r="W149" i="14"/>
  <c r="O149" i="14"/>
  <c r="M149" i="14"/>
  <c r="W148" i="14"/>
  <c r="O148" i="14"/>
  <c r="M148" i="14"/>
  <c r="W147" i="14"/>
  <c r="O147" i="14"/>
  <c r="M147" i="14"/>
  <c r="W146" i="14"/>
  <c r="O146" i="14"/>
  <c r="M146" i="14"/>
  <c r="W145" i="14"/>
  <c r="O145" i="14"/>
  <c r="M145" i="14"/>
  <c r="W144" i="14"/>
  <c r="O144" i="14"/>
  <c r="M144" i="14"/>
  <c r="W143" i="14"/>
  <c r="O143" i="14"/>
  <c r="M143" i="14"/>
  <c r="W142" i="14"/>
  <c r="O142" i="14"/>
  <c r="M142" i="14"/>
  <c r="W141" i="14"/>
  <c r="O141" i="14"/>
  <c r="M141" i="14"/>
  <c r="W140" i="14"/>
  <c r="O140" i="14"/>
  <c r="M140" i="14"/>
  <c r="W139" i="14"/>
  <c r="O139" i="14"/>
  <c r="M139" i="14"/>
  <c r="W138" i="14"/>
  <c r="O138" i="14"/>
  <c r="M138" i="14"/>
  <c r="W137" i="14"/>
  <c r="O137" i="14"/>
  <c r="M137" i="14"/>
  <c r="W136" i="14"/>
  <c r="O136" i="14"/>
  <c r="M136" i="14"/>
  <c r="W135" i="14"/>
  <c r="O135" i="14"/>
  <c r="M135" i="14"/>
  <c r="W134" i="14"/>
  <c r="O134" i="14"/>
  <c r="M134" i="14"/>
  <c r="W133" i="14"/>
  <c r="O133" i="14"/>
  <c r="M133" i="14"/>
  <c r="W132" i="14"/>
  <c r="O132" i="14"/>
  <c r="M132" i="14"/>
  <c r="W131" i="14"/>
  <c r="O131" i="14"/>
  <c r="M131" i="14"/>
  <c r="W130" i="14"/>
  <c r="O130" i="14"/>
  <c r="M130" i="14"/>
  <c r="W129" i="14"/>
  <c r="O129" i="14"/>
  <c r="M129" i="14"/>
  <c r="W128" i="14"/>
  <c r="O128" i="14"/>
  <c r="M128" i="14"/>
  <c r="W127" i="14"/>
  <c r="O127" i="14"/>
  <c r="M127" i="14"/>
  <c r="W126" i="14"/>
  <c r="O126" i="14"/>
  <c r="M126" i="14"/>
  <c r="W125" i="14"/>
  <c r="O125" i="14"/>
  <c r="M125" i="14"/>
  <c r="W124" i="14"/>
  <c r="O124" i="14"/>
  <c r="M124" i="14"/>
  <c r="W123" i="14"/>
  <c r="O123" i="14"/>
  <c r="M123" i="14"/>
  <c r="W122" i="14"/>
  <c r="O122" i="14"/>
  <c r="M122" i="14"/>
  <c r="W121" i="14"/>
  <c r="O121" i="14"/>
  <c r="M121" i="14"/>
  <c r="W120" i="14"/>
  <c r="O120" i="14"/>
  <c r="M120" i="14"/>
  <c r="W119" i="14"/>
  <c r="O119" i="14"/>
  <c r="M119" i="14"/>
  <c r="W118" i="14"/>
  <c r="O118" i="14"/>
  <c r="M118" i="14"/>
  <c r="W117" i="14"/>
  <c r="O117" i="14"/>
  <c r="M117" i="14"/>
  <c r="W116" i="14"/>
  <c r="O116" i="14"/>
  <c r="M116" i="14"/>
  <c r="W115" i="14"/>
  <c r="X115" i="14" s="1"/>
  <c r="Y115" i="14" s="1"/>
  <c r="W114" i="14"/>
  <c r="X114" i="14" s="1"/>
  <c r="Y114" i="14" s="1"/>
  <c r="W113" i="14"/>
  <c r="X113" i="14" s="1"/>
  <c r="Y113" i="14" s="1"/>
  <c r="W112" i="14"/>
  <c r="X112" i="14" s="1"/>
  <c r="Y112" i="14" s="1"/>
  <c r="W111" i="14"/>
  <c r="X111" i="14" s="1"/>
  <c r="Y111" i="14" s="1"/>
  <c r="W110" i="14"/>
  <c r="X110" i="14" s="1"/>
  <c r="Y110" i="14" s="1"/>
  <c r="W108" i="14"/>
  <c r="X108" i="14" s="1"/>
  <c r="Y108" i="14" s="1"/>
  <c r="W107" i="14"/>
  <c r="X107" i="14" s="1"/>
  <c r="Y107" i="14" s="1"/>
  <c r="W106" i="14"/>
  <c r="X106" i="14" s="1"/>
  <c r="Y106" i="14" s="1"/>
  <c r="W105" i="14"/>
  <c r="X105" i="14" s="1"/>
  <c r="Y105" i="14" s="1"/>
  <c r="W104" i="14"/>
  <c r="X104" i="14" s="1"/>
  <c r="Y104" i="14" s="1"/>
  <c r="W103" i="14"/>
  <c r="X103" i="14" s="1"/>
  <c r="Y103" i="14" s="1"/>
  <c r="W102" i="14"/>
  <c r="X102" i="14" s="1"/>
  <c r="Y102" i="14" s="1"/>
  <c r="W101" i="14"/>
  <c r="X101" i="14" s="1"/>
  <c r="Y101" i="14" s="1"/>
  <c r="W100" i="14"/>
  <c r="X100" i="14" s="1"/>
  <c r="Y100" i="14" s="1"/>
  <c r="W99" i="14"/>
  <c r="O99" i="14"/>
  <c r="M99" i="14"/>
  <c r="W97" i="14"/>
  <c r="O97" i="14"/>
  <c r="M97" i="14"/>
  <c r="W96" i="14"/>
  <c r="O96" i="14"/>
  <c r="M96" i="14"/>
  <c r="W95" i="14"/>
  <c r="O95" i="14"/>
  <c r="M95" i="14"/>
  <c r="W94" i="14"/>
  <c r="O94" i="14"/>
  <c r="M94" i="14"/>
  <c r="W92" i="14"/>
  <c r="O92" i="14"/>
  <c r="M92" i="14"/>
  <c r="W91" i="14"/>
  <c r="O91" i="14"/>
  <c r="M91" i="14"/>
  <c r="W90" i="14"/>
  <c r="O90" i="14"/>
  <c r="M90" i="14"/>
  <c r="W89" i="14"/>
  <c r="O89" i="14"/>
  <c r="M89" i="14"/>
  <c r="W88" i="14"/>
  <c r="O88" i="14"/>
  <c r="M88" i="14"/>
  <c r="W87" i="14"/>
  <c r="O87" i="14"/>
  <c r="M87" i="14"/>
  <c r="W86" i="14"/>
  <c r="O86" i="14"/>
  <c r="M86" i="14"/>
  <c r="W85" i="14"/>
  <c r="O85" i="14"/>
  <c r="M85" i="14"/>
  <c r="W84" i="14"/>
  <c r="O84" i="14"/>
  <c r="M84" i="14"/>
  <c r="W83" i="14"/>
  <c r="O83" i="14"/>
  <c r="M83" i="14"/>
  <c r="W82" i="14"/>
  <c r="O82" i="14"/>
  <c r="M82" i="14"/>
  <c r="W81" i="14"/>
  <c r="O81" i="14"/>
  <c r="M81" i="14"/>
  <c r="W80" i="14"/>
  <c r="O80" i="14"/>
  <c r="M80" i="14"/>
  <c r="W79" i="14"/>
  <c r="O79" i="14"/>
  <c r="M79" i="14"/>
  <c r="W78" i="14"/>
  <c r="O78" i="14"/>
  <c r="M78" i="14"/>
  <c r="W77" i="14"/>
  <c r="O77" i="14"/>
  <c r="M77" i="14"/>
  <c r="W76" i="14"/>
  <c r="O76" i="14"/>
  <c r="M76" i="14"/>
  <c r="W75" i="14"/>
  <c r="O75" i="14"/>
  <c r="M75" i="14"/>
  <c r="W74" i="14"/>
  <c r="O74" i="14"/>
  <c r="M74" i="14"/>
  <c r="W72" i="14"/>
  <c r="O72" i="14"/>
  <c r="M72" i="14"/>
  <c r="W71" i="14"/>
  <c r="O71" i="14"/>
  <c r="M71" i="14"/>
  <c r="W70" i="14"/>
  <c r="O70" i="14"/>
  <c r="M70" i="14"/>
  <c r="W69" i="14"/>
  <c r="O69" i="14"/>
  <c r="M69" i="14"/>
  <c r="W68" i="14"/>
  <c r="O68" i="14"/>
  <c r="M68" i="14"/>
  <c r="W67" i="14"/>
  <c r="O67" i="14"/>
  <c r="M67" i="14"/>
  <c r="W66" i="14"/>
  <c r="O66" i="14"/>
  <c r="M66" i="14"/>
  <c r="W65" i="14"/>
  <c r="O65" i="14"/>
  <c r="M65" i="14"/>
  <c r="W64" i="14"/>
  <c r="O64" i="14"/>
  <c r="M64" i="14"/>
  <c r="W63" i="14"/>
  <c r="O63" i="14"/>
  <c r="M63" i="14"/>
  <c r="W62" i="14"/>
  <c r="O62" i="14"/>
  <c r="M62" i="14"/>
  <c r="W61" i="14"/>
  <c r="O61" i="14"/>
  <c r="M61" i="14"/>
  <c r="W60" i="14"/>
  <c r="O60" i="14"/>
  <c r="M60" i="14"/>
  <c r="W59" i="14"/>
  <c r="O59" i="14"/>
  <c r="M59" i="14"/>
  <c r="W58" i="14"/>
  <c r="O58" i="14"/>
  <c r="M58" i="14"/>
  <c r="W57" i="14"/>
  <c r="O57" i="14"/>
  <c r="M57" i="14"/>
  <c r="W55" i="14"/>
  <c r="O55" i="14"/>
  <c r="M55" i="14"/>
  <c r="W54" i="14"/>
  <c r="O54" i="14"/>
  <c r="M54" i="14"/>
  <c r="W53" i="14"/>
  <c r="O53" i="14"/>
  <c r="M53" i="14"/>
  <c r="W52" i="14"/>
  <c r="O52" i="14"/>
  <c r="M52" i="14"/>
  <c r="W51" i="14"/>
  <c r="O51" i="14"/>
  <c r="M51" i="14"/>
  <c r="W50" i="14"/>
  <c r="O50" i="14"/>
  <c r="M50" i="14"/>
  <c r="W49" i="14"/>
  <c r="O49" i="14"/>
  <c r="M49" i="14"/>
  <c r="W48" i="14"/>
  <c r="O48" i="14"/>
  <c r="M48" i="14"/>
  <c r="W47" i="14"/>
  <c r="O47" i="14"/>
  <c r="M47" i="14"/>
  <c r="W46" i="14"/>
  <c r="O46" i="14"/>
  <c r="M46" i="14"/>
  <c r="W45" i="14"/>
  <c r="O45" i="14"/>
  <c r="M45" i="14"/>
  <c r="W44" i="14"/>
  <c r="O44" i="14"/>
  <c r="M44" i="14"/>
  <c r="W43" i="14"/>
  <c r="X43" i="14" s="1"/>
  <c r="Y43" i="14" s="1"/>
  <c r="W39" i="14"/>
  <c r="W38" i="14"/>
  <c r="W37" i="14"/>
  <c r="W36" i="14"/>
  <c r="W35" i="14"/>
  <c r="W34" i="14"/>
  <c r="W33" i="14"/>
  <c r="X33" i="14" s="1"/>
  <c r="Y33" i="14" s="1"/>
  <c r="W32" i="14"/>
  <c r="W31" i="14"/>
  <c r="X31" i="14" s="1"/>
  <c r="Y31" i="14" s="1"/>
  <c r="W30" i="14"/>
  <c r="W29" i="14"/>
  <c r="W28" i="14"/>
  <c r="W27" i="14"/>
  <c r="W26" i="14"/>
  <c r="W25" i="14"/>
  <c r="W24" i="14"/>
  <c r="X24" i="14" s="1"/>
  <c r="Y24" i="14" s="1"/>
  <c r="W23" i="14"/>
  <c r="W22" i="14"/>
  <c r="O22" i="14"/>
  <c r="M22" i="14"/>
  <c r="W21" i="14"/>
  <c r="O21" i="14"/>
  <c r="M21" i="14"/>
  <c r="W20" i="14"/>
  <c r="O20" i="14"/>
  <c r="M20" i="14"/>
  <c r="W19" i="14"/>
  <c r="O19" i="14"/>
  <c r="M19" i="14"/>
  <c r="W18" i="14"/>
  <c r="O18" i="14"/>
  <c r="M18" i="14"/>
  <c r="W17" i="14"/>
  <c r="O17" i="14"/>
  <c r="M17" i="14"/>
  <c r="W16" i="14"/>
  <c r="O16" i="14"/>
  <c r="M16" i="14"/>
  <c r="W15" i="14"/>
  <c r="O15" i="14"/>
  <c r="M15" i="14"/>
  <c r="W14" i="14"/>
  <c r="O14" i="14"/>
  <c r="M14" i="14"/>
  <c r="W13" i="14"/>
  <c r="O13" i="14"/>
  <c r="M13" i="14"/>
  <c r="W12" i="14"/>
  <c r="O12" i="14"/>
  <c r="M12" i="14"/>
  <c r="W11" i="14"/>
  <c r="O11" i="14"/>
  <c r="M11" i="14"/>
  <c r="W10" i="14"/>
  <c r="O10" i="14"/>
  <c r="M10" i="14"/>
  <c r="W9" i="14"/>
  <c r="O9" i="14"/>
  <c r="M9" i="14"/>
  <c r="W8" i="14"/>
  <c r="O8" i="14"/>
  <c r="M8" i="14"/>
  <c r="W7" i="14"/>
  <c r="O7" i="14"/>
  <c r="M7" i="14"/>
  <c r="Z6" i="14"/>
  <c r="W6" i="14"/>
  <c r="O6" i="14"/>
  <c r="M6" i="14"/>
  <c r="Q56" i="14" l="1"/>
  <c r="Q73" i="14"/>
  <c r="Q109" i="14"/>
  <c r="Y98" i="14"/>
  <c r="Q27" i="14"/>
  <c r="Y56" i="14"/>
  <c r="Q42" i="14"/>
  <c r="Q31" i="14"/>
  <c r="Q34" i="14"/>
  <c r="Q33" i="14"/>
  <c r="Y40" i="14"/>
  <c r="Q93" i="14"/>
  <c r="Q26" i="14"/>
  <c r="Q32" i="14"/>
  <c r="Q38" i="14"/>
  <c r="Q35" i="14"/>
  <c r="Q29" i="14"/>
  <c r="Q23" i="14"/>
  <c r="Y42" i="14"/>
  <c r="Q98" i="14"/>
  <c r="Q39" i="14"/>
  <c r="Y73" i="14"/>
  <c r="Q24" i="14"/>
  <c r="Q41" i="14"/>
  <c r="Q43" i="14"/>
  <c r="Q30" i="14"/>
  <c r="Y41" i="14"/>
  <c r="Q28" i="14"/>
  <c r="Q25" i="14"/>
  <c r="Y93" i="14"/>
  <c r="Q36" i="14"/>
  <c r="Q40" i="14"/>
  <c r="Q37" i="14"/>
  <c r="P275" i="14"/>
  <c r="P232" i="14"/>
  <c r="P256" i="14"/>
  <c r="P60" i="14"/>
  <c r="P68" i="14"/>
  <c r="X68" i="14" s="1"/>
  <c r="Y68" i="14" s="1"/>
  <c r="P226" i="14"/>
  <c r="Q226" i="14" s="1"/>
  <c r="P274" i="14"/>
  <c r="Q274" i="14" s="1"/>
  <c r="P198" i="14"/>
  <c r="X198" i="14" s="1"/>
  <c r="Y198" i="14" s="1"/>
  <c r="P214" i="14"/>
  <c r="X214" i="14" s="1"/>
  <c r="Y214" i="14" s="1"/>
  <c r="P222" i="14"/>
  <c r="X222" i="14" s="1"/>
  <c r="Y222" i="14" s="1"/>
  <c r="P257" i="14"/>
  <c r="X257" i="14" s="1"/>
  <c r="Y257" i="14" s="1"/>
  <c r="P265" i="14"/>
  <c r="X265" i="14" s="1"/>
  <c r="Y265" i="14" s="1"/>
  <c r="P121" i="14"/>
  <c r="Q121" i="14" s="1"/>
  <c r="P145" i="14"/>
  <c r="X145" i="14" s="1"/>
  <c r="Y145" i="14" s="1"/>
  <c r="P153" i="14"/>
  <c r="X153" i="14" s="1"/>
  <c r="Y153" i="14" s="1"/>
  <c r="P161" i="14"/>
  <c r="X161" i="14" s="1"/>
  <c r="Y161" i="14" s="1"/>
  <c r="P169" i="14"/>
  <c r="X169" i="14" s="1"/>
  <c r="Y169" i="14" s="1"/>
  <c r="P177" i="14"/>
  <c r="X177" i="14" s="1"/>
  <c r="Y177" i="14" s="1"/>
  <c r="P185" i="14"/>
  <c r="Q185" i="14" s="1"/>
  <c r="P193" i="14"/>
  <c r="X193" i="14" s="1"/>
  <c r="Y193" i="14" s="1"/>
  <c r="P217" i="14"/>
  <c r="X217" i="14" s="1"/>
  <c r="Y217" i="14" s="1"/>
  <c r="P233" i="14"/>
  <c r="X233" i="14" s="1"/>
  <c r="Y233" i="14" s="1"/>
  <c r="P241" i="14"/>
  <c r="X241" i="14" s="1"/>
  <c r="Y241" i="14" s="1"/>
  <c r="P249" i="14"/>
  <c r="X249" i="14" s="1"/>
  <c r="Y249" i="14" s="1"/>
  <c r="P51" i="14"/>
  <c r="X51" i="14" s="1"/>
  <c r="Y51" i="14" s="1"/>
  <c r="P8" i="14"/>
  <c r="X8" i="14" s="1"/>
  <c r="Y8" i="14" s="1"/>
  <c r="P16" i="14"/>
  <c r="Q16" i="14" s="1"/>
  <c r="P188" i="14"/>
  <c r="X188" i="14" s="1"/>
  <c r="Y188" i="14" s="1"/>
  <c r="P196" i="14"/>
  <c r="Q196" i="14" s="1"/>
  <c r="P228" i="14"/>
  <c r="Q228" i="14" s="1"/>
  <c r="P236" i="14"/>
  <c r="Q236" i="14" s="1"/>
  <c r="P244" i="14"/>
  <c r="X244" i="14" s="1"/>
  <c r="Y244" i="14" s="1"/>
  <c r="P170" i="14"/>
  <c r="Q170" i="14" s="1"/>
  <c r="P178" i="14"/>
  <c r="Q178" i="14" s="1"/>
  <c r="P258" i="14"/>
  <c r="Q258" i="14" s="1"/>
  <c r="P266" i="14"/>
  <c r="X266" i="14" s="1"/>
  <c r="Y266" i="14" s="1"/>
  <c r="P136" i="14"/>
  <c r="Q136" i="14" s="1"/>
  <c r="P144" i="14"/>
  <c r="X144" i="14" s="1"/>
  <c r="Y144" i="14" s="1"/>
  <c r="P176" i="14"/>
  <c r="X176" i="14" s="1"/>
  <c r="Y176" i="14" s="1"/>
  <c r="P179" i="14"/>
  <c r="X179" i="14" s="1"/>
  <c r="Y179" i="14" s="1"/>
  <c r="P187" i="14"/>
  <c r="Q187" i="14" s="1"/>
  <c r="P224" i="14"/>
  <c r="X224" i="14" s="1"/>
  <c r="Y224" i="14" s="1"/>
  <c r="P227" i="14"/>
  <c r="Q227" i="14" s="1"/>
  <c r="P267" i="14"/>
  <c r="Q267" i="14" s="1"/>
  <c r="P17" i="14"/>
  <c r="Q17" i="14" s="1"/>
  <c r="P92" i="14"/>
  <c r="X92" i="14" s="1"/>
  <c r="Y92" i="14" s="1"/>
  <c r="P260" i="14"/>
  <c r="Q260" i="14" s="1"/>
  <c r="P7" i="14"/>
  <c r="Q7" i="14" s="1"/>
  <c r="P74" i="14"/>
  <c r="Q74" i="14" s="1"/>
  <c r="P82" i="14"/>
  <c r="Q82" i="14" s="1"/>
  <c r="P90" i="14"/>
  <c r="X90" i="14" s="1"/>
  <c r="Y90" i="14" s="1"/>
  <c r="P135" i="14"/>
  <c r="X135" i="14" s="1"/>
  <c r="Y135" i="14" s="1"/>
  <c r="P143" i="14"/>
  <c r="X143" i="14" s="1"/>
  <c r="Y143" i="14" s="1"/>
  <c r="P151" i="14"/>
  <c r="Q151" i="14" s="1"/>
  <c r="P183" i="14"/>
  <c r="X183" i="14" s="1"/>
  <c r="Y183" i="14" s="1"/>
  <c r="X60" i="14"/>
  <c r="Y60" i="14" s="1"/>
  <c r="P71" i="14"/>
  <c r="Q71" i="14" s="1"/>
  <c r="P97" i="14"/>
  <c r="X97" i="14" s="1"/>
  <c r="Y97" i="14" s="1"/>
  <c r="P125" i="14"/>
  <c r="X125" i="14" s="1"/>
  <c r="Y125" i="14" s="1"/>
  <c r="P133" i="14"/>
  <c r="Q133" i="14" s="1"/>
  <c r="P141" i="14"/>
  <c r="Q141" i="14" s="1"/>
  <c r="P149" i="14"/>
  <c r="X149" i="14" s="1"/>
  <c r="Y149" i="14" s="1"/>
  <c r="P157" i="14"/>
  <c r="X157" i="14" s="1"/>
  <c r="Y157" i="14" s="1"/>
  <c r="P165" i="14"/>
  <c r="X165" i="14" s="1"/>
  <c r="Y165" i="14" s="1"/>
  <c r="P173" i="14"/>
  <c r="X173" i="14" s="1"/>
  <c r="Y173" i="14" s="1"/>
  <c r="P197" i="14"/>
  <c r="X197" i="14" s="1"/>
  <c r="Y197" i="14" s="1"/>
  <c r="P213" i="14"/>
  <c r="Q213" i="14" s="1"/>
  <c r="P221" i="14"/>
  <c r="Q221" i="14" s="1"/>
  <c r="P79" i="14"/>
  <c r="Q79" i="14" s="1"/>
  <c r="P272" i="14"/>
  <c r="X272" i="14" s="1"/>
  <c r="Y272" i="14" s="1"/>
  <c r="P63" i="14"/>
  <c r="Q63" i="14" s="1"/>
  <c r="P127" i="14"/>
  <c r="X127" i="14" s="1"/>
  <c r="Y127" i="14" s="1"/>
  <c r="P11" i="14"/>
  <c r="Q11" i="14" s="1"/>
  <c r="P47" i="14"/>
  <c r="Q47" i="14" s="1"/>
  <c r="P55" i="14"/>
  <c r="X55" i="14" s="1"/>
  <c r="Y55" i="14" s="1"/>
  <c r="P78" i="14"/>
  <c r="X78" i="14" s="1"/>
  <c r="Y78" i="14" s="1"/>
  <c r="P120" i="14"/>
  <c r="Q120" i="14" s="1"/>
  <c r="P210" i="14"/>
  <c r="Q210" i="14" s="1"/>
  <c r="P218" i="14"/>
  <c r="X218" i="14" s="1"/>
  <c r="Y218" i="14" s="1"/>
  <c r="P231" i="14"/>
  <c r="Q231" i="14" s="1"/>
  <c r="P247" i="14"/>
  <c r="X247" i="14" s="1"/>
  <c r="Y247" i="14" s="1"/>
  <c r="P271" i="14"/>
  <c r="Q271" i="14" s="1"/>
  <c r="P72" i="14"/>
  <c r="Q72" i="14" s="1"/>
  <c r="P81" i="14"/>
  <c r="X81" i="14" s="1"/>
  <c r="Y81" i="14" s="1"/>
  <c r="P89" i="14"/>
  <c r="Q89" i="14" s="1"/>
  <c r="P95" i="14"/>
  <c r="Q95" i="14" s="1"/>
  <c r="P131" i="14"/>
  <c r="Q131" i="14" s="1"/>
  <c r="P126" i="14"/>
  <c r="X126" i="14" s="1"/>
  <c r="Y126" i="14" s="1"/>
  <c r="P158" i="14"/>
  <c r="X158" i="14" s="1"/>
  <c r="Y158" i="14" s="1"/>
  <c r="P166" i="14"/>
  <c r="X166" i="14" s="1"/>
  <c r="Y166" i="14" s="1"/>
  <c r="P184" i="14"/>
  <c r="Q184" i="14" s="1"/>
  <c r="P192" i="14"/>
  <c r="Q192" i="14" s="1"/>
  <c r="P208" i="14"/>
  <c r="X208" i="14" s="1"/>
  <c r="Y208" i="14" s="1"/>
  <c r="P245" i="14"/>
  <c r="X245" i="14" s="1"/>
  <c r="Y245" i="14" s="1"/>
  <c r="P253" i="14"/>
  <c r="X253" i="14" s="1"/>
  <c r="Y253" i="14" s="1"/>
  <c r="P261" i="14"/>
  <c r="X261" i="14" s="1"/>
  <c r="Y261" i="14" s="1"/>
  <c r="P269" i="14"/>
  <c r="Q269" i="14" s="1"/>
  <c r="P137" i="14"/>
  <c r="Q137" i="14" s="1"/>
  <c r="P50" i="14"/>
  <c r="X50" i="14" s="1"/>
  <c r="Y50" i="14" s="1"/>
  <c r="P205" i="14"/>
  <c r="X205" i="14" s="1"/>
  <c r="Y205" i="14" s="1"/>
  <c r="P189" i="14"/>
  <c r="X189" i="14" s="1"/>
  <c r="Y189" i="14" s="1"/>
  <c r="P59" i="14"/>
  <c r="X59" i="14" s="1"/>
  <c r="Y59" i="14" s="1"/>
  <c r="P10" i="14"/>
  <c r="X10" i="14" s="1"/>
  <c r="Y10" i="14" s="1"/>
  <c r="P57" i="14"/>
  <c r="Q57" i="14" s="1"/>
  <c r="P65" i="14"/>
  <c r="X65" i="14" s="1"/>
  <c r="Y65" i="14" s="1"/>
  <c r="P84" i="14"/>
  <c r="Q84" i="14" s="1"/>
  <c r="P99" i="14"/>
  <c r="X99" i="14" s="1"/>
  <c r="Y99" i="14" s="1"/>
  <c r="P118" i="14"/>
  <c r="X118" i="14" s="1"/>
  <c r="Y118" i="14" s="1"/>
  <c r="P123" i="14"/>
  <c r="Q123" i="14" s="1"/>
  <c r="P146" i="14"/>
  <c r="Q146" i="14" s="1"/>
  <c r="P154" i="14"/>
  <c r="Q154" i="14" s="1"/>
  <c r="P159" i="14"/>
  <c r="Q159" i="14" s="1"/>
  <c r="P175" i="14"/>
  <c r="X175" i="14" s="1"/>
  <c r="Y175" i="14" s="1"/>
  <c r="P203" i="14"/>
  <c r="Q203" i="14" s="1"/>
  <c r="P229" i="14"/>
  <c r="X229" i="14" s="1"/>
  <c r="Y229" i="14" s="1"/>
  <c r="P242" i="14"/>
  <c r="X242" i="14" s="1"/>
  <c r="Y242" i="14" s="1"/>
  <c r="P250" i="14"/>
  <c r="X250" i="14" s="1"/>
  <c r="Y250" i="14" s="1"/>
  <c r="P273" i="14"/>
  <c r="Q273" i="14" s="1"/>
  <c r="P19" i="14"/>
  <c r="Q19" i="14" s="1"/>
  <c r="P46" i="14"/>
  <c r="Q46" i="14" s="1"/>
  <c r="P54" i="14"/>
  <c r="Q54" i="14" s="1"/>
  <c r="P77" i="14"/>
  <c r="X77" i="14" s="1"/>
  <c r="Y77" i="14" s="1"/>
  <c r="P85" i="14"/>
  <c r="X85" i="14" s="1"/>
  <c r="Y85" i="14" s="1"/>
  <c r="P201" i="14"/>
  <c r="X201" i="14" s="1"/>
  <c r="Y201" i="14" s="1"/>
  <c r="P209" i="14"/>
  <c r="Q209" i="14" s="1"/>
  <c r="P237" i="14"/>
  <c r="X237" i="14" s="1"/>
  <c r="Y237" i="14" s="1"/>
  <c r="P14" i="14"/>
  <c r="Q14" i="14" s="1"/>
  <c r="P49" i="14"/>
  <c r="Q49" i="14" s="1"/>
  <c r="P80" i="14"/>
  <c r="Q80" i="14" s="1"/>
  <c r="P88" i="14"/>
  <c r="X88" i="14" s="1"/>
  <c r="Y88" i="14" s="1"/>
  <c r="P94" i="14"/>
  <c r="X94" i="14" s="1"/>
  <c r="Y94" i="14" s="1"/>
  <c r="P129" i="14"/>
  <c r="Q129" i="14" s="1"/>
  <c r="P147" i="14"/>
  <c r="Q147" i="14" s="1"/>
  <c r="P152" i="14"/>
  <c r="X152" i="14" s="1"/>
  <c r="Y152" i="14" s="1"/>
  <c r="P204" i="14"/>
  <c r="Q204" i="14" s="1"/>
  <c r="P212" i="14"/>
  <c r="Q212" i="14" s="1"/>
  <c r="P220" i="14"/>
  <c r="Q220" i="14" s="1"/>
  <c r="P225" i="14"/>
  <c r="X225" i="14" s="1"/>
  <c r="Y225" i="14" s="1"/>
  <c r="P230" i="14"/>
  <c r="Q230" i="14" s="1"/>
  <c r="P235" i="14"/>
  <c r="Q235" i="14" s="1"/>
  <c r="P243" i="14"/>
  <c r="Q243" i="14" s="1"/>
  <c r="P251" i="14"/>
  <c r="Q251" i="14" s="1"/>
  <c r="P69" i="14"/>
  <c r="X69" i="14" s="1"/>
  <c r="Y69" i="14" s="1"/>
  <c r="P83" i="14"/>
  <c r="X83" i="14" s="1"/>
  <c r="Y83" i="14" s="1"/>
  <c r="P122" i="14"/>
  <c r="P132" i="14"/>
  <c r="P142" i="14"/>
  <c r="Q142" i="14" s="1"/>
  <c r="P163" i="14"/>
  <c r="Q163" i="14" s="1"/>
  <c r="P181" i="14"/>
  <c r="X181" i="14" s="1"/>
  <c r="Y181" i="14" s="1"/>
  <c r="P194" i="14"/>
  <c r="Q194" i="14" s="1"/>
  <c r="P238" i="14"/>
  <c r="X238" i="14" s="1"/>
  <c r="Y238" i="14" s="1"/>
  <c r="P246" i="14"/>
  <c r="X246" i="14" s="1"/>
  <c r="Y246" i="14" s="1"/>
  <c r="P254" i="14"/>
  <c r="X254" i="14" s="1"/>
  <c r="Y254" i="14" s="1"/>
  <c r="P259" i="14"/>
  <c r="Q259" i="14" s="1"/>
  <c r="X35" i="14"/>
  <c r="Y35" i="14" s="1"/>
  <c r="P6" i="14"/>
  <c r="Q6" i="14" s="1"/>
  <c r="P18" i="14"/>
  <c r="Q18" i="14" s="1"/>
  <c r="X25" i="14"/>
  <c r="Y25" i="14" s="1"/>
  <c r="X27" i="14"/>
  <c r="Y27" i="14" s="1"/>
  <c r="P53" i="14"/>
  <c r="Q53" i="14" s="1"/>
  <c r="P61" i="14"/>
  <c r="Q61" i="14" s="1"/>
  <c r="P67" i="14"/>
  <c r="X67" i="14" s="1"/>
  <c r="Y67" i="14" s="1"/>
  <c r="P86" i="14"/>
  <c r="Q86" i="14" s="1"/>
  <c r="P117" i="14"/>
  <c r="X117" i="14" s="1"/>
  <c r="Y117" i="14" s="1"/>
  <c r="P139" i="14"/>
  <c r="Q139" i="14" s="1"/>
  <c r="P160" i="14"/>
  <c r="Q160" i="14" s="1"/>
  <c r="P167" i="14"/>
  <c r="X167" i="14" s="1"/>
  <c r="Y167" i="14" s="1"/>
  <c r="P174" i="14"/>
  <c r="X174" i="14" s="1"/>
  <c r="Y174" i="14" s="1"/>
  <c r="P200" i="14"/>
  <c r="X200" i="14" s="1"/>
  <c r="Y200" i="14" s="1"/>
  <c r="P248" i="14"/>
  <c r="Q248" i="14" s="1"/>
  <c r="P268" i="14"/>
  <c r="Q268" i="14" s="1"/>
  <c r="P216" i="14"/>
  <c r="X216" i="14" s="1"/>
  <c r="Y216" i="14" s="1"/>
  <c r="Q257" i="14"/>
  <c r="P70" i="14"/>
  <c r="Q70" i="14" s="1"/>
  <c r="P96" i="14"/>
  <c r="Q96" i="14" s="1"/>
  <c r="P128" i="14"/>
  <c r="Q128" i="14" s="1"/>
  <c r="P9" i="14"/>
  <c r="Q9" i="14" s="1"/>
  <c r="P45" i="14"/>
  <c r="P12" i="14"/>
  <c r="X12" i="14" s="1"/>
  <c r="Y12" i="14" s="1"/>
  <c r="P22" i="14"/>
  <c r="X22" i="14" s="1"/>
  <c r="Y22" i="14" s="1"/>
  <c r="P52" i="14"/>
  <c r="X52" i="14" s="1"/>
  <c r="Y52" i="14" s="1"/>
  <c r="P66" i="14"/>
  <c r="X66" i="14" s="1"/>
  <c r="Y66" i="14" s="1"/>
  <c r="P76" i="14"/>
  <c r="X76" i="14" s="1"/>
  <c r="Y76" i="14" s="1"/>
  <c r="P168" i="14"/>
  <c r="X168" i="14" s="1"/>
  <c r="Y168" i="14" s="1"/>
  <c r="P190" i="14"/>
  <c r="X190" i="14" s="1"/>
  <c r="Y190" i="14" s="1"/>
  <c r="P206" i="14"/>
  <c r="X206" i="14" s="1"/>
  <c r="Y206" i="14" s="1"/>
  <c r="P219" i="14"/>
  <c r="Q219" i="14" s="1"/>
  <c r="P240" i="14"/>
  <c r="X240" i="14" s="1"/>
  <c r="Y240" i="14" s="1"/>
  <c r="P62" i="14"/>
  <c r="P87" i="14"/>
  <c r="Q87" i="14" s="1"/>
  <c r="P171" i="14"/>
  <c r="P276" i="14"/>
  <c r="P264" i="14"/>
  <c r="X264" i="14" s="1"/>
  <c r="Y264" i="14" s="1"/>
  <c r="P15" i="14"/>
  <c r="X15" i="14" s="1"/>
  <c r="Y15" i="14" s="1"/>
  <c r="P20" i="14"/>
  <c r="X20" i="14" s="1"/>
  <c r="Y20" i="14" s="1"/>
  <c r="P44" i="14"/>
  <c r="Q44" i="14" s="1"/>
  <c r="P48" i="14"/>
  <c r="X48" i="14" s="1"/>
  <c r="Y48" i="14" s="1"/>
  <c r="P64" i="14"/>
  <c r="X64" i="14" s="1"/>
  <c r="Y64" i="14" s="1"/>
  <c r="P119" i="14"/>
  <c r="X119" i="14" s="1"/>
  <c r="Y119" i="14" s="1"/>
  <c r="P150" i="14"/>
  <c r="Q150" i="14" s="1"/>
  <c r="P155" i="14"/>
  <c r="P162" i="14"/>
  <c r="P180" i="14"/>
  <c r="P182" i="14"/>
  <c r="P186" i="14"/>
  <c r="X186" i="14" s="1"/>
  <c r="Y186" i="14" s="1"/>
  <c r="P195" i="14"/>
  <c r="Q195" i="14" s="1"/>
  <c r="P202" i="14"/>
  <c r="P211" i="14"/>
  <c r="Q211" i="14" s="1"/>
  <c r="P215" i="14"/>
  <c r="X215" i="14" s="1"/>
  <c r="Y215" i="14" s="1"/>
  <c r="P234" i="14"/>
  <c r="P252" i="14"/>
  <c r="Q252" i="14" s="1"/>
  <c r="Q8" i="14"/>
  <c r="X30" i="14"/>
  <c r="Y30" i="14" s="1"/>
  <c r="X38" i="14"/>
  <c r="Y38" i="14" s="1"/>
  <c r="X23" i="14"/>
  <c r="Y23" i="14" s="1"/>
  <c r="X39" i="14"/>
  <c r="Y39" i="14" s="1"/>
  <c r="P13" i="14"/>
  <c r="P21" i="14"/>
  <c r="P91" i="14"/>
  <c r="P130" i="14"/>
  <c r="X34" i="14"/>
  <c r="Y34" i="14" s="1"/>
  <c r="X26" i="14"/>
  <c r="Y26" i="14" s="1"/>
  <c r="X28" i="14"/>
  <c r="Y28" i="14" s="1"/>
  <c r="P58" i="14"/>
  <c r="X82" i="14"/>
  <c r="Y82" i="14" s="1"/>
  <c r="X37" i="14"/>
  <c r="Y37" i="14" s="1"/>
  <c r="P207" i="14"/>
  <c r="X232" i="14"/>
  <c r="Y232" i="14" s="1"/>
  <c r="Q232" i="14"/>
  <c r="X36" i="14"/>
  <c r="Y36" i="14" s="1"/>
  <c r="Q275" i="14"/>
  <c r="X275" i="14"/>
  <c r="Y275" i="14" s="1"/>
  <c r="X32" i="14"/>
  <c r="Y32" i="14" s="1"/>
  <c r="Q60" i="14"/>
  <c r="P75" i="14"/>
  <c r="P223" i="14"/>
  <c r="X256" i="14"/>
  <c r="Y256" i="14" s="1"/>
  <c r="Q256" i="14"/>
  <c r="P138" i="14"/>
  <c r="P239" i="14"/>
  <c r="X262" i="14"/>
  <c r="Y262" i="14" s="1"/>
  <c r="Q262" i="14"/>
  <c r="X270" i="14"/>
  <c r="Y270" i="14" s="1"/>
  <c r="Q270" i="14"/>
  <c r="P134" i="14"/>
  <c r="P191" i="14"/>
  <c r="P255" i="14"/>
  <c r="P116" i="14"/>
  <c r="P124" i="14"/>
  <c r="P140" i="14"/>
  <c r="P148" i="14"/>
  <c r="P156" i="14"/>
  <c r="P164" i="14"/>
  <c r="P172" i="14"/>
  <c r="P199" i="14"/>
  <c r="Q222" i="14"/>
  <c r="P263" i="14"/>
  <c r="Q197" i="14" l="1"/>
  <c r="Q68" i="14"/>
  <c r="X141" i="14"/>
  <c r="Y141" i="14" s="1"/>
  <c r="X84" i="14"/>
  <c r="Y84" i="14" s="1"/>
  <c r="Q97" i="14"/>
  <c r="X71" i="14"/>
  <c r="Y71" i="14" s="1"/>
  <c r="Q249" i="14"/>
  <c r="Q198" i="14"/>
  <c r="Q161" i="14"/>
  <c r="X74" i="14"/>
  <c r="Y74" i="14" s="1"/>
  <c r="X150" i="14"/>
  <c r="Y150" i="14" s="1"/>
  <c r="Q169" i="14"/>
  <c r="X89" i="14"/>
  <c r="Y89" i="14" s="1"/>
  <c r="X136" i="14"/>
  <c r="Y136" i="14" s="1"/>
  <c r="X274" i="14"/>
  <c r="Y274" i="14" s="1"/>
  <c r="X192" i="14"/>
  <c r="Y192" i="14" s="1"/>
  <c r="X185" i="14"/>
  <c r="Y185" i="14" s="1"/>
  <c r="X226" i="14"/>
  <c r="Y226" i="14" s="1"/>
  <c r="X196" i="14"/>
  <c r="Y196" i="14" s="1"/>
  <c r="Q51" i="14"/>
  <c r="Q153" i="14"/>
  <c r="Q214" i="14"/>
  <c r="X121" i="14"/>
  <c r="Y121" i="14" s="1"/>
  <c r="Q225" i="14"/>
  <c r="X258" i="14"/>
  <c r="Y258" i="14" s="1"/>
  <c r="X271" i="14"/>
  <c r="Y271" i="14" s="1"/>
  <c r="Q265" i="14"/>
  <c r="Q217" i="14"/>
  <c r="X129" i="14"/>
  <c r="Y129" i="14" s="1"/>
  <c r="Q233" i="14"/>
  <c r="Q205" i="14"/>
  <c r="X235" i="14"/>
  <c r="Y235" i="14" s="1"/>
  <c r="Q224" i="14"/>
  <c r="X178" i="14"/>
  <c r="Y178" i="14" s="1"/>
  <c r="Q166" i="14"/>
  <c r="Q145" i="14"/>
  <c r="Q88" i="14"/>
  <c r="Q118" i="14"/>
  <c r="X72" i="14"/>
  <c r="Y72" i="14" s="1"/>
  <c r="X203" i="14"/>
  <c r="Y203" i="14" s="1"/>
  <c r="Q77" i="14"/>
  <c r="X227" i="14"/>
  <c r="Y227" i="14" s="1"/>
  <c r="X259" i="14"/>
  <c r="Y259" i="14" s="1"/>
  <c r="X137" i="14"/>
  <c r="Y137" i="14" s="1"/>
  <c r="Q242" i="14"/>
  <c r="Q99" i="14"/>
  <c r="X133" i="14"/>
  <c r="Y133" i="14" s="1"/>
  <c r="Q241" i="14"/>
  <c r="Q85" i="14"/>
  <c r="Q188" i="14"/>
  <c r="Q193" i="14"/>
  <c r="X236" i="14"/>
  <c r="Y236" i="14" s="1"/>
  <c r="X16" i="14"/>
  <c r="Y16" i="14" s="1"/>
  <c r="X170" i="14"/>
  <c r="Y170" i="14" s="1"/>
  <c r="X187" i="14"/>
  <c r="Y187" i="14" s="1"/>
  <c r="Q173" i="14"/>
  <c r="Q244" i="14"/>
  <c r="Q177" i="14"/>
  <c r="Q247" i="14"/>
  <c r="Q254" i="14"/>
  <c r="Q229" i="14"/>
  <c r="Q266" i="14"/>
  <c r="Q206" i="14"/>
  <c r="X210" i="14"/>
  <c r="Y210" i="14" s="1"/>
  <c r="Q149" i="14"/>
  <c r="Q94" i="14"/>
  <c r="X151" i="14"/>
  <c r="Y151" i="14" s="1"/>
  <c r="Q50" i="14"/>
  <c r="X6" i="14"/>
  <c r="Y6" i="14" s="1"/>
  <c r="X228" i="14"/>
  <c r="Y228" i="14" s="1"/>
  <c r="Q190" i="14"/>
  <c r="X230" i="14"/>
  <c r="Y230" i="14" s="1"/>
  <c r="X184" i="14"/>
  <c r="Y184" i="14" s="1"/>
  <c r="X142" i="14"/>
  <c r="Y142" i="14" s="1"/>
  <c r="Q179" i="14"/>
  <c r="Q183" i="14"/>
  <c r="Q66" i="14"/>
  <c r="Q174" i="14"/>
  <c r="Q67" i="14"/>
  <c r="Q218" i="14"/>
  <c r="X61" i="14"/>
  <c r="Y61" i="14" s="1"/>
  <c r="Q22" i="14"/>
  <c r="X211" i="14"/>
  <c r="Y211" i="14" s="1"/>
  <c r="X7" i="14"/>
  <c r="Y7" i="14" s="1"/>
  <c r="X260" i="14"/>
  <c r="Y260" i="14" s="1"/>
  <c r="Q144" i="14"/>
  <c r="Q12" i="14"/>
  <c r="Q127" i="14"/>
  <c r="X131" i="14"/>
  <c r="Y131" i="14" s="1"/>
  <c r="Q165" i="14"/>
  <c r="Q272" i="14"/>
  <c r="X231" i="14"/>
  <c r="Y231" i="14" s="1"/>
  <c r="Q92" i="14"/>
  <c r="Q176" i="14"/>
  <c r="X95" i="14"/>
  <c r="Y95" i="14" s="1"/>
  <c r="Q10" i="14"/>
  <c r="X243" i="14"/>
  <c r="Y243" i="14" s="1"/>
  <c r="X63" i="14"/>
  <c r="Y63" i="14" s="1"/>
  <c r="Q157" i="14"/>
  <c r="X209" i="14"/>
  <c r="Y209" i="14" s="1"/>
  <c r="X251" i="14"/>
  <c r="Y251" i="14" s="1"/>
  <c r="X120" i="14"/>
  <c r="Y120" i="14" s="1"/>
  <c r="X269" i="14"/>
  <c r="Y269" i="14" s="1"/>
  <c r="Q135" i="14"/>
  <c r="Q143" i="14"/>
  <c r="Q158" i="14"/>
  <c r="X17" i="14"/>
  <c r="Y17" i="14" s="1"/>
  <c r="X221" i="14"/>
  <c r="Y221" i="14" s="1"/>
  <c r="Q20" i="14"/>
  <c r="X79" i="14"/>
  <c r="Y79" i="14" s="1"/>
  <c r="X213" i="14"/>
  <c r="Y213" i="14" s="1"/>
  <c r="X267" i="14"/>
  <c r="Y267" i="14" s="1"/>
  <c r="Q90" i="14"/>
  <c r="Q125" i="14"/>
  <c r="Q152" i="14"/>
  <c r="Q253" i="14"/>
  <c r="X194" i="14"/>
  <c r="Y194" i="14" s="1"/>
  <c r="Q55" i="14"/>
  <c r="X273" i="14"/>
  <c r="Y273" i="14" s="1"/>
  <c r="X248" i="14"/>
  <c r="Y248" i="14" s="1"/>
  <c r="Q245" i="14"/>
  <c r="Q250" i="14"/>
  <c r="X47" i="14"/>
  <c r="Y47" i="14" s="1"/>
  <c r="X14" i="14"/>
  <c r="Y14" i="14" s="1"/>
  <c r="Q119" i="14"/>
  <c r="Q201" i="14"/>
  <c r="Q81" i="14"/>
  <c r="X123" i="14"/>
  <c r="Y123" i="14" s="1"/>
  <c r="X18" i="14"/>
  <c r="Y18" i="14" s="1"/>
  <c r="Q126" i="14"/>
  <c r="Q78" i="14"/>
  <c r="X49" i="14"/>
  <c r="Y49" i="14" s="1"/>
  <c r="Q189" i="14"/>
  <c r="X163" i="14"/>
  <c r="Y163" i="14" s="1"/>
  <c r="Q237" i="14"/>
  <c r="Q208" i="14"/>
  <c r="Q181" i="14"/>
  <c r="Q186" i="14"/>
  <c r="Q59" i="14"/>
  <c r="Q200" i="14"/>
  <c r="Q238" i="14"/>
  <c r="X11" i="14"/>
  <c r="Y11" i="14" s="1"/>
  <c r="Q261" i="14"/>
  <c r="X86" i="14"/>
  <c r="Y86" i="14" s="1"/>
  <c r="X147" i="14"/>
  <c r="Y147" i="14" s="1"/>
  <c r="Q83" i="14"/>
  <c r="X54" i="14"/>
  <c r="Y54" i="14" s="1"/>
  <c r="X212" i="14"/>
  <c r="Y212" i="14" s="1"/>
  <c r="X57" i="14"/>
  <c r="Y57" i="14" s="1"/>
  <c r="X159" i="14"/>
  <c r="Y159" i="14" s="1"/>
  <c r="X219" i="14"/>
  <c r="Y219" i="14" s="1"/>
  <c r="Q167" i="14"/>
  <c r="X9" i="14"/>
  <c r="Y9" i="14" s="1"/>
  <c r="X154" i="14"/>
  <c r="Y154" i="14" s="1"/>
  <c r="X46" i="14"/>
  <c r="Y46" i="14" s="1"/>
  <c r="Q215" i="14"/>
  <c r="Q240" i="14"/>
  <c r="X80" i="14"/>
  <c r="Y80" i="14" s="1"/>
  <c r="Q175" i="14"/>
  <c r="X204" i="14"/>
  <c r="Y204" i="14" s="1"/>
  <c r="Q246" i="14"/>
  <c r="Q65" i="14"/>
  <c r="Q15" i="14"/>
  <c r="X146" i="14"/>
  <c r="Y146" i="14" s="1"/>
  <c r="X220" i="14"/>
  <c r="Y220" i="14" s="1"/>
  <c r="Q168" i="14"/>
  <c r="X139" i="14"/>
  <c r="Y139" i="14" s="1"/>
  <c r="Q69" i="14"/>
  <c r="Q76" i="14"/>
  <c r="X19" i="14"/>
  <c r="Y19" i="14" s="1"/>
  <c r="X132" i="14"/>
  <c r="Y132" i="14" s="1"/>
  <c r="Q132" i="14"/>
  <c r="X53" i="14"/>
  <c r="Y53" i="14" s="1"/>
  <c r="Q122" i="14"/>
  <c r="X122" i="14"/>
  <c r="Y122" i="14" s="1"/>
  <c r="X234" i="14"/>
  <c r="Y234" i="14" s="1"/>
  <c r="Q234" i="14"/>
  <c r="Q180" i="14"/>
  <c r="X180" i="14"/>
  <c r="Y180" i="14" s="1"/>
  <c r="Q62" i="14"/>
  <c r="X62" i="14"/>
  <c r="Y62" i="14" s="1"/>
  <c r="Q162" i="14"/>
  <c r="X162" i="14"/>
  <c r="Y162" i="14" s="1"/>
  <c r="Q117" i="14"/>
  <c r="X160" i="14"/>
  <c r="Y160" i="14" s="1"/>
  <c r="Q155" i="14"/>
  <c r="X155" i="14"/>
  <c r="Y155" i="14" s="1"/>
  <c r="Q276" i="14"/>
  <c r="X276" i="14"/>
  <c r="Y276" i="14" s="1"/>
  <c r="X44" i="14"/>
  <c r="Y44" i="14" s="1"/>
  <c r="X96" i="14"/>
  <c r="Y96" i="14" s="1"/>
  <c r="Q52" i="14"/>
  <c r="Q48" i="14"/>
  <c r="Q45" i="14"/>
  <c r="X45" i="14"/>
  <c r="Y45" i="14" s="1"/>
  <c r="Q64" i="14"/>
  <c r="X252" i="14"/>
  <c r="Y252" i="14" s="1"/>
  <c r="X202" i="14"/>
  <c r="Y202" i="14" s="1"/>
  <c r="Q202" i="14"/>
  <c r="Q171" i="14"/>
  <c r="X171" i="14"/>
  <c r="Y171" i="14" s="1"/>
  <c r="X195" i="14"/>
  <c r="Y195" i="14" s="1"/>
  <c r="Q216" i="14"/>
  <c r="X182" i="14"/>
  <c r="Y182" i="14" s="1"/>
  <c r="Q182" i="14"/>
  <c r="X128" i="14"/>
  <c r="Y128" i="14" s="1"/>
  <c r="Q264" i="14"/>
  <c r="X268" i="14"/>
  <c r="Y268" i="14" s="1"/>
  <c r="X87" i="14"/>
  <c r="Y87" i="14" s="1"/>
  <c r="X70" i="14"/>
  <c r="Y70" i="14" s="1"/>
  <c r="X58" i="14"/>
  <c r="Y58" i="14" s="1"/>
  <c r="Q58" i="14"/>
  <c r="Q172" i="14"/>
  <c r="X172" i="14"/>
  <c r="Y172" i="14" s="1"/>
  <c r="X191" i="14"/>
  <c r="Y191" i="14" s="1"/>
  <c r="Q191" i="14"/>
  <c r="X21" i="14"/>
  <c r="Y21" i="14" s="1"/>
  <c r="Q21" i="14"/>
  <c r="Q156" i="14"/>
  <c r="X156" i="14"/>
  <c r="Y156" i="14" s="1"/>
  <c r="Q148" i="14"/>
  <c r="X148" i="14"/>
  <c r="Y148" i="14" s="1"/>
  <c r="Q164" i="14"/>
  <c r="X164" i="14"/>
  <c r="Y164" i="14" s="1"/>
  <c r="Q140" i="14"/>
  <c r="X140" i="14"/>
  <c r="Y140" i="14" s="1"/>
  <c r="X134" i="14"/>
  <c r="Y134" i="14" s="1"/>
  <c r="Q134" i="14"/>
  <c r="X207" i="14"/>
  <c r="Y207" i="14" s="1"/>
  <c r="Q207" i="14"/>
  <c r="X255" i="14"/>
  <c r="Y255" i="14" s="1"/>
  <c r="Q255" i="14"/>
  <c r="X223" i="14"/>
  <c r="Y223" i="14" s="1"/>
  <c r="Q223" i="14"/>
  <c r="X130" i="14"/>
  <c r="Y130" i="14" s="1"/>
  <c r="Q130" i="14"/>
  <c r="X75" i="14"/>
  <c r="Y75" i="14" s="1"/>
  <c r="Q75" i="14"/>
  <c r="X199" i="14"/>
  <c r="Y199" i="14" s="1"/>
  <c r="Q199" i="14"/>
  <c r="X91" i="14"/>
  <c r="Y91" i="14" s="1"/>
  <c r="Q91" i="14"/>
  <c r="Q13" i="14"/>
  <c r="X13" i="14"/>
  <c r="Y13" i="14" s="1"/>
  <c r="X124" i="14"/>
  <c r="Y124" i="14" s="1"/>
  <c r="Q124" i="14"/>
  <c r="X116" i="14"/>
  <c r="Y116" i="14" s="1"/>
  <c r="Q116" i="14"/>
  <c r="X239" i="14"/>
  <c r="Y239" i="14" s="1"/>
  <c r="Q239" i="14"/>
  <c r="X263" i="14"/>
  <c r="Y263" i="14" s="1"/>
  <c r="Q263" i="14"/>
  <c r="Q138" i="14"/>
  <c r="X138" i="14"/>
  <c r="Y138" i="14" s="1"/>
  <c r="X29" i="14"/>
  <c r="Y29" i="14" s="1"/>
</calcChain>
</file>

<file path=xl/sharedStrings.xml><?xml version="1.0" encoding="utf-8"?>
<sst xmlns="http://schemas.openxmlformats.org/spreadsheetml/2006/main" count="3236" uniqueCount="452">
  <si>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</si>
  <si>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</si>
  <si>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</si>
  <si>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</si>
  <si>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</si>
  <si>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</si>
  <si>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</si>
  <si>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</si>
  <si>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</si>
  <si>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</si>
  <si>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</si>
  <si>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</si>
  <si>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</si>
  <si>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</si>
  <si>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</si>
  <si>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</si>
  <si>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</si>
  <si>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</si>
  <si>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</si>
  <si>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</si>
  <si>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</si>
  <si>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</si>
  <si>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</si>
  <si>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</si>
  <si>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</si>
  <si>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</si>
  <si>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</si>
  <si>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</si>
  <si>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</si>
  <si>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</si>
  <si>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</si>
  <si>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</si>
  <si>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</si>
  <si>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</si>
  <si>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</si>
  <si>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</si>
  <si>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</si>
  <si>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</si>
  <si>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</si>
  <si>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</si>
  <si>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</si>
  <si>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</si>
  <si>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</si>
  <si>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</si>
  <si>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</si>
  <si>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</si>
  <si>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</si>
  <si>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</si>
  <si>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</si>
  <si>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</si>
  <si>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</si>
  <si>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</si>
  <si>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</si>
  <si>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</si>
  <si>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</si>
  <si>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</si>
  <si>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</si>
  <si>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</si>
  <si>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</si>
  <si>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</si>
  <si>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</si>
  <si>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</si>
  <si>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</si>
  <si>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</si>
  <si>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</si>
  <si>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</si>
  <si>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</si>
  <si>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</si>
  <si>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</si>
  <si>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</si>
  <si>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</si>
  <si>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</si>
  <si>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</si>
  <si>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</si>
  <si>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</si>
  <si>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</si>
  <si>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</si>
  <si>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</si>
  <si>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</si>
  <si>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</si>
  <si>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</si>
  <si>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</si>
  <si>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</si>
  <si>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</si>
  <si>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</si>
  <si>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</si>
  <si>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</si>
  <si>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</si>
  <si>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</si>
  <si>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</si>
  <si>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</si>
  <si>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</si>
  <si>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</si>
  <si>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</si>
  <si>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</si>
  <si>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</si>
  <si>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</si>
  <si>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</si>
  <si>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</si>
  <si>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</si>
  <si>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</si>
  <si>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</si>
  <si>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</si>
  <si>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SEGURIDAD:
Locativo-Tabajo en alturas</t>
  </si>
  <si>
    <t>*Trabajo en escaleras.
*Trabajo en andamios</t>
  </si>
  <si>
    <t>*Fracturas, contusiones, muerte.</t>
  </si>
  <si>
    <t>SEGURIDAD:
Locativo-Trabajo en espacios confinados</t>
  </si>
  <si>
    <t>*Actividades de mantenimiento a gaseoductos.
*Actividades de mantenimiento locativo (Pintura, lavado, etc.)
*Levantamiento de planos instrumentales.
CONTRATISTA: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</si>
  <si>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</si>
  <si>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</si>
  <si>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</si>
  <si>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</si>
  <si>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</si>
  <si>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</si>
  <si>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</si>
  <si>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</si>
  <si>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</si>
  <si>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</si>
  <si>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</si>
  <si>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</si>
  <si>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CONTRATISTAS:
*Construcción de estaciones / Construcción de tuberías / Logística.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</si>
  <si>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</si>
  <si>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</si>
  <si>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</si>
  <si>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</si>
  <si>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</si>
  <si>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</si>
  <si>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</si>
  <si>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</si>
  <si>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</si>
  <si>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</si>
  <si>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</si>
  <si>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</si>
  <si>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</si>
  <si>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</si>
  <si>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</si>
  <si>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</si>
  <si>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</si>
  <si>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</si>
  <si>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</si>
  <si>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</si>
  <si>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</si>
  <si>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</si>
  <si>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</si>
  <si>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</si>
  <si>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</si>
  <si>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</si>
  <si>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</si>
  <si>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</si>
  <si>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</si>
  <si>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</si>
  <si>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</si>
  <si>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</si>
  <si>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</si>
  <si>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</si>
  <si>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</si>
  <si>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</si>
  <si>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</si>
  <si>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</si>
  <si>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</si>
  <si>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</si>
  <si>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</si>
  <si>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</si>
  <si>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</si>
  <si>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</si>
  <si>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</si>
  <si>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</si>
  <si>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</si>
  <si>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</si>
  <si>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</si>
  <si>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</si>
  <si>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</si>
  <si>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</si>
  <si>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</si>
  <si>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</si>
  <si>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</si>
  <si>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</si>
  <si>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</si>
  <si>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</si>
  <si>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</si>
  <si>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</si>
  <si>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</si>
  <si>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</si>
  <si>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</si>
  <si>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</si>
  <si>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</si>
  <si>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</si>
  <si>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</si>
  <si>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</si>
  <si>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</si>
  <si>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</si>
  <si>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</si>
  <si>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</si>
  <si>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</si>
  <si>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</si>
  <si>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</si>
  <si>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</si>
  <si>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t>Valor probabilidad</t>
  </si>
  <si>
    <t>Valor Consecuencia</t>
  </si>
  <si>
    <t>Valor NRI</t>
  </si>
  <si>
    <t>% Reducción</t>
  </si>
  <si>
    <t>VALOR DE RIESGO RESIDUAL</t>
  </si>
  <si>
    <t>X</t>
  </si>
  <si>
    <t>Mantener los controles existentes, si se tiene la certeza de que se están cumpliendo los requisitos legales vigentes; en caso contrario, se debe establecer un plan de acción para darle cumplimiento a dichos requisitos, considerando la eliminación o sustitución, si aplica.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</si>
  <si>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</si>
  <si>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</si>
  <si>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</si>
  <si>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</si>
  <si>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</si>
  <si>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</si>
  <si>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</si>
  <si>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</si>
  <si>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</si>
  <si>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</si>
  <si>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</si>
  <si>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*Labores en oficina en general.
*Actividades de vigilancia.
*Conducción de vehículosy motos.
*Operar maquinaria pesada. 
*Traslados terretres como pasajeros.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</si>
  <si>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</si>
  <si>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</si>
  <si>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</si>
  <si>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</si>
  <si>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</si>
  <si>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</si>
  <si>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</si>
  <si>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</si>
  <si>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</si>
  <si>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</si>
  <si>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</si>
  <si>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</si>
  <si>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</si>
  <si>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</si>
  <si>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</si>
  <si>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</si>
  <si>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</si>
  <si>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</si>
  <si>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</si>
  <si>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</si>
  <si>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</si>
  <si>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</si>
  <si>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</si>
  <si>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</si>
  <si>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</si>
  <si>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</si>
  <si>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FÍSICO: 
Temperaturas extremas calor</t>
  </si>
  <si>
    <t xml:space="preserve">GESTION DE RESIDUOS PELIGROSOS </t>
  </si>
  <si>
    <t xml:space="preserve">ALISTAMIENTO Y EMPAQUE DE RESIDUOS: Empacado en tanques. </t>
  </si>
  <si>
    <t xml:space="preserve">ALISTAMIENTO Y EMPAQUE DE RESIDUOS: Compactacion mecanica. </t>
  </si>
  <si>
    <t xml:space="preserve">ALISTAMIENTO Y EMPAQUE DE RESIDUOS: Compactacion manual. </t>
  </si>
  <si>
    <t xml:space="preserve">ALISTAMIENTO Y EMPAQUE DE RESIDUOS: Sellado de tanques. </t>
  </si>
  <si>
    <t xml:space="preserve">DESTRUCCION DE LUMINARIAS. </t>
  </si>
  <si>
    <t>TRASLADO DE TANQUES A BORDE DE CELDA</t>
  </si>
  <si>
    <t xml:space="preserve">DISPOSICION FINAL DE RESIDUOS PELIGROSOS: Izaje de tanques. </t>
  </si>
  <si>
    <t xml:space="preserve">DISPOSICION FINAL DE RESIDUOS PELIGROSOS: Cubrimiento intermedio. </t>
  </si>
  <si>
    <t xml:space="preserve">LIMPIEZA GENERAL: Limpieza de cunetas perimetrales. </t>
  </si>
  <si>
    <t xml:space="preserve">LIMPIEZA GENERAL: Limpieza de rejillas. </t>
  </si>
  <si>
    <t xml:space="preserve">LIMPIEZA GENERAL: Lavado de uniformes. </t>
  </si>
  <si>
    <t xml:space="preserve">CLAUSURA DE CELDA </t>
  </si>
  <si>
    <t>*Operador de celda integral. 
*Operador de montacarga.</t>
  </si>
  <si>
    <t xml:space="preserve">
*Contacto con superficies contaminadas por manipulacion de residuos peligrosos. 
</t>
  </si>
  <si>
    <t xml:space="preserve">
*Contacto con insectos, roedores, serpientes, cuando se realizan actividades de campo.</t>
  </si>
  <si>
    <t xml:space="preserve">
*Actos inseguros.</t>
  </si>
  <si>
    <r>
      <t xml:space="preserve">*Aires acondicionados.
*Altas temperaturas por exposición al sol.
*Cambios de temperatura al entrar o salir de la oficina.
*Fallas en el aire acondicionado.
</t>
    </r>
    <r>
      <rPr>
        <sz val="16"/>
        <color rgb="FFFF0000"/>
        <rFont val="Tahoma"/>
        <family val="2"/>
      </rPr>
      <t xml:space="preserve">*Deficiencia de ventilacion natural y/o artificial. </t>
    </r>
  </si>
  <si>
    <t xml:space="preserve">
*Deficiencia de ventilacion natural y/o artificial. </t>
  </si>
  <si>
    <t xml:space="preserve">
*Circulacion vehicular. 
* Operación de maquinaria. </t>
  </si>
  <si>
    <t xml:space="preserve">
*Acumulación de trabajo.
</t>
  </si>
  <si>
    <t xml:space="preserve">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</si>
  <si>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*Uso de aerosoles.
*Actividades de soldadura.</t>
  </si>
  <si>
    <t xml:space="preserve">*Manipulacion de residuos de sustancias quimicas. </t>
  </si>
  <si>
    <r>
      <t xml:space="preserve">*Salpicadura de químicos al realizar el trasvase. 
</t>
    </r>
    <r>
      <rPr>
        <sz val="16"/>
        <color rgb="FFFF3300"/>
        <rFont val="Tahoma"/>
        <family val="2"/>
      </rPr>
      <t xml:space="preserve">*Salpicadura de químicos manipulacion de residuos. </t>
    </r>
    <r>
      <rPr>
        <sz val="16"/>
        <rFont val="Tahoma"/>
        <family val="2"/>
      </rPr>
      <t xml:space="preserve">
*Uso de aerosoles.
*Uso de pinturas.
*Manipulacion de sustancias para la limpieza.
*Manipulacion de sustancias quimicas para el proceso. 
*Preparacion de quimicos para el proceso. 
</t>
    </r>
    <r>
      <rPr>
        <sz val="16"/>
        <color rgb="FFFF3300"/>
        <rFont val="Tahoma"/>
        <family val="2"/>
      </rPr>
      <t xml:space="preserve">*Manipulacion de empaques contaminados. </t>
    </r>
  </si>
  <si>
    <t xml:space="preserve">*Limpieza de áreas.
*Material partículado polvo de madera, fibra de vidrio.
*Manipulacion de residuos. 
*Manipulacion de sustancias quimicas. </t>
  </si>
  <si>
    <t xml:space="preserve">
*Manipulacion de residuos. 
</t>
  </si>
  <si>
    <t xml:space="preserve">*Limpieza de áreas.
*Material partículado polvo de madera, fibra de vidrio.
*Material particulado. </t>
  </si>
  <si>
    <t xml:space="preserve">
*Material particulado. </t>
  </si>
  <si>
    <t xml:space="preserve">*Excesos de velocidad.
*Incumplimiento de normas y señales de tránsito.
*Actos inseguros (Salir del vehículo cuando aún no se ha detenido, sacar la cabeza y las manos por las ventanillas, viajar en el estribo o colgado en el transporte público).
</t>
  </si>
  <si>
    <t>*Desorden.
*Obstáculos en el piso.</t>
  </si>
  <si>
    <t xml:space="preserve">*Almacenamiento de sustancias químicas.
</t>
  </si>
  <si>
    <t xml:space="preserve">*Superficies de trabajo con residuos cortantes y/o punzantes.
*Manipulacion de materiales de trabajo. </t>
  </si>
  <si>
    <t xml:space="preserve">*Cortocircuitos.
*Saturación de vapores combustibles.
*Manipulación de sustancias inframables.
*Reacciones de sustancias incompatibles.
*Sobrepresión de un recipiente a presión.
*Acumulación de gases ò vapores.
* Ignición del residuo solido depositado.
*Fallas en vehiculos y/o maquinas. 
</t>
  </si>
  <si>
    <t>*Falta de orden y aseo.
*Obstáculos en el piso.
*Cargas mal apiladas, o almacenadas de forma insegura o irresponsable.</t>
  </si>
  <si>
    <t xml:space="preserve">
*Manipulacion de empaques contaminados. 
*Salpicadura de químicos manipulacion de residuos. </t>
  </si>
  <si>
    <t xml:space="preserve">Instructivo de almacenamiento de residuos peligrosos. </t>
  </si>
  <si>
    <t xml:space="preserve">*Uso de EPP (mascarilla, guantes de seguridad, botas de seguridad)
*Ropa de trabajo.  
* Esquema de vacunacion. </t>
  </si>
  <si>
    <t>Uso de ayuda mecanica (Montacarga)</t>
  </si>
  <si>
    <t>-</t>
  </si>
  <si>
    <t xml:space="preserve">Plan de contingencia de la operación del relleno sanitario parque ambiental los pocitos. </t>
  </si>
  <si>
    <r>
      <t xml:space="preserve">TIPO DE ACTIVIDAD: </t>
    </r>
    <r>
      <rPr>
        <b/>
        <sz val="12"/>
        <color indexed="8"/>
        <rFont val="Tahoma"/>
        <family val="2"/>
      </rPr>
      <t xml:space="preserve"> </t>
    </r>
  </si>
  <si>
    <t>*Contusiones, fracturas, amputaciones, muerte.
*Caída de objetivos, 
*Perdida de visibilidad.</t>
  </si>
  <si>
    <t>*Cortocircuitos.
*Saturación de vapores combustibles.
*Manipulación de sustancias inflamables.
*Reacciones de sustancias incompatibles.
*Rompimiento de un cilindro.
* Ignición del residuo solido depositado.</t>
  </si>
  <si>
    <t>Infraestructura con sistema de ventilacion pasiva</t>
  </si>
  <si>
    <t xml:space="preserve">*Programa de vigilancia epidemiologica para ruido. 
Capacitacion uso y mantenimiento de EPP. 
*Mediciones Higienicas. 
*Evaluaciones medicas ocupacionales. </t>
  </si>
  <si>
    <t xml:space="preserve">Pausas activas </t>
  </si>
  <si>
    <t xml:space="preserve">*Aplicación de bateria de riesgo psicosocial 
* Programa de vigilancia Epidemiologica Psicosocial. 
*Campañas de salud para prevencion de riesgo psicosocial. </t>
  </si>
  <si>
    <t xml:space="preserve">*Uso de EPP (Gafas, mascarilla, guantes de seguridad, botas de seguridad)
*Ropa de trabajo.  
</t>
  </si>
  <si>
    <t xml:space="preserve">*Programa de vigilancia Epidemiologica para la prevencion de enfermedades por riesgo biologico. *Capacitacion en Uso y mantenimiento de EPP.
*Instructivo de almacenamineto de residuos peligrosos
</t>
  </si>
  <si>
    <t xml:space="preserve">*Programa de vigilancia Epidemiologica para la prevencion de enfermedades por riesgo biologico. *Capacitacion en Uso y mantenimiento de EPP.
*Instructivo de almacenamineto de residuos peligro
* Suministro de elementos para higiene personal (jabon)
</t>
  </si>
  <si>
    <t>*Torre de lavao y secado de uniformes
*Duchas</t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</si>
  <si>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</si>
  <si>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</si>
  <si>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</si>
  <si>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</si>
  <si>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</si>
  <si>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 xml:space="preserve">Fumigacion </t>
  </si>
  <si>
    <t>*Programa de vigilancia Epidemiologica para la prevencion de enfermedades por riesgo biologico. *Capacitacion en Uso y mantenimiento de EPP.</t>
  </si>
  <si>
    <t xml:space="preserve">
*Pausas activas. </t>
  </si>
  <si>
    <t xml:space="preserve">*Analisis de puesto de trabajo - APT.
*Programa de vigilancia epidemiologica Biomecanico. 
*Evaluaciones medicas ocupacionales. 
*Capacitacion de Riesgo Biomecanico. 
*Instructivo de almacenamiento de residuos peligrosos. </t>
  </si>
  <si>
    <t xml:space="preserve">*Hidratacion. 
*Descansos cortos.    </t>
  </si>
  <si>
    <t xml:space="preserve">Uso de EPP (Protectores auditivos). </t>
  </si>
  <si>
    <t xml:space="preserve">*Uso de EPP (Gafas de seguridad, mascarilla, guantes, botas de seguridad).
*Ropa de trabajo. </t>
  </si>
  <si>
    <t xml:space="preserve">*Examanes medicos ocupacionales.
*Sistema Globalmente Armonizado (SGA).
*Capacitacion uso y mantenimiento de EPP.
*Capacitacion Riesgo quimico (Sistema globalmente armonizado - SGA).
* Ficha de datos de seguridad del producto.  
</t>
  </si>
  <si>
    <t xml:space="preserve">Mantenimiento preventivo de vehiculos y maquinas. </t>
  </si>
  <si>
    <t>Mantenimiento de rutas internas (Señalizacion, demarcacion)</t>
  </si>
  <si>
    <t xml:space="preserve">*Plan Estrategico de Seguridad Vial - PESV.
*Formacion PESV.   
Pruebas  preventivas de alcohol y drogas. 
*Acreditacion. 
*Jornada de seguridad vial. 
*Inspeccion preoperacional. </t>
  </si>
  <si>
    <t xml:space="preserve">Señalizacion y dermarcacion de las zonas de transito y almacenamiento. </t>
  </si>
  <si>
    <t>Uso de EPP (Botas de seguridad)</t>
  </si>
  <si>
    <t xml:space="preserve">*Programa de orden y aseo.
*Capacitacion Uso y mantenimiento de EPP. </t>
  </si>
  <si>
    <t xml:space="preserve">Uso de EPP (Botas de seguridad). </t>
  </si>
  <si>
    <t xml:space="preserve">*Programa de Orden y aseo. *Capacitacion Prevencion de riesgos locativos (caidas a nivel y distinto nivel) </t>
  </si>
  <si>
    <t xml:space="preserve">Señalizacion y dermarcacion de las zonas de almacenamiento. </t>
  </si>
  <si>
    <t>*Sistema Globalmente Armonizado (SGA)</t>
  </si>
  <si>
    <t>Uso de EPP (Guantes y botas de seguridad).</t>
  </si>
  <si>
    <t>*Capacitacion Uso adecuado de las herramientas manuales.
*Capacitacion Uso y mantenimiento de EPP.</t>
  </si>
  <si>
    <t>Uso de EPP (Casco, gafas,guantes y botas de seguridad).</t>
  </si>
  <si>
    <t xml:space="preserve">*Contacto con insectos, roedores, serpientes.
</t>
  </si>
  <si>
    <t xml:space="preserve"> </t>
  </si>
  <si>
    <t>*Orden y aseo permanente en el area de trabajo
*Control de vectores por fumigacion</t>
  </si>
  <si>
    <t xml:space="preserve">*Uso de EPP
</t>
  </si>
  <si>
    <t>*Programa de vigilancia epidemiologica para la prevencion de enfermedades por riesgo biologico
*Capacitacion sobre medidas de control y autocuidado
*capacitacion en uso adecuado de EPP</t>
  </si>
  <si>
    <t>*Guarda de seguridad en el equipo de compactacion</t>
  </si>
  <si>
    <t>Mantenimiento Preventivo del equipo</t>
  </si>
  <si>
    <t xml:space="preserve">Plan de contingencia de la operación del relleno sanitario parque ambiental los pocitos.
*Formacion de personal com brigadista de emergencia y rescate. </t>
  </si>
  <si>
    <t xml:space="preserve">*Infraestructura con sistema de ventilacion pasiva
*Dispositivos para extincion de conatos
*Gavinetes contra incendio
</t>
  </si>
  <si>
    <t>*Orden y aseo permanente en el area de trabajo
*Control de vectores por fumigacion</t>
  </si>
  <si>
    <t xml:space="preserve">
*Fibras de vidrio, de cerámicas o de roca y las lanas
de roca, de vidrio, etc.) y fibras artificiales de origen sintético ( poliamidas, poliéster, polipropilenos, polimetanos, carbón y grafito.)</t>
  </si>
  <si>
    <t>*Desprendimiento de quimico contenido en lamparas de tubo.</t>
  </si>
  <si>
    <r>
      <rPr>
        <sz val="16"/>
        <color rgb="FFFF3300"/>
        <rFont val="Tahoma"/>
        <family val="2"/>
      </rPr>
      <t>*Desprendimiento de quimico contenido en lamparas de tubo.
*Uso o manipulacion de cloro gas
*Uso o manipulacion de combustibles.
*Uso o manipulacion de aerosoles.
*Uso o manipulacion de pegantes.
*Uso o manipulacion de varsol.
*Uso o manipulacion de pinturas</t>
    </r>
    <r>
      <rPr>
        <sz val="16"/>
        <rFont val="Tahoma"/>
        <family val="2"/>
      </rPr>
      <t xml:space="preserve">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</t>
    </r>
    <r>
      <rPr>
        <sz val="16"/>
        <color rgb="FFFF3300"/>
        <rFont val="Tahoma"/>
        <family val="2"/>
      </rPr>
      <t xml:space="preserve">* Manipulacion de sustancias quimicas.
* Manipulacion de residuos de sustancias quimicas. </t>
    </r>
  </si>
  <si>
    <t>x</t>
  </si>
  <si>
    <t>*Halar o empujar cargas por encima del peso permisible.</t>
  </si>
  <si>
    <t xml:space="preserve">FÍSICO:
Radiaciones No ionizantes, ultravioleta. </t>
  </si>
  <si>
    <t xml:space="preserve">*Realizar trabajos al aire libre, sol.
*Lámparas.
*Sistemas de radiocomunicaciones.
</t>
  </si>
  <si>
    <t xml:space="preserve">
*Planta eléctrica.
*Uso de máquinas, equipos o herramientas.
*Circulacion vehicular. 
* Operación de maquinaria. </t>
  </si>
  <si>
    <t xml:space="preserve">*Altas temperaturas por exposición al sol.
*Deficiencia de ventilacion natural y/o artificial. </t>
  </si>
  <si>
    <t>*Uso de máquinas, equipos o herramientas.</t>
  </si>
  <si>
    <t xml:space="preserve">*Vías deterioradas.
*Vehículos en malas condiciones de funcionamiento.
*Falta de mantenimiento a vehículos.
* Volcamiento de maquinaria amarilla en movimiento.  
PEATONES:
*Trabajo y/o transito en zonas con trafico vehicular y/o operación de maquinaria pesada. 
</t>
  </si>
  <si>
    <t xml:space="preserve">*Falta de orden y aseo.
*Cargas suspendidas por maquinarias. 
*Alcanzar objetos, herramientas o materiales, almacenados en estantes. </t>
  </si>
  <si>
    <t xml:space="preserve">
*Contacto con superficies y /o partes del vehiculo /maquina. 
*Herramientas de trabajo calientes. </t>
  </si>
  <si>
    <t>*Desnivel en el suelo.
*Desorden.
*Realizar actividades de campo.
*Subir y bajar estribos 
*Piso resbaloso.</t>
  </si>
  <si>
    <t>*Reacciones de sustancias incompatibles.
*Sobrepresión de un recipiente.
*Acumulación de gases ò vapores.
*Fallas en vehiculos y/o maquinas</t>
  </si>
  <si>
    <t xml:space="preserve">
*Estructuras sin anclajes.
*Cargas mal apiladas, o almacenadas de forma insegura o irresponsable.</t>
  </si>
  <si>
    <t>*Fracturas, contusiones, Aplastamiento.</t>
  </si>
  <si>
    <t xml:space="preserve">*Cargas suspendidas por maquinarias. 
*Herramientas ubicadas en niveles superiores. </t>
  </si>
  <si>
    <t>*Desniveles en el piso.</t>
  </si>
  <si>
    <t>*Almacenamiento de sustancias químicas.
*Desniveles en el piso.</t>
  </si>
  <si>
    <t xml:space="preserve">
*Cargas mal apiladas, o almacenadas de forma insegura o irresponsable.</t>
  </si>
  <si>
    <t xml:space="preserve">
*Uso de máquinas, equipos o herramientas.
*Circulacion vehicular. </t>
  </si>
  <si>
    <t xml:space="preserve">
*Altas temperaturas por exposición al sol.
</t>
  </si>
  <si>
    <t xml:space="preserve">*Desnivel en el suelo.
*Realizar actividades de campo.
*Obstáculos en el piso.
</t>
  </si>
  <si>
    <t>*Exposicion superficies de trabajo con residuos cortantes y/o punzantes.</t>
  </si>
  <si>
    <t>*Desacuerdo entre compañeros.
*Conflictos personales y  familiares.</t>
  </si>
  <si>
    <t xml:space="preserve">*Realizar trabajos al aire libre, sol.
</t>
  </si>
  <si>
    <t>*Actos inseguros.</t>
  </si>
  <si>
    <t>*Desorden.
*Realizar actividades de campo.
*Obstáculos en el piso.</t>
  </si>
  <si>
    <t>*Desnivel en el suelo.
*Desorden.
*Realizar actividades de campo.
*Obstáculos en el piso.
*Piso resbaloso.</t>
  </si>
  <si>
    <t xml:space="preserve">
*Vientos en el sitio de trabajo. 
* Arena, particulas de residuos. 
 </t>
  </si>
  <si>
    <t>RECEPCION DE INSUMOS : Recipientes vacios</t>
  </si>
  <si>
    <t xml:space="preserve">*Limpieza de áreas.
*Manipulacion de residuos. </t>
  </si>
  <si>
    <t xml:space="preserve">
*Vientos en el sitio de trabajo. 
* Arena, particulas de residuos. 
*Corte de maleza en el sitio de trabajo con herramientas manuales, equipos y/o maquina. 
 </t>
  </si>
  <si>
    <t xml:space="preserve">PEATONES:
*Trabajo y/o transito en zonas con trafico vehicular y/o operación de maquinaria pesada. 
</t>
  </si>
  <si>
    <t xml:space="preserve">*Deficiencia de ventilacion natural y/o artificial. </t>
  </si>
  <si>
    <t xml:space="preserve">*Desnivel en el suelo.
*Obstáculos en el piso.
</t>
  </si>
  <si>
    <t>*Desnivel en el suelo.
*Piso resbaloso.</t>
  </si>
  <si>
    <t xml:space="preserve">
*Manipulacion de sustancias para la limpieza.
</t>
  </si>
  <si>
    <t xml:space="preserve">*Limpieza de áreas.
*Manipulacion de sustancias quimicas. </t>
  </si>
  <si>
    <t xml:space="preserve">
*Planta eléctrica.
*Torre de enfriamiento.
*Uso de máquinas, equipos o herramientas.
*Circulacion vehicular.  </t>
  </si>
  <si>
    <t>LIMPIEZA GENERAL: Lavado de baños</t>
  </si>
  <si>
    <t>*Operador de celda integral
*Operador de montacargas
*Operador de maquinaria
*Operador de celda
*Operador de maquinaria pesada</t>
  </si>
  <si>
    <t>Corte de maleza de manera periodica</t>
  </si>
  <si>
    <t>*Uso de EPP</t>
  </si>
  <si>
    <t xml:space="preserve">*Programa de orden y aseo.
*Capacitacion  Uso y mantenimiento de EPP. </t>
  </si>
  <si>
    <t>RECEPCION DE RESIDUOS: Cargue y descargue de residuos de forma manual y mecanica</t>
  </si>
  <si>
    <t xml:space="preserve">
*Uso de máquinas, equipos o herramientas.
*Circulacion vehicular. 
* Operación de maquinaria. </t>
  </si>
  <si>
    <t>FÍSICO: 
Temperaturas extremas  calor</t>
  </si>
  <si>
    <t xml:space="preserve">*Manipulacion de residuos. 
*Manipulacion de sustancias quimicas. </t>
  </si>
  <si>
    <t>*Halar o empujar cargas por encima del peso permisible.
*compactacion  manual</t>
  </si>
  <si>
    <t>* Manipular y/o realizar tareas que requieran extension de los brazos 
* Posturas inadecuadas</t>
  </si>
  <si>
    <t xml:space="preserve">*Contacto con tomacorrientes.
*Uso de extensión eléctricas defectuosas.
</t>
  </si>
  <si>
    <t xml:space="preserve">
*Luz natural.   
*Trabajos Nocturnos </t>
  </si>
  <si>
    <r>
      <t xml:space="preserve">*Limpieza de áreas.
*Material partículado polvo de madera, fibra de vidrio.
*Manipulacion de residuos. 
*Manipulacion de sustancias quimicas. 
</t>
    </r>
    <r>
      <rPr>
        <sz val="16"/>
        <color rgb="FFFF0000"/>
        <rFont val="Tahoma"/>
        <family val="2"/>
      </rPr>
      <t>*Material particulado (cemento, arena)</t>
    </r>
  </si>
  <si>
    <t>*Material particulado (cemento, arena)</t>
  </si>
  <si>
    <t xml:space="preserve">
*Vehículos en malas condiciones de funcionamiento.
*Falta de mantenimiento a vehículos.
*Personas imprudentes en la vía.
PEATONES:
*Trabajo y/o transito en zonas con trafico vehicular y/o operación de maquinaria pesada. 
</t>
  </si>
  <si>
    <t xml:space="preserve">
*Contacto con superficies contaminadas por manipulacion de residuos solidos ordinarios.
*Contacto con superficies contaminadas por manipulacion de residuos peligrosos. 
*Exposicion a aguas residuales.
*Trabajo cerca de lagunas de lixiviados. 
Contacto con lixiviado tratado. </t>
  </si>
  <si>
    <t xml:space="preserve">*Recoleccion y manipulacion de redisuos solidos.
*Exposicion a aguas residuales.
*Trabajo cerca de lagunas de lixiviados. 
*Manipulacion de residuos. </t>
  </si>
  <si>
    <t>LABORES ADMINISTRATIVAS: Registro diario de informacion</t>
  </si>
  <si>
    <t>Supervisor Ambiental</t>
  </si>
  <si>
    <t>*Torre de lavado y secado de uniformes
*Duchas</t>
  </si>
  <si>
    <t xml:space="preserve">*Capacitacion de precacuciones y riesgos de equiposy espacios eléctricos </t>
  </si>
  <si>
    <t xml:space="preserve">*Programa de vigilancia epidemiologica Biomecanico. 
*Capacitacion de Riesgo Biomecanico. 
*Evaluaciones medicas ocupacionales. </t>
  </si>
  <si>
    <t xml:space="preserve">Campaña prevencion de carcer de piel (Suministro de Protector solar).
*Capacitacion Uso y mantenimiento de EPP. </t>
  </si>
  <si>
    <t>Uso de epp (Protectores auditivos)</t>
  </si>
  <si>
    <t xml:space="preserve">*Uso de EPP (Casco, gafas oscuras, Guantes, botas de seguridad). 
*Ropa de trabajo  (Camisa manga larga, pantalon).
*Hidratacion. </t>
  </si>
  <si>
    <t>Mantenimiento preventivo y/o correctivo de las máquinas</t>
  </si>
  <si>
    <t>Análisis de puesto de trabajo y pausas activas</t>
  </si>
  <si>
    <t xml:space="preserve">*Programa de Vigilancia Epidemiologico Biomecanico. 
*Mediciones higienicas.
*Capacitacion en riesgo biomecanico. 
*Evaluaciones medicas ocupacionales. </t>
  </si>
  <si>
    <t>Uso de EPP (Gafas, guante, Botas de seguridad y Casco)</t>
  </si>
  <si>
    <t>Señalización y dermacación de als zonas de almacenamiento</t>
  </si>
  <si>
    <t>Sistema Globalmente Armonizado (SGA)</t>
  </si>
  <si>
    <t xml:space="preserve">Uso de EPP (Botas de seguridad) </t>
  </si>
  <si>
    <t xml:space="preserve">*Capacitacion Prevencion de riesgos locativos (caidas a nivel y distinto nivel) </t>
  </si>
  <si>
    <t>Uso de EPP (gafas, guantes, botas)</t>
  </si>
  <si>
    <t xml:space="preserve">*Plan de contingencia de la operación del relleno sanitario parque ambiental los pocitos. 
*Formacion de brigada de emergencia. </t>
  </si>
  <si>
    <t xml:space="preserve">Kit de manejo ambiental </t>
  </si>
  <si>
    <t>Fumigación</t>
  </si>
  <si>
    <t xml:space="preserve">Uso de EPP (Gafas, mascarilla, guantes de seguridad, botas de seguridad)
</t>
  </si>
  <si>
    <t xml:space="preserve">*Programa de vigilancia epidemiologica Biomecanico. 
*Evaluaciones medicas ocupacionales. 
*Capacitacion de Riesgo Biomecanico. </t>
  </si>
  <si>
    <t>Uso de ayuda mecanica (Montacarga, Minicargador, retroexcavadora, etc)</t>
  </si>
  <si>
    <t>Uso de iluminacion artificial (Torre de iluminacion)</t>
  </si>
  <si>
    <t>*Uso de EPP (Gafas de seguridad clara)</t>
  </si>
  <si>
    <t>Uso de EPP (Gafas de seguridad clara)</t>
  </si>
  <si>
    <t>Uso de EPP (Casco, gafas oscuras, guantes, botas de seguridad).
Ropa de trabajo (Camisa manga larga, pantalon jean). 
Descansos cortos.</t>
  </si>
  <si>
    <t xml:space="preserve">*Uso de EPP (Casco, gafas oscuras, Guantes, botas de seguridad). 
*Ropa de trabajo  (Camisa manga larga, pantalon).
*Hidratacion. 
*Descansos cortos.                                    </t>
  </si>
  <si>
    <t xml:space="preserve">Mantenimiento preventivo y/o correctivo de maquinas. </t>
  </si>
  <si>
    <t xml:space="preserve">Analisis de puesto de trabajo y Pausas activas. </t>
  </si>
  <si>
    <t xml:space="preserve">Uso de EPP (Casco, gafas, guantes, botas de seguridad) </t>
  </si>
  <si>
    <t xml:space="preserve">Capacitacion Prevencion de riesgos locativos (caidas a nivel y distinto nivel) </t>
  </si>
  <si>
    <t>Capacitacion Uso adecuado de las herramientas manuales.
Capacitacion Uso y mantenimiento de EPP.</t>
  </si>
  <si>
    <t xml:space="preserve">Plan de contingencia de la operación del relleno sanitario parque ambiental los pocitos. 
Formacion de brigada de emergencia. </t>
  </si>
  <si>
    <t xml:space="preserve">Programa de orden y aseo.
Capacitacion Uso y mantenimiento de EPP. </t>
  </si>
  <si>
    <t xml:space="preserve">Mantenimiento preventivo de maquinas. </t>
  </si>
  <si>
    <t xml:space="preserve">Preoperacional de maquina </t>
  </si>
  <si>
    <t>Uso de EPP (Guantes de seguridad).</t>
  </si>
  <si>
    <t xml:space="preserve">Programa de vigilancia epidemiologica Biomecanico. 
Capacitacion de Riesgo Biomecanico. 
Evaluaciones medicas ocupacionales. </t>
  </si>
  <si>
    <t>Uso de ayudas mecanicas (Minicargador, cargador, retroexcavadora, etc)</t>
  </si>
  <si>
    <t xml:space="preserve">Aplicación de bateria de riesgo psicosocial 
Programa de vigilancia Epidemiologica Psicosocial. 
Campañas de salud para prevencion de riesgo psicosocial. </t>
  </si>
  <si>
    <t xml:space="preserve">Programa de vigilancia epidemiologica Biomecanico. 
Evaluaciones medicas ocupacionales. 
Capacitacion de Riesgo Biomecanico. </t>
  </si>
  <si>
    <t xml:space="preserve">Uso de EPP (Gafas de seguridad, mascarilla, guantes, botas de seguridad).
Ropa de trabajo. </t>
  </si>
  <si>
    <t xml:space="preserve">Examanes medicos ocupacionales.
Capacitacion uso y mantenimiento de EPP.
</t>
  </si>
  <si>
    <t xml:space="preserve">Mantenerse al interior de las rutas. 
Notificar al area encargada. 
Seguir instrucciones de seguridad. </t>
  </si>
  <si>
    <t xml:space="preserve">*Programa de vigilancia epidemiologica para ruido. 
Capacitacion uso y mantenimiento de EPP. 
*Mediciones Higienicas. 
</t>
  </si>
  <si>
    <t xml:space="preserve">*Programa de vigilancia Epidemiologica para la prevencion de enfermedades por riesgo biologico. *Capacitacion en Uso y mantenimiento de EPP.
*Evaluaciones medicas ocupacionales. </t>
  </si>
  <si>
    <t xml:space="preserve">*Examanes medicos ocupacionales.
*Capacitacion uso y mantenimiento de EPP.
* Ficha de datos de seguridad del producto.  
</t>
  </si>
  <si>
    <t xml:space="preserve">*Programa de vigilancia epidemiologica Biomecanico. 
*Evaluaciones medicas ocupacionales. </t>
  </si>
  <si>
    <t>Inspeccion periodica de equipos de sujecion de cargas (cuerdas, eslingas, cables)</t>
  </si>
  <si>
    <t>*Evaluaciones medicas ocupacionales.</t>
  </si>
  <si>
    <t>*Mantenimiento preventivo</t>
  </si>
  <si>
    <t xml:space="preserve">Campaña prevencion de cancer de piel (Suministro de Protector solar).
*Capacitacion Uso y mantenimiento de EPP. </t>
  </si>
  <si>
    <t>DISPOSICION FINAL DE RESIDUOS PELIGROSOS: Cubrimiento temporal.</t>
  </si>
  <si>
    <t>*Operador de celda integral. *Visitantes
*Operador de montacarga.
*Contratistas</t>
  </si>
  <si>
    <t>Mantenimiento preventivo maqunaria y equiops</t>
  </si>
  <si>
    <t>*Desnivel en el suelo.
*Desorden.
*Realizar actividades de campo.
*Subir y bajar estribos 
*Transitar por las instalaciones.
*Obstáculos en el piso.
*Piso resbaloso.</t>
  </si>
  <si>
    <t>*Capacitacion Uso y mantenimiento de EPP.</t>
  </si>
  <si>
    <t xml:space="preserve">
*Circulacion vehicular. 
* Operación de equipo</t>
  </si>
  <si>
    <t xml:space="preserve">*Vías deterioradas.
*Equipo montacargas en malas condiciones de funcionamiento.
*Falta de mantenimiento a vehículos.
* Volcamiento de maquinaria amarilla en movimiento.  
PEATONES:
*Trabajo y/o transito en zonas con trafico vehicular y/o operación de maquinaria pesada. 
</t>
  </si>
  <si>
    <t>*Uso de herramientas de corte (Machete, Pala)</t>
  </si>
  <si>
    <r>
      <t>MC-ST-FR-92
Version: 00
Fecha: 24/07/2023</t>
    </r>
    <r>
      <rPr>
        <sz val="11"/>
        <color theme="1"/>
        <rFont val="Tahoma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</si>
</sst>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6"/>
      <color rgb="FFFF3300"/>
      <name val="Tahoma"/>
      <family val="2"/>
    </font>
    <font>
      <b/>
      <sz val="12"/>
      <color theme="1"/>
      <name val="Tahoma"/>
      <family val="2"/>
    </font>
    <font>
      <b/>
      <sz val="12"/>
      <color indexed="8"/>
      <name val="Tahoma"/>
      <family val="2"/>
    </font>
    <font>
      <sz val="12"/>
      <color theme="1"/>
      <name val="Tahoma"/>
      <family val="2"/>
    </font>
    <font>
      <sz val="12"/>
      <color rgb="FFFF0000"/>
      <name val="Tahoma"/>
      <family val="2"/>
    </font>
    <font>
      <sz val="12"/>
      <name val="HandelGotDLig"/>
    </font>
    <font>
      <sz val="1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61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8" fillId="14" borderId="2" xfId="4" applyFont="1" applyFill="1" applyBorder="1" applyAlignment="1">
      <alignment horizontal="center" vertical="center" wrapText="1"/>
    </xf>
    <xf numFmtId="0" fontId="9" fillId="0" borderId="0" xfId="4" applyFont="1"/>
    <xf numFmtId="0" fontId="9" fillId="0" borderId="2" xfId="4" applyFont="1" applyBorder="1" applyAlignment="1">
      <alignment vertical="center" wrapText="1"/>
    </xf>
    <xf numFmtId="0" fontId="9" fillId="0" borderId="2" xfId="4" applyFont="1" applyBorder="1" applyAlignment="1">
      <alignment horizontal="left" vertical="center" wrapText="1"/>
    </xf>
    <xf numFmtId="0" fontId="9" fillId="0" borderId="0" xfId="4" applyFont="1" applyAlignment="1">
      <alignment vertical="center"/>
    </xf>
    <xf numFmtId="0" fontId="9" fillId="0" borderId="0" xfId="4" applyFont="1" applyAlignment="1">
      <alignment vertical="center" wrapText="1"/>
    </xf>
    <xf numFmtId="0" fontId="13" fillId="0" borderId="0" xfId="5" applyFont="1"/>
    <xf numFmtId="0" fontId="13" fillId="0" borderId="2" xfId="5" applyFont="1" applyBorder="1" applyAlignment="1">
      <alignment horizontal="center" vertical="center" wrapText="1"/>
    </xf>
    <xf numFmtId="0" fontId="15" fillId="16" borderId="2" xfId="5" applyFont="1" applyFill="1" applyBorder="1" applyAlignment="1">
      <alignment vertical="center" wrapText="1"/>
    </xf>
    <xf numFmtId="0" fontId="14" fillId="9" borderId="2" xfId="5" applyFont="1" applyFill="1" applyBorder="1" applyAlignment="1">
      <alignment horizontal="left" vertical="center" readingOrder="1"/>
    </xf>
    <xf numFmtId="0" fontId="14" fillId="12" borderId="2" xfId="5" applyFont="1" applyFill="1" applyBorder="1" applyAlignment="1">
      <alignment horizontal="left" vertical="center" readingOrder="1"/>
    </xf>
    <xf numFmtId="0" fontId="16" fillId="0" borderId="2" xfId="5" applyFont="1" applyBorder="1" applyAlignment="1">
      <alignment horizontal="left" vertical="center" wrapText="1"/>
    </xf>
    <xf numFmtId="0" fontId="15" fillId="9" borderId="2" xfId="5" applyFont="1" applyFill="1" applyBorder="1" applyAlignment="1">
      <alignment vertical="center" wrapText="1"/>
    </xf>
    <xf numFmtId="0" fontId="15" fillId="12" borderId="2" xfId="5" applyFont="1" applyFill="1" applyBorder="1" applyAlignment="1">
      <alignment vertical="center" wrapText="1"/>
    </xf>
    <xf numFmtId="0" fontId="14" fillId="17" borderId="2" xfId="5" applyFont="1" applyFill="1" applyBorder="1" applyAlignment="1">
      <alignment horizontal="justify" vertical="center" wrapText="1"/>
    </xf>
    <xf numFmtId="0" fontId="14" fillId="18" borderId="2" xfId="5" applyFont="1" applyFill="1" applyBorder="1" applyAlignment="1">
      <alignment horizontal="justify" vertical="center" wrapText="1"/>
    </xf>
    <xf numFmtId="0" fontId="14" fillId="18" borderId="2" xfId="5" applyFont="1" applyFill="1" applyBorder="1" applyAlignment="1">
      <alignment vertical="center" wrapText="1"/>
    </xf>
    <xf numFmtId="0" fontId="18" fillId="3" borderId="0" xfId="0" applyFont="1" applyFill="1"/>
    <xf numFmtId="0" fontId="20" fillId="0" borderId="0" xfId="0" applyFont="1"/>
    <xf numFmtId="0" fontId="21" fillId="3" borderId="0" xfId="0" applyFont="1" applyFill="1"/>
    <xf numFmtId="0" fontId="18" fillId="6" borderId="0" xfId="0" applyFont="1" applyFill="1"/>
    <xf numFmtId="0" fontId="22" fillId="3" borderId="0" xfId="0" applyFont="1" applyFill="1" applyAlignment="1">
      <alignment vertical="center"/>
    </xf>
    <xf numFmtId="0" fontId="22" fillId="3" borderId="0" xfId="0" applyFont="1" applyFill="1" applyAlignment="1">
      <alignment horizontal="center" vertical="center"/>
    </xf>
    <xf numFmtId="0" fontId="23" fillId="4" borderId="2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18" fillId="7" borderId="0" xfId="0" applyFont="1" applyFill="1"/>
    <xf numFmtId="0" fontId="22" fillId="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2" fillId="3" borderId="0" xfId="0" applyFont="1" applyFill="1" applyAlignment="1">
      <alignment horizontal="center" vertical="center" wrapText="1"/>
    </xf>
    <xf numFmtId="0" fontId="23" fillId="8" borderId="0" xfId="0" applyFont="1" applyFill="1" applyAlignment="1">
      <alignment horizontal="center"/>
    </xf>
    <xf numFmtId="0" fontId="22" fillId="3" borderId="0" xfId="0" applyFont="1" applyFill="1" applyAlignment="1">
      <alignment vertical="center" wrapText="1"/>
    </xf>
    <xf numFmtId="9" fontId="22" fillId="3" borderId="0" xfId="0" applyNumberFormat="1" applyFont="1" applyFill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14" fillId="13" borderId="2" xfId="5" applyFont="1" applyFill="1" applyBorder="1" applyAlignment="1">
      <alignment horizontal="left" vertical="center" readingOrder="1"/>
    </xf>
    <xf numFmtId="0" fontId="14" fillId="10" borderId="2" xfId="5" applyFont="1" applyFill="1" applyBorder="1" applyAlignment="1">
      <alignment horizontal="left" vertical="center" readingOrder="1"/>
    </xf>
    <xf numFmtId="0" fontId="15" fillId="13" borderId="2" xfId="5" applyFont="1" applyFill="1" applyBorder="1" applyAlignment="1">
      <alignment vertical="center" wrapText="1"/>
    </xf>
    <xf numFmtId="0" fontId="15" fillId="10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4" fillId="21" borderId="2" xfId="5" applyFont="1" applyFill="1" applyBorder="1" applyAlignment="1">
      <alignment vertical="center" wrapText="1"/>
    </xf>
    <xf numFmtId="0" fontId="17" fillId="18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7" fillId="21" borderId="2" xfId="5" applyFont="1" applyFill="1" applyBorder="1" applyAlignment="1">
      <alignment vertical="center" wrapText="1"/>
    </xf>
    <xf numFmtId="0" fontId="14" fillId="22" borderId="2" xfId="5" applyFont="1" applyFill="1" applyBorder="1" applyAlignment="1">
      <alignment horizontal="justify" vertical="center" wrapText="1"/>
    </xf>
    <xf numFmtId="0" fontId="17" fillId="0" borderId="2" xfId="5" applyFont="1" applyBorder="1" applyAlignment="1">
      <alignment horizontal="left" vertical="center" wrapText="1"/>
    </xf>
    <xf numFmtId="0" fontId="14" fillId="22" borderId="2" xfId="5" applyFont="1" applyFill="1" applyBorder="1" applyAlignment="1">
      <alignment vertical="center" wrapText="1"/>
    </xf>
    <xf numFmtId="0" fontId="17" fillId="22" borderId="2" xfId="5" applyFont="1" applyFill="1" applyBorder="1" applyAlignment="1">
      <alignment vertical="center" wrapText="1"/>
    </xf>
    <xf numFmtId="0" fontId="14" fillId="23" borderId="2" xfId="5" applyFont="1" applyFill="1" applyBorder="1" applyAlignment="1">
      <alignment vertical="center" wrapText="1"/>
    </xf>
    <xf numFmtId="0" fontId="17" fillId="23" borderId="2" xfId="5" applyFont="1" applyFill="1" applyBorder="1" applyAlignment="1">
      <alignment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23" borderId="3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3" fillId="3" borderId="2" xfId="0" applyFont="1" applyFill="1" applyBorder="1" applyAlignment="1">
      <alignment horizontal="left" vertical="center"/>
    </xf>
    <xf numFmtId="0" fontId="22" fillId="3" borderId="2" xfId="0" applyFont="1" applyFill="1" applyBorder="1" applyAlignment="1">
      <alignment horizontal="center" vertical="center"/>
    </xf>
    <xf numFmtId="0" fontId="28" fillId="3" borderId="0" xfId="0" applyFont="1" applyFill="1" applyAlignment="1">
      <alignment horizontal="center" vertical="center" wrapText="1"/>
    </xf>
    <xf numFmtId="0" fontId="11" fillId="0" borderId="2" xfId="4" applyFont="1" applyBorder="1" applyAlignment="1">
      <alignment vertical="center" wrapText="1"/>
    </xf>
    <xf numFmtId="0" fontId="11" fillId="0" borderId="0" xfId="4" applyFont="1" applyAlignment="1">
      <alignment vertical="center"/>
    </xf>
    <xf numFmtId="0" fontId="11" fillId="0" borderId="2" xfId="6" applyFont="1" applyBorder="1" applyAlignment="1">
      <alignment vertical="center" wrapText="1"/>
    </xf>
    <xf numFmtId="0" fontId="9" fillId="0" borderId="2" xfId="6" applyFont="1" applyBorder="1" applyAlignment="1">
      <alignment vertical="center" wrapText="1"/>
    </xf>
    <xf numFmtId="0" fontId="26" fillId="8" borderId="2" xfId="5" applyFont="1" applyFill="1" applyBorder="1" applyAlignment="1" applyProtection="1">
      <alignment horizontal="center" vertical="center" textRotation="255" wrapText="1"/>
      <protection locked="0"/>
    </xf>
    <xf numFmtId="0" fontId="1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8" fillId="8" borderId="2" xfId="5" applyFont="1" applyFill="1" applyBorder="1" applyAlignment="1" applyProtection="1">
      <alignment horizontal="center" vertical="center" wrapText="1"/>
      <protection locked="0"/>
    </xf>
    <xf numFmtId="0" fontId="18" fillId="8" borderId="0" xfId="3" applyFont="1" applyFill="1"/>
    <xf numFmtId="0" fontId="22" fillId="8" borderId="2" xfId="3" applyFont="1" applyFill="1" applyBorder="1" applyAlignment="1">
      <alignment horizontal="left" vertical="center" wrapText="1"/>
    </xf>
    <xf numFmtId="0" fontId="22" fillId="8" borderId="7" xfId="5" applyFont="1" applyFill="1" applyBorder="1" applyAlignment="1">
      <alignment horizontal="center" vertical="center" wrapText="1"/>
    </xf>
    <xf numFmtId="0" fontId="30" fillId="8" borderId="2" xfId="3" applyFont="1" applyFill="1" applyBorder="1" applyAlignment="1">
      <alignment horizontal="center" vertical="center" textRotation="90" wrapText="1"/>
    </xf>
    <xf numFmtId="0" fontId="22" fillId="8" borderId="2" xfId="5" applyFont="1" applyFill="1" applyBorder="1" applyAlignment="1">
      <alignment horizontal="center" vertical="center" textRotation="90" wrapText="1"/>
    </xf>
    <xf numFmtId="0" fontId="22" fillId="8" borderId="8" xfId="5" applyFont="1" applyFill="1" applyBorder="1" applyAlignment="1">
      <alignment horizontal="center" vertical="center" textRotation="90" wrapText="1"/>
    </xf>
    <xf numFmtId="0" fontId="22" fillId="8" borderId="2" xfId="5" applyFont="1" applyFill="1" applyBorder="1" applyAlignment="1">
      <alignment vertical="center" wrapText="1"/>
    </xf>
    <xf numFmtId="0" fontId="32" fillId="8" borderId="2" xfId="4" applyFont="1" applyFill="1" applyBorder="1" applyAlignment="1">
      <alignment vertical="center" wrapText="1"/>
    </xf>
    <xf numFmtId="9" fontId="33" fillId="8" borderId="2" xfId="1" applyFont="1" applyFill="1" applyBorder="1" applyAlignment="1" applyProtection="1">
      <alignment horizontal="center" vertical="center" wrapText="1"/>
      <protection locked="0"/>
    </xf>
    <xf numFmtId="0" fontId="18" fillId="8" borderId="0" xfId="3" applyFont="1" applyFill="1" applyAlignment="1">
      <alignment horizontal="center"/>
    </xf>
    <xf numFmtId="0" fontId="18" fillId="8" borderId="2" xfId="3" applyFont="1" applyFill="1" applyBorder="1" applyAlignment="1">
      <alignment horizontal="left" vertical="center" wrapText="1"/>
    </xf>
    <xf numFmtId="0" fontId="34" fillId="8" borderId="2" xfId="0" applyFont="1" applyFill="1" applyBorder="1" applyAlignment="1">
      <alignment horizontal="justify" vertical="top" wrapText="1"/>
    </xf>
    <xf numFmtId="0" fontId="18" fillId="8" borderId="2" xfId="4" applyFont="1" applyFill="1" applyBorder="1" applyAlignment="1">
      <alignment vertical="center" wrapText="1"/>
    </xf>
    <xf numFmtId="0" fontId="18" fillId="8" borderId="2" xfId="3" applyFont="1" applyFill="1" applyBorder="1" applyAlignment="1">
      <alignment horizontal="left" vertical="center"/>
    </xf>
    <xf numFmtId="0" fontId="18" fillId="8" borderId="2" xfId="4" applyFont="1" applyFill="1" applyBorder="1" applyAlignment="1">
      <alignment vertical="top" wrapText="1"/>
    </xf>
    <xf numFmtId="0" fontId="32" fillId="8" borderId="2" xfId="4" applyFont="1" applyFill="1" applyBorder="1" applyAlignment="1">
      <alignment horizontal="left" vertical="center" wrapText="1"/>
    </xf>
    <xf numFmtId="0" fontId="18" fillId="8" borderId="0" xfId="3" applyFont="1" applyFill="1" applyAlignment="1">
      <alignment horizontal="left"/>
    </xf>
    <xf numFmtId="0" fontId="18" fillId="8" borderId="0" xfId="3" applyFont="1" applyFill="1" applyAlignment="1">
      <alignment horizontal="left" vertical="center"/>
    </xf>
    <xf numFmtId="0" fontId="18" fillId="8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left" vertical="center" wrapText="1"/>
    </xf>
    <xf numFmtId="0" fontId="32" fillId="8" borderId="2" xfId="4" applyFont="1" applyFill="1" applyBorder="1" applyAlignment="1">
      <alignment horizontal="center" vertical="center" wrapText="1"/>
    </xf>
    <xf numFmtId="0" fontId="0" fillId="0" borderId="2" xfId="0" applyBorder="1"/>
    <xf numFmtId="0" fontId="27" fillId="0" borderId="2" xfId="0" applyFont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8" fillId="2" borderId="2" xfId="2" applyFont="1" applyFill="1" applyBorder="1" applyAlignment="1">
      <alignment horizontal="center" vertical="center" wrapText="1"/>
    </xf>
    <xf numFmtId="0" fontId="28" fillId="2" borderId="2" xfId="2" applyFont="1" applyFill="1" applyBorder="1" applyAlignment="1">
      <alignment horizontal="center" vertical="center"/>
    </xf>
    <xf numFmtId="49" fontId="35" fillId="0" borderId="2" xfId="2" applyNumberFormat="1" applyFont="1" applyBorder="1" applyAlignment="1">
      <alignment horizontal="center" vertical="center"/>
    </xf>
    <xf numFmtId="0" fontId="35" fillId="0" borderId="2" xfId="2" applyFont="1" applyBorder="1" applyAlignment="1">
      <alignment horizontal="justify" vertical="top" wrapText="1"/>
    </xf>
    <xf numFmtId="14" fontId="35" fillId="0" borderId="2" xfId="0" applyNumberFormat="1" applyFont="1" applyBorder="1" applyAlignment="1">
      <alignment horizontal="center" vertical="center" wrapText="1"/>
    </xf>
    <xf numFmtId="0" fontId="18" fillId="8" borderId="2" xfId="4" applyFont="1" applyFill="1" applyBorder="1" applyAlignment="1">
      <alignment horizontal="left" vertical="center" wrapText="1"/>
    </xf>
    <xf numFmtId="0" fontId="26" fillId="8" borderId="0" xfId="5" applyFont="1" applyFill="1" applyBorder="1" applyAlignment="1" applyProtection="1">
      <alignment horizontal="center" vertical="center" textRotation="255" wrapText="1"/>
      <protection locked="0"/>
    </xf>
    <xf numFmtId="0" fontId="32" fillId="8" borderId="2" xfId="6" applyFont="1" applyFill="1" applyBorder="1" applyAlignment="1">
      <alignment vertical="center" wrapText="1"/>
    </xf>
    <xf numFmtId="0" fontId="22" fillId="8" borderId="8" xfId="3" applyFont="1" applyFill="1" applyBorder="1" applyAlignment="1">
      <alignment horizontal="left" vertical="center" wrapText="1"/>
    </xf>
    <xf numFmtId="0" fontId="22" fillId="8" borderId="5" xfId="5" applyFont="1" applyFill="1" applyBorder="1" applyAlignment="1">
      <alignment horizontal="center" vertical="center" textRotation="90" wrapText="1"/>
    </xf>
    <xf numFmtId="0" fontId="22" fillId="8" borderId="3" xfId="5" applyFont="1" applyFill="1" applyBorder="1" applyAlignment="1">
      <alignment horizontal="center" vertical="center" textRotation="90" wrapText="1"/>
    </xf>
    <xf numFmtId="0" fontId="27" fillId="8" borderId="2" xfId="0" applyFont="1" applyFill="1" applyBorder="1" applyAlignment="1">
      <alignment vertical="center" wrapText="1"/>
    </xf>
    <xf numFmtId="0" fontId="18" fillId="8" borderId="0" xfId="3" applyFont="1" applyFill="1" applyAlignment="1">
      <alignment vertical="center" wrapText="1"/>
    </xf>
    <xf numFmtId="0" fontId="32" fillId="8" borderId="0" xfId="3" applyFont="1" applyFill="1" applyAlignment="1">
      <alignment horizontal="center"/>
    </xf>
    <xf numFmtId="0" fontId="27" fillId="0" borderId="8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8" fillId="8" borderId="2" xfId="2" applyFont="1" applyFill="1" applyBorder="1" applyAlignment="1">
      <alignment horizontal="center" vertical="center"/>
    </xf>
    <xf numFmtId="0" fontId="18" fillId="8" borderId="2" xfId="3" applyFont="1" applyFill="1" applyBorder="1" applyAlignment="1">
      <alignment horizontal="center" vertical="center" wrapText="1"/>
    </xf>
    <xf numFmtId="0" fontId="18" fillId="8" borderId="1" xfId="3" applyFont="1" applyFill="1" applyBorder="1" applyAlignment="1">
      <alignment horizontal="center" vertical="center" wrapText="1"/>
    </xf>
    <xf numFmtId="0" fontId="18" fillId="8" borderId="5" xfId="3" applyFont="1" applyFill="1" applyBorder="1" applyAlignment="1">
      <alignment horizontal="center" vertical="center" wrapText="1"/>
    </xf>
    <xf numFmtId="0" fontId="18" fillId="8" borderId="3" xfId="3" applyFont="1" applyFill="1" applyBorder="1" applyAlignment="1">
      <alignment horizontal="center" vertical="center" wrapText="1"/>
    </xf>
    <xf numFmtId="0" fontId="18" fillId="8" borderId="2" xfId="3" applyFont="1" applyFill="1" applyBorder="1" applyAlignment="1">
      <alignment horizontal="center" vertical="center"/>
    </xf>
    <xf numFmtId="0" fontId="18" fillId="8" borderId="1" xfId="3" applyFont="1" applyFill="1" applyBorder="1" applyAlignment="1">
      <alignment horizontal="center" vertical="center"/>
    </xf>
    <xf numFmtId="0" fontId="18" fillId="8" borderId="5" xfId="3" applyFont="1" applyFill="1" applyBorder="1" applyAlignment="1">
      <alignment horizontal="center" vertical="center"/>
    </xf>
    <xf numFmtId="0" fontId="30" fillId="8" borderId="2" xfId="3" applyFont="1" applyFill="1" applyBorder="1" applyAlignment="1">
      <alignment horizontal="center" vertical="center"/>
    </xf>
    <xf numFmtId="0" fontId="30" fillId="8" borderId="2" xfId="3" applyFont="1" applyFill="1" applyBorder="1" applyAlignment="1">
      <alignment horizontal="center" vertical="center" wrapText="1"/>
    </xf>
    <xf numFmtId="0" fontId="22" fillId="8" borderId="8" xfId="3" applyFont="1" applyFill="1" applyBorder="1" applyAlignment="1">
      <alignment horizontal="left" vertical="center" wrapText="1"/>
    </xf>
    <xf numFmtId="0" fontId="22" fillId="8" borderId="9" xfId="3" applyFont="1" applyFill="1" applyBorder="1" applyAlignment="1">
      <alignment horizontal="left" vertical="center" wrapText="1"/>
    </xf>
    <xf numFmtId="0" fontId="22" fillId="8" borderId="10" xfId="3" applyFont="1" applyFill="1" applyBorder="1" applyAlignment="1">
      <alignment horizontal="left" vertical="center" wrapText="1"/>
    </xf>
    <xf numFmtId="14" fontId="22" fillId="8" borderId="8" xfId="3" applyNumberFormat="1" applyFont="1" applyFill="1" applyBorder="1" applyAlignment="1">
      <alignment horizontal="left" vertical="center" wrapText="1"/>
    </xf>
    <xf numFmtId="0" fontId="30" fillId="8" borderId="1" xfId="6" applyFont="1" applyFill="1" applyBorder="1" applyAlignment="1">
      <alignment horizontal="center" vertical="center" wrapText="1"/>
    </xf>
    <xf numFmtId="0" fontId="30" fillId="8" borderId="3" xfId="6" applyFont="1" applyFill="1" applyBorder="1" applyAlignment="1">
      <alignment horizontal="center" vertical="center" wrapText="1"/>
    </xf>
    <xf numFmtId="0" fontId="22" fillId="8" borderId="5" xfId="5" applyFont="1" applyFill="1" applyBorder="1" applyAlignment="1">
      <alignment horizontal="center" vertical="center" textRotation="90" wrapText="1"/>
    </xf>
    <xf numFmtId="0" fontId="22" fillId="8" borderId="3" xfId="5" applyFont="1" applyFill="1" applyBorder="1" applyAlignment="1">
      <alignment horizontal="center" vertical="center" textRotation="90" wrapText="1"/>
    </xf>
    <xf numFmtId="0" fontId="22" fillId="8" borderId="2" xfId="5" applyFont="1" applyFill="1" applyBorder="1" applyAlignment="1">
      <alignment horizontal="center" vertical="center" wrapText="1"/>
    </xf>
    <xf numFmtId="0" fontId="22" fillId="8" borderId="8" xfId="5" applyFont="1" applyFill="1" applyBorder="1" applyAlignment="1">
      <alignment horizontal="center" vertical="center" wrapText="1"/>
    </xf>
    <xf numFmtId="0" fontId="22" fillId="8" borderId="9" xfId="5" applyFont="1" applyFill="1" applyBorder="1" applyAlignment="1">
      <alignment horizontal="center" vertical="center" wrapText="1"/>
    </xf>
    <xf numFmtId="0" fontId="22" fillId="8" borderId="10" xfId="5" applyFont="1" applyFill="1" applyBorder="1" applyAlignment="1">
      <alignment horizontal="center" vertical="center" wrapText="1"/>
    </xf>
    <xf numFmtId="0" fontId="30" fillId="8" borderId="8" xfId="3" applyFont="1" applyFill="1" applyBorder="1" applyAlignment="1">
      <alignment horizontal="center" vertical="center" wrapText="1"/>
    </xf>
    <xf numFmtId="0" fontId="30" fillId="8" borderId="10" xfId="3" applyFont="1" applyFill="1" applyBorder="1" applyAlignment="1">
      <alignment horizontal="center" vertical="center" wrapText="1"/>
    </xf>
    <xf numFmtId="0" fontId="30" fillId="8" borderId="9" xfId="3" applyFont="1" applyFill="1" applyBorder="1" applyAlignment="1">
      <alignment horizontal="center" vertical="center" wrapText="1"/>
    </xf>
    <xf numFmtId="0" fontId="30" fillId="8" borderId="1" xfId="3" applyFont="1" applyFill="1" applyBorder="1" applyAlignment="1">
      <alignment horizontal="center" vertical="center" wrapText="1"/>
    </xf>
    <xf numFmtId="0" fontId="30" fillId="8" borderId="3" xfId="3" applyFont="1" applyFill="1" applyBorder="1" applyAlignment="1">
      <alignment horizontal="center" vertical="center" wrapText="1"/>
    </xf>
    <xf numFmtId="0" fontId="18" fillId="8" borderId="3" xfId="3" applyFont="1" applyFill="1" applyBorder="1" applyAlignment="1">
      <alignment horizontal="center" vertical="center"/>
    </xf>
    <xf numFmtId="0" fontId="22" fillId="8" borderId="5" xfId="5" applyFont="1" applyFill="1" applyBorder="1" applyAlignment="1">
      <alignment horizontal="center" vertical="center" wrapText="1"/>
    </xf>
    <xf numFmtId="0" fontId="22" fillId="8" borderId="3" xfId="5" applyFont="1" applyFill="1" applyBorder="1" applyAlignment="1">
      <alignment horizontal="center" vertical="center" wrapText="1"/>
    </xf>
    <xf numFmtId="0" fontId="14" fillId="15" borderId="8" xfId="5" applyFont="1" applyFill="1" applyBorder="1" applyAlignment="1">
      <alignment horizontal="center" vertical="center" wrapText="1"/>
    </xf>
    <xf numFmtId="0" fontId="14" fillId="15" borderId="10" xfId="5" applyFont="1" applyFill="1" applyBorder="1" applyAlignment="1">
      <alignment horizontal="center" vertical="center" wrapText="1"/>
    </xf>
    <xf numFmtId="0" fontId="12" fillId="15" borderId="2" xfId="5" applyFont="1" applyFill="1" applyBorder="1" applyAlignment="1">
      <alignment horizontal="center" vertical="center" wrapText="1"/>
    </xf>
    <xf numFmtId="0" fontId="12" fillId="19" borderId="8" xfId="5" applyFont="1" applyFill="1" applyBorder="1" applyAlignment="1">
      <alignment horizontal="center" vertical="center" wrapText="1"/>
    </xf>
    <xf numFmtId="0" fontId="12" fillId="19" borderId="10" xfId="5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/>
    </xf>
    <xf numFmtId="0" fontId="27" fillId="14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vertical="center" wrapText="1"/>
    </xf>
    <xf numFmtId="0" fontId="22" fillId="14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textRotation="90" wrapText="1"/>
    </xf>
    <xf numFmtId="0" fontId="22" fillId="14" borderId="0" xfId="0" applyFont="1" applyFill="1" applyAlignment="1">
      <alignment horizontal="center" vertical="center" textRotation="90"/>
    </xf>
    <xf numFmtId="0" fontId="24" fillId="14" borderId="0" xfId="0" applyFont="1" applyFill="1" applyAlignment="1">
      <alignment horizontal="center" vertical="center" textRotation="90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1335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FF3300"/>
      <color rgb="FF00FF00"/>
      <color rgb="FFF9A805"/>
      <color rgb="FF85CA3A"/>
      <color rgb="FFFF66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1247774</xdr:colOff>
      <xdr:row>0</xdr:row>
      <xdr:rowOff>668943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219199" cy="640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345127</xdr:colOff>
      <xdr:row>0</xdr:row>
      <xdr:rowOff>98962</xdr:rowOff>
    </xdr:from>
    <xdr:to>
      <xdr:col>0</xdr:col>
      <xdr:colOff>1651413</xdr:colOff>
      <xdr:row>1</xdr:row>
      <xdr:rowOff>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27" y="98962"/>
          <a:ext cx="1306286" cy="6574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Documents%20and%20Settings/brodriguez/Configuraci&#243;n%20local/Archivos%20temporales%20de%20Internet/OLK11/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sorayaarangoruiz/Downloads/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cstand/Downloads/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%20SORAYA/Desktop/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ArangoR/Desktop/GESTI&#211;N%20DEL%20RIESGO%20ISO%2031000/Documents%20and%20Settings/AGAVIRIA/Configuraci&#243;n%20local/Archivos%20temporales%20de%20Internet/Content.IE5/8967C9EF/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SST/AppData/Local/Microsoft/Windows/Temporary%20Internet%20Files/Content.Outlook/8N7KE2P1/file:/H:/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9" sqref="B9"/>
    </sheetView>
  </sheetViews>
  <sheetFormatPr baseColWidth="10" defaultRowHeight="1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7">
      <c r="A1" s="97"/>
      <c r="B1" s="116" t="s">
        <v>209</v>
      </c>
      <c r="C1" s="117"/>
      <c r="D1" s="98" t="s">
        <v>451</v>
      </c>
    </row>
    <row r="2" spans="1:7">
      <c r="B2" s="99"/>
      <c r="C2" s="100"/>
    </row>
    <row r="3" spans="1:7">
      <c r="A3" s="118" t="s">
        <v>295</v>
      </c>
      <c r="B3" s="118"/>
      <c r="C3" s="118"/>
      <c r="D3" s="118"/>
      <c r="G3" s="101"/>
    </row>
    <row r="4" spans="1:7">
      <c r="A4" s="102" t="s">
        <v>296</v>
      </c>
      <c r="B4" s="103" t="s">
        <v>297</v>
      </c>
      <c r="C4" s="103" t="s">
        <v>298</v>
      </c>
      <c r="D4" s="103" t="s">
        <v>299</v>
      </c>
    </row>
    <row r="5" spans="1:7" ht="33.75" customHeight="1">
      <c r="A5" s="104"/>
      <c r="B5" s="105"/>
      <c r="C5" s="106"/>
      <c r="D5" s="97"/>
    </row>
    <row r="6" spans="1:7" ht="33.75" customHeight="1">
      <c r="A6" s="6"/>
      <c r="B6" s="3"/>
      <c r="C6" s="1"/>
      <c r="D6" s="97"/>
    </row>
    <row r="7" spans="1:7" ht="33.75" customHeight="1">
      <c r="A7" s="6"/>
      <c r="B7" s="3"/>
      <c r="C7" s="1"/>
      <c r="D7" s="97"/>
    </row>
    <row r="8" spans="1:7" ht="33.75" customHeight="1">
      <c r="A8" s="6"/>
      <c r="B8" s="3"/>
      <c r="C8" s="2"/>
      <c r="D8" s="97"/>
    </row>
    <row r="9" spans="1:7" ht="33.75" customHeight="1">
      <c r="A9" s="6"/>
      <c r="B9" s="4"/>
      <c r="C9" s="2"/>
      <c r="D9" s="97"/>
    </row>
    <row r="10" spans="1:7" ht="33.75" customHeight="1">
      <c r="A10" s="6"/>
      <c r="B10" s="8"/>
      <c r="C10" s="1"/>
      <c r="D10" s="97"/>
    </row>
    <row r="11" spans="1:7" ht="33.75" customHeight="1">
      <c r="A11" s="6"/>
      <c r="B11" s="5"/>
      <c r="C11" s="7"/>
      <c r="D11" s="97"/>
    </row>
  </sheetData>
  <mergeCells count="2">
    <mergeCell ref="B1:C1"/>
    <mergeCell ref="A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K276"/>
  <sheetViews>
    <sheetView tabSelected="1" zoomScale="84" zoomScaleNormal="84" zoomScaleSheetLayoutView="70" zoomScalePageLayoutView="70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Z4" sqref="Z4:Z5"/>
    </sheetView>
  </sheetViews>
  <sheetFormatPr baseColWidth="10" defaultColWidth="11.42578125" defaultRowHeight="165" customHeight="1"/>
  <cols>
    <col min="1" max="1" width="26.7109375" style="92" customWidth="1"/>
    <col min="2" max="2" width="8" style="93" customWidth="1"/>
    <col min="3" max="3" width="9" style="93" customWidth="1"/>
    <col min="4" max="6" width="3.42578125" style="94" customWidth="1"/>
    <col min="7" max="7" width="3.42578125" style="93" customWidth="1"/>
    <col min="8" max="8" width="13.5703125" style="93" customWidth="1"/>
    <col min="9" max="9" width="26.42578125" style="93" customWidth="1"/>
    <col min="10" max="10" width="29.5703125" style="93" customWidth="1"/>
    <col min="11" max="11" width="30.42578125" style="93" customWidth="1"/>
    <col min="12" max="13" width="6.85546875" style="94" customWidth="1"/>
    <col min="14" max="17" width="11.42578125" style="94" customWidth="1"/>
    <col min="18" max="18" width="22" style="95" customWidth="1"/>
    <col min="19" max="19" width="24.42578125" style="93" customWidth="1"/>
    <col min="20" max="20" width="24.7109375" style="93" customWidth="1"/>
    <col min="21" max="21" width="24.42578125" style="93" customWidth="1"/>
    <col min="22" max="22" width="6.42578125" style="94" customWidth="1"/>
    <col min="23" max="23" width="13.28515625" style="94" customWidth="1"/>
    <col min="24" max="24" width="14.42578125" style="94" customWidth="1"/>
    <col min="25" max="25" width="8.28515625" style="94" customWidth="1"/>
    <col min="26" max="26" width="39.140625" style="95" customWidth="1"/>
    <col min="27" max="16384" width="11.42578125" style="76"/>
  </cols>
  <sheetData>
    <row r="1" spans="1:28" ht="60" customHeight="1">
      <c r="A1" s="126"/>
      <c r="B1" s="126"/>
      <c r="C1" s="126" t="s">
        <v>209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7"/>
      <c r="S1" s="126"/>
      <c r="T1" s="126"/>
      <c r="U1" s="126"/>
      <c r="V1" s="126"/>
      <c r="W1" s="126"/>
      <c r="X1" s="126"/>
      <c r="Y1" s="126"/>
      <c r="Z1" s="113" t="s">
        <v>451</v>
      </c>
    </row>
    <row r="2" spans="1:28" ht="15">
      <c r="A2" s="110" t="s">
        <v>150</v>
      </c>
      <c r="B2" s="128" t="s">
        <v>243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30"/>
    </row>
    <row r="3" spans="1:28" s="114" customFormat="1" ht="30">
      <c r="A3" s="77" t="s">
        <v>151</v>
      </c>
      <c r="B3" s="131">
        <v>45231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30"/>
    </row>
    <row r="4" spans="1:28" s="115" customFormat="1" ht="15">
      <c r="A4" s="127" t="s">
        <v>205</v>
      </c>
      <c r="B4" s="140" t="s">
        <v>284</v>
      </c>
      <c r="C4" s="141"/>
      <c r="D4" s="140" t="s">
        <v>2</v>
      </c>
      <c r="E4" s="142"/>
      <c r="F4" s="142"/>
      <c r="G4" s="141"/>
      <c r="H4" s="143" t="s">
        <v>7</v>
      </c>
      <c r="I4" s="132" t="s">
        <v>208</v>
      </c>
      <c r="J4" s="132" t="s">
        <v>207</v>
      </c>
      <c r="K4" s="132" t="s">
        <v>146</v>
      </c>
      <c r="L4" s="137" t="s">
        <v>206</v>
      </c>
      <c r="M4" s="138"/>
      <c r="N4" s="138"/>
      <c r="O4" s="139"/>
      <c r="P4" s="78"/>
      <c r="Q4" s="134" t="s">
        <v>152</v>
      </c>
      <c r="R4" s="136" t="s">
        <v>153</v>
      </c>
      <c r="S4" s="136"/>
      <c r="T4" s="136"/>
      <c r="U4" s="136"/>
      <c r="V4" s="134" t="s">
        <v>195</v>
      </c>
      <c r="W4" s="111"/>
      <c r="X4" s="134" t="s">
        <v>201</v>
      </c>
      <c r="Y4" s="134" t="s">
        <v>147</v>
      </c>
      <c r="Z4" s="146" t="s">
        <v>148</v>
      </c>
    </row>
    <row r="5" spans="1:28" s="115" customFormat="1" ht="122.25">
      <c r="A5" s="127"/>
      <c r="B5" s="79" t="s">
        <v>0</v>
      </c>
      <c r="C5" s="79" t="s">
        <v>1</v>
      </c>
      <c r="D5" s="80" t="s">
        <v>3</v>
      </c>
      <c r="E5" s="80" t="s">
        <v>4</v>
      </c>
      <c r="F5" s="80" t="s">
        <v>5</v>
      </c>
      <c r="G5" s="81" t="s">
        <v>6</v>
      </c>
      <c r="H5" s="144"/>
      <c r="I5" s="133"/>
      <c r="J5" s="133" t="s">
        <v>8</v>
      </c>
      <c r="K5" s="133" t="s">
        <v>9</v>
      </c>
      <c r="L5" s="80" t="s">
        <v>130</v>
      </c>
      <c r="M5" s="80" t="s">
        <v>197</v>
      </c>
      <c r="N5" s="80" t="s">
        <v>146</v>
      </c>
      <c r="O5" s="80" t="s">
        <v>198</v>
      </c>
      <c r="P5" s="80" t="s">
        <v>199</v>
      </c>
      <c r="Q5" s="135"/>
      <c r="R5" s="82" t="s">
        <v>154</v>
      </c>
      <c r="S5" s="82" t="s">
        <v>155</v>
      </c>
      <c r="T5" s="82" t="s">
        <v>156</v>
      </c>
      <c r="U5" s="82" t="s">
        <v>157</v>
      </c>
      <c r="V5" s="135"/>
      <c r="W5" s="112" t="s">
        <v>200</v>
      </c>
      <c r="X5" s="135"/>
      <c r="Y5" s="135"/>
      <c r="Z5" s="147"/>
    </row>
    <row r="6" spans="1:28" s="85" customFormat="1" ht="138">
      <c r="A6" s="120" t="s">
        <v>377</v>
      </c>
      <c r="B6" s="120" t="s">
        <v>202</v>
      </c>
      <c r="C6" s="120"/>
      <c r="D6" s="120" t="s">
        <v>202</v>
      </c>
      <c r="E6" s="120"/>
      <c r="F6" s="120" t="s">
        <v>202</v>
      </c>
      <c r="G6" s="120" t="s">
        <v>334</v>
      </c>
      <c r="H6" s="120" t="s">
        <v>444</v>
      </c>
      <c r="I6" s="83" t="s">
        <v>14</v>
      </c>
      <c r="J6" s="88" t="s">
        <v>257</v>
      </c>
      <c r="K6" s="83" t="s">
        <v>15</v>
      </c>
      <c r="L6" s="73" t="s">
        <v>188</v>
      </c>
      <c r="M6" s="74">
        <f>VLOOKUP('MATRIZ DE RIESGOS DE SST'!L6,'MAPAS DE RIESGOS INHER Y RESID'!$E$3:$F$7,2,FALSE)</f>
        <v>2</v>
      </c>
      <c r="N6" s="73" t="s">
        <v>192</v>
      </c>
      <c r="O6" s="74">
        <f>VLOOKUP('MATRIZ DE RIESGOS DE SST'!N6,'MAPAS DE RIESGOS INHER Y RESID'!$O$3:$P$7,2,FALSE)</f>
        <v>16</v>
      </c>
      <c r="P6" s="74">
        <f>M6*O6</f>
        <v>32</v>
      </c>
      <c r="Q6" s="73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MODERADO</v>
      </c>
      <c r="R6" s="96" t="s">
        <v>282</v>
      </c>
      <c r="S6" s="91" t="s">
        <v>392</v>
      </c>
      <c r="T6" s="83" t="s">
        <v>280</v>
      </c>
      <c r="U6" s="83" t="s">
        <v>279</v>
      </c>
      <c r="V6" s="73" t="s">
        <v>183</v>
      </c>
      <c r="W6" s="84">
        <f>VLOOKUP(V6,'MAPAS DE RIESGOS INHER Y RESID'!$E$16:$F$18,2,FALSE)</f>
        <v>0.9</v>
      </c>
      <c r="X6" s="75">
        <f>P6-(W6*P6)</f>
        <v>3.1999999999999993</v>
      </c>
      <c r="Y6" s="73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83" t="str">
        <f>'TABLA DE CRITERIOS'!B25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B6" s="85" t="s">
        <v>322</v>
      </c>
    </row>
    <row r="7" spans="1:28" s="85" customFormat="1" ht="165" customHeight="1">
      <c r="A7" s="121"/>
      <c r="B7" s="121"/>
      <c r="C7" s="121"/>
      <c r="D7" s="121"/>
      <c r="E7" s="121"/>
      <c r="F7" s="121"/>
      <c r="G7" s="121"/>
      <c r="H7" s="121"/>
      <c r="I7" s="83" t="s">
        <v>19</v>
      </c>
      <c r="J7" s="88" t="s">
        <v>258</v>
      </c>
      <c r="K7" s="83" t="s">
        <v>15</v>
      </c>
      <c r="L7" s="73" t="s">
        <v>188</v>
      </c>
      <c r="M7" s="74">
        <f>VLOOKUP('MATRIZ DE RIESGOS DE SST'!L7,'MAPAS DE RIESGOS INHER Y RESID'!$E$3:$F$7,2,FALSE)</f>
        <v>2</v>
      </c>
      <c r="N7" s="73" t="s">
        <v>192</v>
      </c>
      <c r="O7" s="74">
        <f>VLOOKUP('MATRIZ DE RIESGOS DE SST'!N7,'MAPAS DE RIESGOS INHER Y RESID'!$O$3:$P$7,2,FALSE)</f>
        <v>16</v>
      </c>
      <c r="P7" s="74">
        <f>+M7*O7</f>
        <v>32</v>
      </c>
      <c r="Q7" s="73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MODERADO</v>
      </c>
      <c r="R7" s="83" t="s">
        <v>282</v>
      </c>
      <c r="S7" s="83" t="s">
        <v>300</v>
      </c>
      <c r="T7" s="83" t="s">
        <v>291</v>
      </c>
      <c r="U7" s="83" t="s">
        <v>301</v>
      </c>
      <c r="V7" s="73" t="s">
        <v>183</v>
      </c>
      <c r="W7" s="84">
        <f>VLOOKUP(V7,'MAPAS DE RIESGOS INHER Y RESID'!$E$16:$F$18,2,FALSE)</f>
        <v>0.9</v>
      </c>
      <c r="X7" s="75">
        <f>P7-(W7*P7)</f>
        <v>3.1999999999999993</v>
      </c>
      <c r="Y7" s="73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83" t="s">
        <v>203</v>
      </c>
    </row>
    <row r="8" spans="1:28" ht="255">
      <c r="A8" s="121"/>
      <c r="B8" s="121"/>
      <c r="C8" s="121"/>
      <c r="D8" s="121"/>
      <c r="E8" s="121"/>
      <c r="F8" s="121"/>
      <c r="G8" s="121"/>
      <c r="H8" s="121"/>
      <c r="I8" s="83" t="s">
        <v>21</v>
      </c>
      <c r="J8" s="88" t="s">
        <v>257</v>
      </c>
      <c r="K8" s="83" t="s">
        <v>15</v>
      </c>
      <c r="L8" s="73" t="s">
        <v>188</v>
      </c>
      <c r="M8" s="74">
        <f>VLOOKUP('MATRIZ DE RIESGOS DE SST'!L8,'MAPAS DE RIESGOS INHER Y RESID'!$E$3:$F$7,2,FALSE)</f>
        <v>2</v>
      </c>
      <c r="N8" s="73" t="s">
        <v>192</v>
      </c>
      <c r="O8" s="74">
        <f>VLOOKUP('MATRIZ DE RIESGOS DE SST'!N8,'MAPAS DE RIESGOS INHER Y RESID'!$O$3:$P$7,2,FALSE)</f>
        <v>16</v>
      </c>
      <c r="P8" s="74">
        <f>M8*O8</f>
        <v>32</v>
      </c>
      <c r="Q8" s="73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MODERADO</v>
      </c>
      <c r="R8" s="83" t="s">
        <v>282</v>
      </c>
      <c r="S8" s="83" t="s">
        <v>294</v>
      </c>
      <c r="T8" s="83" t="s">
        <v>291</v>
      </c>
      <c r="U8" s="83" t="s">
        <v>293</v>
      </c>
      <c r="V8" s="73" t="s">
        <v>183</v>
      </c>
      <c r="W8" s="84">
        <f>VLOOKUP(V8,'MAPAS DE RIESGOS INHER Y RESID'!$E$16:$F$18,2,FALSE)</f>
        <v>0.9</v>
      </c>
      <c r="X8" s="75">
        <f t="shared" ref="X8:X23" si="0">P8-(P8*W8)</f>
        <v>3.1999999999999993</v>
      </c>
      <c r="Y8" s="73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83" t="s">
        <v>203</v>
      </c>
    </row>
    <row r="9" spans="1:28" ht="135">
      <c r="A9" s="121"/>
      <c r="B9" s="121"/>
      <c r="C9" s="121"/>
      <c r="D9" s="121"/>
      <c r="E9" s="121"/>
      <c r="F9" s="121"/>
      <c r="G9" s="121"/>
      <c r="H9" s="121"/>
      <c r="I9" s="83" t="s">
        <v>101</v>
      </c>
      <c r="J9" s="88" t="s">
        <v>446</v>
      </c>
      <c r="K9" s="83" t="s">
        <v>102</v>
      </c>
      <c r="L9" s="73" t="s">
        <v>188</v>
      </c>
      <c r="M9" s="74">
        <f>VLOOKUP('MATRIZ DE RIESGOS DE SST'!L9,'MAPAS DE RIESGOS INHER Y RESID'!$E$3:$F$7,2,FALSE)</f>
        <v>2</v>
      </c>
      <c r="N9" s="73" t="s">
        <v>192</v>
      </c>
      <c r="O9" s="74">
        <f>VLOOKUP('MATRIZ DE RIESGOS DE SST'!N9,'MAPAS DE RIESGOS INHER Y RESID'!$O$3:$P$7,2,FALSE)</f>
        <v>16</v>
      </c>
      <c r="P9" s="74">
        <f>M9*O9</f>
        <v>32</v>
      </c>
      <c r="Q9" s="73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MODERADO</v>
      </c>
      <c r="R9" s="83"/>
      <c r="S9" s="83" t="s">
        <v>402</v>
      </c>
      <c r="T9" s="83" t="s">
        <v>404</v>
      </c>
      <c r="U9" s="83" t="s">
        <v>405</v>
      </c>
      <c r="V9" s="73" t="s">
        <v>183</v>
      </c>
      <c r="W9" s="84">
        <f>VLOOKUP(V9,'MAPAS DE RIESGOS INHER Y RESID'!$E$16:$F$18,2,FALSE)</f>
        <v>0.9</v>
      </c>
      <c r="X9" s="75">
        <f>P9-(P9*W9)</f>
        <v>3.1999999999999993</v>
      </c>
      <c r="Y9" s="73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83" t="s">
        <v>203</v>
      </c>
    </row>
    <row r="10" spans="1:28" ht="248.25" customHeight="1">
      <c r="A10" s="121"/>
      <c r="B10" s="121"/>
      <c r="C10" s="121"/>
      <c r="D10" s="121"/>
      <c r="E10" s="121"/>
      <c r="F10" s="121"/>
      <c r="G10" s="121"/>
      <c r="H10" s="121"/>
      <c r="I10" s="83" t="s">
        <v>22</v>
      </c>
      <c r="J10" s="88" t="s">
        <v>23</v>
      </c>
      <c r="K10" s="83" t="s">
        <v>24</v>
      </c>
      <c r="L10" s="73" t="s">
        <v>182</v>
      </c>
      <c r="M10" s="74">
        <f>VLOOKUP('MATRIZ DE RIESGOS DE SST'!L10,'MAPAS DE RIESGOS INHER Y RESID'!$E$3:$F$7,2,FALSE)</f>
        <v>3</v>
      </c>
      <c r="N10" s="73" t="s">
        <v>191</v>
      </c>
      <c r="O10" s="74">
        <f>VLOOKUP('MATRIZ DE RIESGOS DE SST'!N10,'MAPAS DE RIESGOS INHER Y RESID'!$O$3:$P$7,2,FALSE)</f>
        <v>4</v>
      </c>
      <c r="P10" s="74">
        <f t="shared" ref="P10:P38" si="1">+M10*O10</f>
        <v>12</v>
      </c>
      <c r="Q10" s="73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MODERADO</v>
      </c>
      <c r="R10" s="83" t="s">
        <v>282</v>
      </c>
      <c r="S10" s="83" t="s">
        <v>281</v>
      </c>
      <c r="T10" s="83" t="s">
        <v>302</v>
      </c>
      <c r="U10" s="83" t="s">
        <v>303</v>
      </c>
      <c r="V10" s="73" t="s">
        <v>183</v>
      </c>
      <c r="W10" s="84">
        <f>VLOOKUP(V10,'MAPAS DE RIESGOS INHER Y RESID'!$E$16:$F$18,2,FALSE)</f>
        <v>0.9</v>
      </c>
      <c r="X10" s="75">
        <f t="shared" si="0"/>
        <v>1.1999999999999993</v>
      </c>
      <c r="Y10" s="73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86" t="s">
        <v>203</v>
      </c>
    </row>
    <row r="11" spans="1:28" ht="248.25" customHeight="1">
      <c r="A11" s="121"/>
      <c r="B11" s="121"/>
      <c r="C11" s="121"/>
      <c r="D11" s="121"/>
      <c r="E11" s="121"/>
      <c r="F11" s="121"/>
      <c r="G11" s="121"/>
      <c r="H11" s="121"/>
      <c r="I11" s="83" t="s">
        <v>25</v>
      </c>
      <c r="J11" s="88" t="s">
        <v>23</v>
      </c>
      <c r="K11" s="83" t="s">
        <v>24</v>
      </c>
      <c r="L11" s="73" t="s">
        <v>182</v>
      </c>
      <c r="M11" s="74">
        <f>VLOOKUP('MATRIZ DE RIESGOS DE SST'!L11,'MAPAS DE RIESGOS INHER Y RESID'!$E$3:$F$7,2,FALSE)</f>
        <v>3</v>
      </c>
      <c r="N11" s="73" t="s">
        <v>191</v>
      </c>
      <c r="O11" s="74">
        <f>VLOOKUP('MATRIZ DE RIESGOS DE SST'!N11,'MAPAS DE RIESGOS INHER Y RESID'!$O$3:$P$7,2,FALSE)</f>
        <v>4</v>
      </c>
      <c r="P11" s="74">
        <f>+M11*O11</f>
        <v>12</v>
      </c>
      <c r="Q11" s="73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MODERADO</v>
      </c>
      <c r="R11" s="83"/>
      <c r="S11" s="83" t="s">
        <v>281</v>
      </c>
      <c r="T11" s="83" t="s">
        <v>302</v>
      </c>
      <c r="U11" s="83" t="s">
        <v>303</v>
      </c>
      <c r="V11" s="73" t="s">
        <v>183</v>
      </c>
      <c r="W11" s="84">
        <f>VLOOKUP(V11,'MAPAS DE RIESGOS INHER Y RESID'!$E$16:$F$18,2,FALSE)</f>
        <v>0.9</v>
      </c>
      <c r="X11" s="75">
        <f>P11-(P11*W11)</f>
        <v>1.1999999999999993</v>
      </c>
      <c r="Y11" s="73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86" t="s">
        <v>203</v>
      </c>
    </row>
    <row r="12" spans="1:28" ht="165" customHeight="1">
      <c r="A12" s="121"/>
      <c r="B12" s="121"/>
      <c r="C12" s="121"/>
      <c r="D12" s="121"/>
      <c r="E12" s="121"/>
      <c r="F12" s="121"/>
      <c r="G12" s="121"/>
      <c r="H12" s="121"/>
      <c r="I12" s="83" t="s">
        <v>30</v>
      </c>
      <c r="J12" s="88" t="s">
        <v>259</v>
      </c>
      <c r="K12" s="83" t="s">
        <v>24</v>
      </c>
      <c r="L12" s="73" t="s">
        <v>188</v>
      </c>
      <c r="M12" s="74">
        <f>VLOOKUP('MATRIZ DE RIESGOS DE SST'!L12,'MAPAS DE RIESGOS INHER Y RESID'!$E$3:$F$7,2,FALSE)</f>
        <v>2</v>
      </c>
      <c r="N12" s="73" t="s">
        <v>192</v>
      </c>
      <c r="O12" s="74">
        <f>VLOOKUP('MATRIZ DE RIESGOS DE SST'!N12,'MAPAS DE RIESGOS INHER Y RESID'!$O$3:$P$7,2,FALSE)</f>
        <v>16</v>
      </c>
      <c r="P12" s="74">
        <f t="shared" si="1"/>
        <v>32</v>
      </c>
      <c r="Q12" s="73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MODERADO</v>
      </c>
      <c r="R12" s="83" t="s">
        <v>282</v>
      </c>
      <c r="S12" s="83"/>
      <c r="T12" s="83" t="s">
        <v>289</v>
      </c>
      <c r="U12" s="83" t="s">
        <v>394</v>
      </c>
      <c r="V12" s="73" t="s">
        <v>183</v>
      </c>
      <c r="W12" s="84">
        <f>VLOOKUP(V12,'MAPAS DE RIESGOS INHER Y RESID'!$E$16:$F$18,2,FALSE)</f>
        <v>0.9</v>
      </c>
      <c r="X12" s="75">
        <f t="shared" si="0"/>
        <v>3.1999999999999993</v>
      </c>
      <c r="Y12" s="73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86" t="s">
        <v>203</v>
      </c>
    </row>
    <row r="13" spans="1:28" ht="165" customHeight="1">
      <c r="A13" s="121"/>
      <c r="B13" s="121"/>
      <c r="C13" s="121"/>
      <c r="D13" s="121"/>
      <c r="E13" s="121"/>
      <c r="F13" s="121"/>
      <c r="G13" s="121"/>
      <c r="H13" s="121"/>
      <c r="I13" s="83" t="s">
        <v>112</v>
      </c>
      <c r="J13" s="88" t="s">
        <v>113</v>
      </c>
      <c r="K13" s="83" t="s">
        <v>114</v>
      </c>
      <c r="L13" s="73" t="s">
        <v>188</v>
      </c>
      <c r="M13" s="74">
        <f>VLOOKUP('MATRIZ DE RIESGOS DE SST'!L13,'MAPAS DE RIESGOS INHER Y RESID'!$E$3:$F$7,2,FALSE)</f>
        <v>2</v>
      </c>
      <c r="N13" s="73" t="s">
        <v>191</v>
      </c>
      <c r="O13" s="74">
        <f>VLOOKUP('MATRIZ DE RIESGOS DE SST'!N13,'MAPAS DE RIESGOS INHER Y RESID'!$O$3:$P$7,2,FALSE)</f>
        <v>4</v>
      </c>
      <c r="P13" s="74">
        <f t="shared" si="1"/>
        <v>8</v>
      </c>
      <c r="Q13" s="73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BAJO</v>
      </c>
      <c r="R13" s="96" t="s">
        <v>445</v>
      </c>
      <c r="S13" s="96"/>
      <c r="T13" s="96" t="s">
        <v>320</v>
      </c>
      <c r="U13" s="96" t="s">
        <v>319</v>
      </c>
      <c r="V13" s="73" t="s">
        <v>183</v>
      </c>
      <c r="W13" s="84">
        <f>VLOOKUP(V13,'MAPAS DE RIESGOS INHER Y RESID'!$E$16:$F$18,2,FALSE)</f>
        <v>0.9</v>
      </c>
      <c r="X13" s="75">
        <f t="shared" si="0"/>
        <v>0.79999999999999982</v>
      </c>
      <c r="Y13" s="73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86" t="s">
        <v>203</v>
      </c>
    </row>
    <row r="14" spans="1:28" ht="165" customHeight="1">
      <c r="A14" s="121"/>
      <c r="B14" s="121"/>
      <c r="C14" s="121"/>
      <c r="D14" s="121"/>
      <c r="E14" s="121"/>
      <c r="F14" s="121"/>
      <c r="G14" s="121"/>
      <c r="H14" s="121"/>
      <c r="I14" s="83" t="s">
        <v>95</v>
      </c>
      <c r="J14" s="88" t="s">
        <v>96</v>
      </c>
      <c r="K14" s="83" t="s">
        <v>97</v>
      </c>
      <c r="L14" s="73" t="s">
        <v>182</v>
      </c>
      <c r="M14" s="74">
        <f>VLOOKUP('MATRIZ DE RIESGOS DE SST'!L14,'MAPAS DE RIESGOS INHER Y RESID'!$E$3:$F$7,2,FALSE)</f>
        <v>3</v>
      </c>
      <c r="N14" s="73" t="s">
        <v>192</v>
      </c>
      <c r="O14" s="74">
        <f>VLOOKUP('MATRIZ DE RIESGOS DE SST'!N14,'MAPAS DE RIESGOS INHER Y RESID'!$O$3:$P$7,2,FALSE)</f>
        <v>16</v>
      </c>
      <c r="P14" s="74">
        <f t="shared" ref="P14:P21" si="2">+M14*O14</f>
        <v>48</v>
      </c>
      <c r="Q14" s="73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83" t="s">
        <v>282</v>
      </c>
      <c r="S14" s="83"/>
      <c r="T14" s="83" t="s">
        <v>314</v>
      </c>
      <c r="U14" s="83" t="s">
        <v>315</v>
      </c>
      <c r="V14" s="73" t="s">
        <v>183</v>
      </c>
      <c r="W14" s="84">
        <f>VLOOKUP(V14,'MAPAS DE RIESGOS INHER Y RESID'!$E$16:$F$18,2,FALSE)</f>
        <v>0.9</v>
      </c>
      <c r="X14" s="75">
        <f t="shared" si="0"/>
        <v>4.7999999999999972</v>
      </c>
      <c r="Y14" s="73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86" t="s">
        <v>203</v>
      </c>
    </row>
    <row r="15" spans="1:28" ht="165" customHeight="1">
      <c r="A15" s="121"/>
      <c r="B15" s="121"/>
      <c r="C15" s="121"/>
      <c r="D15" s="121"/>
      <c r="E15" s="121"/>
      <c r="F15" s="121"/>
      <c r="G15" s="121"/>
      <c r="H15" s="121"/>
      <c r="I15" s="83" t="s">
        <v>129</v>
      </c>
      <c r="J15" s="88" t="s">
        <v>127</v>
      </c>
      <c r="K15" s="83" t="s">
        <v>128</v>
      </c>
      <c r="L15" s="73" t="s">
        <v>188</v>
      </c>
      <c r="M15" s="74">
        <f>VLOOKUP('MATRIZ DE RIESGOS DE SST'!L15,'MAPAS DE RIESGOS INHER Y RESID'!$E$3:$F$7,2,FALSE)</f>
        <v>2</v>
      </c>
      <c r="N15" s="73" t="s">
        <v>191</v>
      </c>
      <c r="O15" s="74">
        <f>VLOOKUP('MATRIZ DE RIESGOS DE SST'!N15,'MAPAS DE RIESGOS INHER Y RESID'!$O$3:$P$7,2,FALSE)</f>
        <v>4</v>
      </c>
      <c r="P15" s="74">
        <f t="shared" si="2"/>
        <v>8</v>
      </c>
      <c r="Q15" s="73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BAJO</v>
      </c>
      <c r="R15" s="96" t="s">
        <v>282</v>
      </c>
      <c r="S15" s="96" t="s">
        <v>311</v>
      </c>
      <c r="T15" s="96" t="s">
        <v>312</v>
      </c>
      <c r="U15" s="96" t="s">
        <v>313</v>
      </c>
      <c r="V15" s="73" t="s">
        <v>181</v>
      </c>
      <c r="W15" s="84">
        <f>VLOOKUP(V15,'MAPAS DE RIESGOS INHER Y RESID'!$E$16:$F$18,2,FALSE)</f>
        <v>0.15</v>
      </c>
      <c r="X15" s="75">
        <f t="shared" si="0"/>
        <v>6.8</v>
      </c>
      <c r="Y15" s="73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86" t="s">
        <v>203</v>
      </c>
    </row>
    <row r="16" spans="1:28" ht="165" customHeight="1">
      <c r="A16" s="121"/>
      <c r="B16" s="121"/>
      <c r="C16" s="121"/>
      <c r="D16" s="121"/>
      <c r="E16" s="121"/>
      <c r="F16" s="121"/>
      <c r="G16" s="121"/>
      <c r="H16" s="121"/>
      <c r="I16" s="83" t="s">
        <v>52</v>
      </c>
      <c r="J16" s="88" t="s">
        <v>212</v>
      </c>
      <c r="K16" s="83" t="s">
        <v>53</v>
      </c>
      <c r="L16" s="73" t="s">
        <v>188</v>
      </c>
      <c r="M16" s="74">
        <f>VLOOKUP('MATRIZ DE RIESGOS DE SST'!L16,'MAPAS DE RIESGOS INHER Y RESID'!$E$3:$F$7,2,FALSE)</f>
        <v>2</v>
      </c>
      <c r="N16" s="73" t="s">
        <v>191</v>
      </c>
      <c r="O16" s="74">
        <f>VLOOKUP('MATRIZ DE RIESGOS DE SST'!N16,'MAPAS DE RIESGOS INHER Y RESID'!$O$3:$P$7,2,FALSE)</f>
        <v>4</v>
      </c>
      <c r="P16" s="74">
        <f t="shared" si="2"/>
        <v>8</v>
      </c>
      <c r="Q16" s="73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BAJO</v>
      </c>
      <c r="R16" s="96" t="s">
        <v>282</v>
      </c>
      <c r="S16" s="96" t="s">
        <v>413</v>
      </c>
      <c r="T16" s="96" t="s">
        <v>414</v>
      </c>
      <c r="U16" s="96" t="s">
        <v>440</v>
      </c>
      <c r="V16" s="73" t="s">
        <v>181</v>
      </c>
      <c r="W16" s="84">
        <f>VLOOKUP(V16,'MAPAS DE RIESGOS INHER Y RESID'!$E$16:$F$18,2,FALSE)</f>
        <v>0.15</v>
      </c>
      <c r="X16" s="75">
        <f t="shared" si="0"/>
        <v>6.8</v>
      </c>
      <c r="Y16" s="73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BAJO</v>
      </c>
      <c r="Z16" s="83" t="s">
        <v>203</v>
      </c>
    </row>
    <row r="17" spans="1:26" ht="165" customHeight="1">
      <c r="A17" s="121"/>
      <c r="B17" s="121"/>
      <c r="C17" s="121"/>
      <c r="D17" s="121"/>
      <c r="E17" s="121"/>
      <c r="F17" s="121"/>
      <c r="G17" s="121"/>
      <c r="H17" s="121"/>
      <c r="I17" s="83" t="s">
        <v>60</v>
      </c>
      <c r="J17" s="88" t="s">
        <v>378</v>
      </c>
      <c r="K17" s="83" t="s">
        <v>61</v>
      </c>
      <c r="L17" s="73" t="s">
        <v>188</v>
      </c>
      <c r="M17" s="74">
        <f>VLOOKUP('MATRIZ DE RIESGOS DE SST'!L17,'MAPAS DE RIESGOS INHER Y RESID'!$E$3:$F$7,2,FALSE)</f>
        <v>2</v>
      </c>
      <c r="N17" s="73" t="s">
        <v>192</v>
      </c>
      <c r="O17" s="74">
        <f>VLOOKUP('MATRIZ DE RIESGOS DE SST'!N17,'MAPAS DE RIESGOS INHER Y RESID'!$O$3:$P$7,2,FALSE)</f>
        <v>16</v>
      </c>
      <c r="P17" s="74">
        <f t="shared" si="2"/>
        <v>32</v>
      </c>
      <c r="Q17" s="73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MODERADO</v>
      </c>
      <c r="R17" s="96" t="s">
        <v>282</v>
      </c>
      <c r="S17" s="96"/>
      <c r="T17" s="91" t="s">
        <v>305</v>
      </c>
      <c r="U17" s="91" t="s">
        <v>435</v>
      </c>
      <c r="V17" s="73" t="s">
        <v>181</v>
      </c>
      <c r="W17" s="84">
        <f>VLOOKUP(V17,'MAPAS DE RIESGOS INHER Y RESID'!$E$16:$F$18,2,FALSE)</f>
        <v>0.15</v>
      </c>
      <c r="X17" s="75">
        <f t="shared" si="0"/>
        <v>27.2</v>
      </c>
      <c r="Y17" s="73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MODERADO</v>
      </c>
      <c r="Z17" s="83" t="s">
        <v>149</v>
      </c>
    </row>
    <row r="18" spans="1:26" ht="165" customHeight="1">
      <c r="A18" s="121"/>
      <c r="B18" s="121"/>
      <c r="C18" s="121"/>
      <c r="D18" s="121"/>
      <c r="E18" s="121"/>
      <c r="F18" s="121"/>
      <c r="G18" s="121"/>
      <c r="H18" s="121"/>
      <c r="I18" s="83" t="s">
        <v>379</v>
      </c>
      <c r="J18" s="88" t="s">
        <v>339</v>
      </c>
      <c r="K18" s="83" t="s">
        <v>63</v>
      </c>
      <c r="L18" s="73" t="s">
        <v>182</v>
      </c>
      <c r="M18" s="74">
        <f>VLOOKUP('MATRIZ DE RIESGOS DE SST'!L18,'MAPAS DE RIESGOS INHER Y RESID'!$E$3:$F$7,2,FALSE)</f>
        <v>3</v>
      </c>
      <c r="N18" s="73" t="s">
        <v>191</v>
      </c>
      <c r="O18" s="74">
        <f>VLOOKUP('MATRIZ DE RIESGOS DE SST'!N18,'MAPAS DE RIESGOS INHER Y RESID'!$O$3:$P$7,2,FALSE)</f>
        <v>4</v>
      </c>
      <c r="P18" s="74">
        <f t="shared" si="2"/>
        <v>12</v>
      </c>
      <c r="Q18" s="73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MODERADO</v>
      </c>
      <c r="R18" s="96" t="s">
        <v>282</v>
      </c>
      <c r="S18" s="96" t="s">
        <v>287</v>
      </c>
      <c r="T18" s="96" t="s">
        <v>304</v>
      </c>
      <c r="U18" s="96" t="s">
        <v>282</v>
      </c>
      <c r="V18" s="73" t="s">
        <v>181</v>
      </c>
      <c r="W18" s="84">
        <f>VLOOKUP(V18,'MAPAS DE RIESGOS INHER Y RESID'!$E$16:$F$18,2,FALSE)</f>
        <v>0.15</v>
      </c>
      <c r="X18" s="75">
        <f t="shared" si="0"/>
        <v>10.199999999999999</v>
      </c>
      <c r="Y18" s="73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MODERADO</v>
      </c>
      <c r="Z18" s="83" t="s">
        <v>149</v>
      </c>
    </row>
    <row r="19" spans="1:26" ht="165" customHeight="1">
      <c r="A19" s="121"/>
      <c r="B19" s="121"/>
      <c r="C19" s="121"/>
      <c r="D19" s="121"/>
      <c r="E19" s="121"/>
      <c r="F19" s="121"/>
      <c r="G19" s="121"/>
      <c r="H19" s="121"/>
      <c r="I19" s="83" t="s">
        <v>64</v>
      </c>
      <c r="J19" s="88" t="s">
        <v>340</v>
      </c>
      <c r="K19" s="83" t="s">
        <v>66</v>
      </c>
      <c r="L19" s="73" t="s">
        <v>188</v>
      </c>
      <c r="M19" s="74">
        <f>VLOOKUP('MATRIZ DE RIESGOS DE SST'!L19,'MAPAS DE RIESGOS INHER Y RESID'!$E$3:$F$7,2,FALSE)</f>
        <v>2</v>
      </c>
      <c r="N19" s="73" t="s">
        <v>192</v>
      </c>
      <c r="O19" s="74">
        <f>VLOOKUP('MATRIZ DE RIESGOS DE SST'!N19,'MAPAS DE RIESGOS INHER Y RESID'!$O$3:$P$7,2,FALSE)</f>
        <v>16</v>
      </c>
      <c r="P19" s="74">
        <f t="shared" si="2"/>
        <v>32</v>
      </c>
      <c r="Q19" s="73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MODERADO</v>
      </c>
      <c r="R19" s="96" t="s">
        <v>282</v>
      </c>
      <c r="S19" s="96" t="s">
        <v>398</v>
      </c>
      <c r="T19" s="96" t="s">
        <v>399</v>
      </c>
      <c r="U19" s="96" t="s">
        <v>400</v>
      </c>
      <c r="V19" s="73" t="s">
        <v>181</v>
      </c>
      <c r="W19" s="84">
        <f>VLOOKUP(V19,'MAPAS DE RIESGOS INHER Y RESID'!$E$16:$F$18,2,FALSE)</f>
        <v>0.15</v>
      </c>
      <c r="X19" s="75">
        <f t="shared" si="0"/>
        <v>27.2</v>
      </c>
      <c r="Y19" s="73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MODERADO</v>
      </c>
      <c r="Z19" s="83" t="s">
        <v>149</v>
      </c>
    </row>
    <row r="20" spans="1:26" ht="165" customHeight="1">
      <c r="A20" s="121"/>
      <c r="B20" s="121"/>
      <c r="C20" s="121"/>
      <c r="D20" s="121"/>
      <c r="E20" s="121"/>
      <c r="F20" s="121"/>
      <c r="G20" s="121"/>
      <c r="H20" s="121"/>
      <c r="I20" s="83" t="s">
        <v>223</v>
      </c>
      <c r="J20" s="88" t="s">
        <v>380</v>
      </c>
      <c r="K20" s="83" t="s">
        <v>81</v>
      </c>
      <c r="L20" s="73" t="s">
        <v>188</v>
      </c>
      <c r="M20" s="74">
        <f>VLOOKUP('MATRIZ DE RIESGOS DE SST'!L20,'MAPAS DE RIESGOS INHER Y RESID'!$E$3:$F$7,2,FALSE)</f>
        <v>2</v>
      </c>
      <c r="N20" s="73" t="s">
        <v>192</v>
      </c>
      <c r="O20" s="74">
        <f>VLOOKUP('MATRIZ DE RIESGOS DE SST'!N20,'MAPAS DE RIESGOS INHER Y RESID'!$O$3:$P$7,2,FALSE)</f>
        <v>16</v>
      </c>
      <c r="P20" s="74">
        <f t="shared" si="2"/>
        <v>32</v>
      </c>
      <c r="Q20" s="73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MODERADO</v>
      </c>
      <c r="R20" s="96" t="s">
        <v>282</v>
      </c>
      <c r="S20" s="96"/>
      <c r="T20" s="96" t="s">
        <v>306</v>
      </c>
      <c r="U20" s="96" t="s">
        <v>437</v>
      </c>
      <c r="V20" s="73" t="s">
        <v>181</v>
      </c>
      <c r="W20" s="84">
        <f>VLOOKUP(V20,'MAPAS DE RIESGOS INHER Y RESID'!$E$16:$F$18,2,FALSE)</f>
        <v>0.15</v>
      </c>
      <c r="X20" s="75">
        <f t="shared" si="0"/>
        <v>27.2</v>
      </c>
      <c r="Y20" s="73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MODERADO</v>
      </c>
      <c r="Z20" s="83" t="s">
        <v>149</v>
      </c>
    </row>
    <row r="21" spans="1:26" ht="165" customHeight="1">
      <c r="A21" s="121"/>
      <c r="B21" s="121"/>
      <c r="C21" s="121"/>
      <c r="D21" s="121"/>
      <c r="E21" s="121"/>
      <c r="F21" s="121"/>
      <c r="G21" s="121"/>
      <c r="H21" s="121"/>
      <c r="I21" s="83" t="s">
        <v>86</v>
      </c>
      <c r="J21" s="88" t="s">
        <v>216</v>
      </c>
      <c r="K21" s="83" t="s">
        <v>87</v>
      </c>
      <c r="L21" s="73" t="s">
        <v>188</v>
      </c>
      <c r="M21" s="74">
        <f>VLOOKUP('MATRIZ DE RIESGOS DE SST'!L21,'MAPAS DE RIESGOS INHER Y RESID'!$E$3:$F$7,2,FALSE)</f>
        <v>2</v>
      </c>
      <c r="N21" s="73" t="s">
        <v>193</v>
      </c>
      <c r="O21" s="74">
        <f>VLOOKUP('MATRIZ DE RIESGOS DE SST'!N21,'MAPAS DE RIESGOS INHER Y RESID'!$O$3:$P$7,2,FALSE)</f>
        <v>256</v>
      </c>
      <c r="P21" s="74">
        <f t="shared" si="2"/>
        <v>512</v>
      </c>
      <c r="Q21" s="73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ALTO</v>
      </c>
      <c r="R21" s="96" t="s">
        <v>308</v>
      </c>
      <c r="S21" s="96" t="s">
        <v>309</v>
      </c>
      <c r="T21" s="96"/>
      <c r="U21" s="96" t="s">
        <v>310</v>
      </c>
      <c r="V21" s="73" t="s">
        <v>183</v>
      </c>
      <c r="W21" s="84">
        <f>VLOOKUP(V21,'MAPAS DE RIESGOS INHER Y RESID'!$E$16:$F$18,2,FALSE)</f>
        <v>0.9</v>
      </c>
      <c r="X21" s="75">
        <f t="shared" si="0"/>
        <v>51.199999999999989</v>
      </c>
      <c r="Y21" s="73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MODERADO</v>
      </c>
      <c r="Z21" s="83" t="s">
        <v>173</v>
      </c>
    </row>
    <row r="22" spans="1:26" ht="165" customHeight="1">
      <c r="A22" s="122"/>
      <c r="B22" s="122"/>
      <c r="C22" s="122"/>
      <c r="D22" s="122"/>
      <c r="E22" s="122"/>
      <c r="F22" s="122"/>
      <c r="G22" s="122"/>
      <c r="H22" s="122"/>
      <c r="I22" s="83" t="s">
        <v>48</v>
      </c>
      <c r="J22" s="88" t="s">
        <v>49</v>
      </c>
      <c r="K22" s="83" t="s">
        <v>50</v>
      </c>
      <c r="L22" s="73" t="s">
        <v>189</v>
      </c>
      <c r="M22" s="74">
        <f>VLOOKUP('MATRIZ DE RIESGOS DE SST'!L22,'MAPAS DE RIESGOS INHER Y RESID'!$E$3:$F$7,2,FALSE)</f>
        <v>1</v>
      </c>
      <c r="N22" s="73" t="s">
        <v>192</v>
      </c>
      <c r="O22" s="74">
        <f>VLOOKUP('MATRIZ DE RIESGOS DE SST'!N22,'MAPAS DE RIESGOS INHER Y RESID'!$O$3:$P$7,2,FALSE)</f>
        <v>16</v>
      </c>
      <c r="P22" s="74">
        <f t="shared" si="1"/>
        <v>16</v>
      </c>
      <c r="Q22" s="73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96" t="s">
        <v>282</v>
      </c>
      <c r="S22" s="96"/>
      <c r="T22" s="91" t="s">
        <v>434</v>
      </c>
      <c r="U22" s="96"/>
      <c r="V22" s="73" t="s">
        <v>183</v>
      </c>
      <c r="W22" s="84">
        <f>VLOOKUP(V22,'MAPAS DE RIESGOS INHER Y RESID'!$E$16:$F$18,2,FALSE)</f>
        <v>0.9</v>
      </c>
      <c r="X22" s="75">
        <f t="shared" si="0"/>
        <v>1.5999999999999996</v>
      </c>
      <c r="Y22" s="73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83" t="s">
        <v>203</v>
      </c>
    </row>
    <row r="23" spans="1:26" ht="165" customHeight="1">
      <c r="A23" s="120" t="s">
        <v>244</v>
      </c>
      <c r="B23" s="120" t="s">
        <v>202</v>
      </c>
      <c r="C23" s="124"/>
      <c r="D23" s="124" t="s">
        <v>202</v>
      </c>
      <c r="E23" s="124"/>
      <c r="F23" s="124"/>
      <c r="G23" s="124" t="s">
        <v>334</v>
      </c>
      <c r="H23" s="120" t="s">
        <v>256</v>
      </c>
      <c r="I23" s="83" t="s">
        <v>51</v>
      </c>
      <c r="J23" s="88" t="s">
        <v>49</v>
      </c>
      <c r="K23" s="83" t="s">
        <v>50</v>
      </c>
      <c r="L23" s="73" t="s">
        <v>189</v>
      </c>
      <c r="M23" s="74">
        <f>VLOOKUP('MATRIZ DE RIESGOS DE SST'!L23,'MAPAS DE RIESGOS INHER Y RESID'!$E$3:$F$7,2,FALSE)</f>
        <v>1</v>
      </c>
      <c r="N23" s="73" t="s">
        <v>191</v>
      </c>
      <c r="O23" s="74">
        <f>VLOOKUP('MATRIZ DE RIESGOS DE SST'!N23,'MAPAS DE RIESGOS INHER Y RESID'!$O$3:$P$7,2,FALSE)</f>
        <v>4</v>
      </c>
      <c r="P23" s="74">
        <f>+M23*O23</f>
        <v>4</v>
      </c>
      <c r="Q23" s="73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BAJO</v>
      </c>
      <c r="R23" s="83" t="s">
        <v>282</v>
      </c>
      <c r="S23" s="83" t="s">
        <v>282</v>
      </c>
      <c r="T23" s="83" t="s">
        <v>282</v>
      </c>
      <c r="U23" s="83" t="s">
        <v>283</v>
      </c>
      <c r="V23" s="73" t="s">
        <v>182</v>
      </c>
      <c r="W23" s="84">
        <f>VLOOKUP(V23,'MAPAS DE RIESGOS INHER Y RESID'!$E$16:$F$18,2,FALSE)</f>
        <v>0.4</v>
      </c>
      <c r="X23" s="75">
        <f t="shared" si="0"/>
        <v>2.4</v>
      </c>
      <c r="Y23" s="73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BAJO</v>
      </c>
      <c r="Z23" s="83" t="s">
        <v>203</v>
      </c>
    </row>
    <row r="24" spans="1:26" ht="165" customHeight="1">
      <c r="A24" s="121"/>
      <c r="B24" s="121"/>
      <c r="C24" s="125"/>
      <c r="D24" s="125"/>
      <c r="E24" s="125"/>
      <c r="F24" s="125"/>
      <c r="G24" s="125"/>
      <c r="H24" s="121"/>
      <c r="I24" s="83" t="s">
        <v>14</v>
      </c>
      <c r="J24" s="88" t="s">
        <v>257</v>
      </c>
      <c r="K24" s="83" t="s">
        <v>15</v>
      </c>
      <c r="L24" s="73" t="s">
        <v>188</v>
      </c>
      <c r="M24" s="74">
        <f>VLOOKUP('MATRIZ DE RIESGOS DE SST'!L24,'MAPAS DE RIESGOS INHER Y RESID'!$E$3:$F$7,2,FALSE)</f>
        <v>2</v>
      </c>
      <c r="N24" s="73" t="s">
        <v>192</v>
      </c>
      <c r="O24" s="74">
        <f>VLOOKUP('MATRIZ DE RIESGOS DE SST'!N24,'MAPAS DE RIESGOS INHER Y RESID'!$O$3:$P$7,2,FALSE)</f>
        <v>16</v>
      </c>
      <c r="P24" s="74">
        <f>M24*O24</f>
        <v>32</v>
      </c>
      <c r="Q24" s="73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MODERADO</v>
      </c>
      <c r="R24" s="96" t="s">
        <v>282</v>
      </c>
      <c r="S24" s="96" t="s">
        <v>294</v>
      </c>
      <c r="T24" s="83" t="s">
        <v>280</v>
      </c>
      <c r="U24" s="83" t="s">
        <v>279</v>
      </c>
      <c r="V24" s="73" t="s">
        <v>183</v>
      </c>
      <c r="W24" s="84">
        <f>VLOOKUP(V24,'MAPAS DE RIESGOS INHER Y RESID'!$E$16:$F$18,2,FALSE)</f>
        <v>0.9</v>
      </c>
      <c r="X24" s="75">
        <f>P24-(W24*P24)</f>
        <v>3.1999999999999993</v>
      </c>
      <c r="Y24" s="73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83" t="s">
        <v>203</v>
      </c>
    </row>
    <row r="25" spans="1:26" ht="165" customHeight="1">
      <c r="A25" s="121"/>
      <c r="B25" s="121"/>
      <c r="C25" s="125"/>
      <c r="D25" s="125"/>
      <c r="E25" s="125"/>
      <c r="F25" s="125"/>
      <c r="G25" s="125"/>
      <c r="H25" s="121"/>
      <c r="I25" s="83" t="s">
        <v>19</v>
      </c>
      <c r="J25" s="88" t="s">
        <v>258</v>
      </c>
      <c r="K25" s="83" t="s">
        <v>15</v>
      </c>
      <c r="L25" s="73" t="s">
        <v>188</v>
      </c>
      <c r="M25" s="74">
        <f>VLOOKUP('MATRIZ DE RIESGOS DE SST'!L25,'MAPAS DE RIESGOS INHER Y RESID'!$E$3:$F$7,2,FALSE)</f>
        <v>2</v>
      </c>
      <c r="N25" s="73" t="s">
        <v>192</v>
      </c>
      <c r="O25" s="74">
        <f>VLOOKUP('MATRIZ DE RIESGOS DE SST'!N25,'MAPAS DE RIESGOS INHER Y RESID'!$O$3:$P$7,2,FALSE)</f>
        <v>16</v>
      </c>
      <c r="P25" s="74">
        <f>+M25*O25</f>
        <v>32</v>
      </c>
      <c r="Q25" s="73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MODERADO</v>
      </c>
      <c r="R25" s="83" t="s">
        <v>282</v>
      </c>
      <c r="S25" s="83" t="s">
        <v>300</v>
      </c>
      <c r="T25" s="83" t="s">
        <v>291</v>
      </c>
      <c r="U25" s="83" t="s">
        <v>301</v>
      </c>
      <c r="V25" s="73" t="s">
        <v>183</v>
      </c>
      <c r="W25" s="84">
        <f>VLOOKUP(V25,'MAPAS DE RIESGOS INHER Y RESID'!$E$16:$F$18,2,FALSE)</f>
        <v>0.9</v>
      </c>
      <c r="X25" s="75">
        <f>P25-(W25*P25)</f>
        <v>3.1999999999999993</v>
      </c>
      <c r="Y25" s="73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83" t="s">
        <v>203</v>
      </c>
    </row>
    <row r="26" spans="1:26" ht="165" customHeight="1">
      <c r="A26" s="121"/>
      <c r="B26" s="121"/>
      <c r="C26" s="125"/>
      <c r="D26" s="125"/>
      <c r="E26" s="125"/>
      <c r="F26" s="125"/>
      <c r="G26" s="125"/>
      <c r="H26" s="121"/>
      <c r="I26" s="83" t="s">
        <v>21</v>
      </c>
      <c r="J26" s="88" t="s">
        <v>257</v>
      </c>
      <c r="K26" s="83" t="s">
        <v>15</v>
      </c>
      <c r="L26" s="73" t="s">
        <v>188</v>
      </c>
      <c r="M26" s="74">
        <f>VLOOKUP('MATRIZ DE RIESGOS DE SST'!L26,'MAPAS DE RIESGOS INHER Y RESID'!$E$3:$F$7,2,FALSE)</f>
        <v>2</v>
      </c>
      <c r="N26" s="73" t="s">
        <v>192</v>
      </c>
      <c r="O26" s="74">
        <f>VLOOKUP('MATRIZ DE RIESGOS DE SST'!N26,'MAPAS DE RIESGOS INHER Y RESID'!$O$3:$P$7,2,FALSE)</f>
        <v>16</v>
      </c>
      <c r="P26" s="74">
        <f>M26*O26</f>
        <v>32</v>
      </c>
      <c r="Q26" s="73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83" t="s">
        <v>282</v>
      </c>
      <c r="S26" s="83" t="s">
        <v>294</v>
      </c>
      <c r="T26" s="83" t="s">
        <v>280</v>
      </c>
      <c r="U26" s="83" t="s">
        <v>292</v>
      </c>
      <c r="V26" s="73" t="s">
        <v>183</v>
      </c>
      <c r="W26" s="84">
        <f>VLOOKUP(V26,'MAPAS DE RIESGOS INHER Y RESID'!$E$16:$F$18,2,FALSE)</f>
        <v>0.9</v>
      </c>
      <c r="X26" s="75">
        <f t="shared" ref="X26:X52" si="3">P26-(P26*W26)</f>
        <v>3.1999999999999993</v>
      </c>
      <c r="Y26" s="73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83" t="s">
        <v>203</v>
      </c>
    </row>
    <row r="27" spans="1:26" ht="165" customHeight="1">
      <c r="A27" s="121"/>
      <c r="B27" s="121"/>
      <c r="C27" s="125"/>
      <c r="D27" s="125"/>
      <c r="E27" s="125"/>
      <c r="F27" s="125"/>
      <c r="G27" s="125"/>
      <c r="H27" s="121"/>
      <c r="I27" s="83" t="s">
        <v>242</v>
      </c>
      <c r="J27" s="88" t="s">
        <v>261</v>
      </c>
      <c r="K27" s="83" t="s">
        <v>63</v>
      </c>
      <c r="L27" s="73" t="s">
        <v>182</v>
      </c>
      <c r="M27" s="74">
        <f>VLOOKUP('MATRIZ DE RIESGOS DE SST'!L27,'MAPAS DE RIESGOS INHER Y RESID'!$E$3:$F$7,2,FALSE)</f>
        <v>3</v>
      </c>
      <c r="N27" s="73" t="s">
        <v>191</v>
      </c>
      <c r="O27" s="74">
        <f>VLOOKUP('MATRIZ DE RIESGOS DE SST'!N27,'MAPAS DE RIESGOS INHER Y RESID'!$O$3:$P$7,2,FALSE)</f>
        <v>4</v>
      </c>
      <c r="P27" s="74">
        <f>+M27*O27</f>
        <v>12</v>
      </c>
      <c r="Q27" s="73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MODERADO</v>
      </c>
      <c r="R27" s="83" t="s">
        <v>282</v>
      </c>
      <c r="S27" s="83" t="s">
        <v>287</v>
      </c>
      <c r="T27" s="83" t="s">
        <v>304</v>
      </c>
      <c r="U27" s="83" t="s">
        <v>282</v>
      </c>
      <c r="V27" s="73" t="s">
        <v>183</v>
      </c>
      <c r="W27" s="84">
        <f>VLOOKUP(V27,'MAPAS DE RIESGOS INHER Y RESID'!$E$16:$F$18,2,FALSE)</f>
        <v>0.9</v>
      </c>
      <c r="X27" s="75">
        <f t="shared" si="3"/>
        <v>1.1999999999999993</v>
      </c>
      <c r="Y27" s="73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83" t="s">
        <v>203</v>
      </c>
    </row>
    <row r="28" spans="1:26" ht="165" customHeight="1">
      <c r="A28" s="121"/>
      <c r="B28" s="121"/>
      <c r="C28" s="125"/>
      <c r="D28" s="125"/>
      <c r="E28" s="125"/>
      <c r="F28" s="125"/>
      <c r="G28" s="125"/>
      <c r="H28" s="121"/>
      <c r="I28" s="83" t="s">
        <v>60</v>
      </c>
      <c r="J28" s="88" t="s">
        <v>262</v>
      </c>
      <c r="K28" s="83" t="s">
        <v>61</v>
      </c>
      <c r="L28" s="73" t="s">
        <v>188</v>
      </c>
      <c r="M28" s="74">
        <f>VLOOKUP('MATRIZ DE RIESGOS DE SST'!L28,'MAPAS DE RIESGOS INHER Y RESID'!$E$3:$F$7,2,FALSE)</f>
        <v>2</v>
      </c>
      <c r="N28" s="73" t="s">
        <v>192</v>
      </c>
      <c r="O28" s="74">
        <f>VLOOKUP('MATRIZ DE RIESGOS DE SST'!N28,'MAPAS DE RIESGOS INHER Y RESID'!$O$3:$P$7,2,FALSE)</f>
        <v>16</v>
      </c>
      <c r="P28" s="74">
        <f>+M28*O28</f>
        <v>32</v>
      </c>
      <c r="Q28" s="73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MODERADO</v>
      </c>
      <c r="R28" s="83" t="s">
        <v>282</v>
      </c>
      <c r="S28" s="83" t="s">
        <v>282</v>
      </c>
      <c r="T28" s="83" t="s">
        <v>305</v>
      </c>
      <c r="U28" s="83" t="s">
        <v>435</v>
      </c>
      <c r="V28" s="73" t="s">
        <v>183</v>
      </c>
      <c r="W28" s="84">
        <f>VLOOKUP(V28,'MAPAS DE RIESGOS INHER Y RESID'!$E$16:$F$18,2,FALSE)</f>
        <v>0.9</v>
      </c>
      <c r="X28" s="75">
        <f t="shared" si="3"/>
        <v>3.1999999999999993</v>
      </c>
      <c r="Y28" s="73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83" t="s">
        <v>203</v>
      </c>
    </row>
    <row r="29" spans="1:26" ht="165" customHeight="1">
      <c r="A29" s="121"/>
      <c r="B29" s="121"/>
      <c r="C29" s="125"/>
      <c r="D29" s="125"/>
      <c r="E29" s="125"/>
      <c r="F29" s="125"/>
      <c r="G29" s="125"/>
      <c r="H29" s="121"/>
      <c r="I29" s="83" t="s">
        <v>70</v>
      </c>
      <c r="J29" s="88" t="s">
        <v>263</v>
      </c>
      <c r="K29" s="83" t="s">
        <v>72</v>
      </c>
      <c r="L29" s="73" t="s">
        <v>188</v>
      </c>
      <c r="M29" s="74">
        <f>VLOOKUP('MATRIZ DE RIESGOS DE SST'!L29,'MAPAS DE RIESGOS INHER Y RESID'!$E$3:$F$7,2,FALSE)</f>
        <v>2</v>
      </c>
      <c r="N29" s="73" t="s">
        <v>191</v>
      </c>
      <c r="O29" s="74">
        <f>VLOOKUP('MATRIZ DE RIESGOS DE SST'!N29,'MAPAS DE RIESGOS INHER Y RESID'!$O$3:$P$7,2,FALSE)</f>
        <v>4</v>
      </c>
      <c r="P29" s="74">
        <f>+M29*O29</f>
        <v>8</v>
      </c>
      <c r="Q29" s="73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BAJO</v>
      </c>
      <c r="R29" s="83" t="s">
        <v>282</v>
      </c>
      <c r="S29" s="83" t="s">
        <v>282</v>
      </c>
      <c r="T29" s="83" t="s">
        <v>289</v>
      </c>
      <c r="U29" s="83" t="s">
        <v>290</v>
      </c>
      <c r="V29" s="73" t="s">
        <v>183</v>
      </c>
      <c r="W29" s="84">
        <f>VLOOKUP(V29,'MAPAS DE RIESGOS INHER Y RESID'!$E$16:$F$18,2,FALSE)</f>
        <v>0.9</v>
      </c>
      <c r="X29" s="75">
        <f t="shared" si="3"/>
        <v>0.79999999999999982</v>
      </c>
      <c r="Y29" s="73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BAJO</v>
      </c>
      <c r="Z29" s="83" t="s">
        <v>203</v>
      </c>
    </row>
    <row r="30" spans="1:26" ht="165" customHeight="1">
      <c r="A30" s="121"/>
      <c r="B30" s="121"/>
      <c r="C30" s="125"/>
      <c r="D30" s="125"/>
      <c r="E30" s="125"/>
      <c r="F30" s="125"/>
      <c r="G30" s="125"/>
      <c r="H30" s="121"/>
      <c r="I30" s="83" t="s">
        <v>80</v>
      </c>
      <c r="J30" s="88" t="s">
        <v>264</v>
      </c>
      <c r="K30" s="83" t="s">
        <v>81</v>
      </c>
      <c r="L30" s="73" t="s">
        <v>188</v>
      </c>
      <c r="M30" s="74">
        <f>VLOOKUP('MATRIZ DE RIESGOS DE SST'!L30,'MAPAS DE RIESGOS INHER Y RESID'!$E$3:$F$7,2,FALSE)</f>
        <v>2</v>
      </c>
      <c r="N30" s="73" t="s">
        <v>192</v>
      </c>
      <c r="O30" s="74">
        <f>VLOOKUP('MATRIZ DE RIESGOS DE SST'!N30,'MAPAS DE RIESGOS INHER Y RESID'!$O$3:$P$7,2,FALSE)</f>
        <v>16</v>
      </c>
      <c r="P30" s="74">
        <f t="shared" si="1"/>
        <v>32</v>
      </c>
      <c r="Q30" s="73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MODERADO</v>
      </c>
      <c r="R30" s="83" t="s">
        <v>282</v>
      </c>
      <c r="S30" s="83" t="s">
        <v>282</v>
      </c>
      <c r="T30" s="83" t="s">
        <v>306</v>
      </c>
      <c r="U30" s="83" t="s">
        <v>307</v>
      </c>
      <c r="V30" s="73" t="s">
        <v>183</v>
      </c>
      <c r="W30" s="84">
        <f>VLOOKUP(V30,'MAPAS DE RIESGOS INHER Y RESID'!$E$16:$F$18,2,FALSE)</f>
        <v>0.9</v>
      </c>
      <c r="X30" s="75">
        <f t="shared" si="3"/>
        <v>3.1999999999999993</v>
      </c>
      <c r="Y30" s="73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83" t="s">
        <v>203</v>
      </c>
    </row>
    <row r="31" spans="1:26" ht="165" customHeight="1">
      <c r="A31" s="121"/>
      <c r="B31" s="121"/>
      <c r="C31" s="125"/>
      <c r="D31" s="125"/>
      <c r="E31" s="125"/>
      <c r="F31" s="125"/>
      <c r="G31" s="125"/>
      <c r="H31" s="121"/>
      <c r="I31" s="83" t="s">
        <v>82</v>
      </c>
      <c r="J31" s="88" t="s">
        <v>266</v>
      </c>
      <c r="K31" s="83" t="s">
        <v>81</v>
      </c>
      <c r="L31" s="73" t="s">
        <v>182</v>
      </c>
      <c r="M31" s="74">
        <f>VLOOKUP('MATRIZ DE RIESGOS DE SST'!L31,'MAPAS DE RIESGOS INHER Y RESID'!$E$3:$F$7,2,FALSE)</f>
        <v>3</v>
      </c>
      <c r="N31" s="73" t="s">
        <v>192</v>
      </c>
      <c r="O31" s="74">
        <f>VLOOKUP('MATRIZ DE RIESGOS DE SST'!N31,'MAPAS DE RIESGOS INHER Y RESID'!$O$3:$P$7,2,FALSE)</f>
        <v>16</v>
      </c>
      <c r="P31" s="74">
        <f t="shared" si="1"/>
        <v>48</v>
      </c>
      <c r="Q31" s="73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MODERADO</v>
      </c>
      <c r="R31" s="83" t="s">
        <v>282</v>
      </c>
      <c r="S31" s="83" t="s">
        <v>282</v>
      </c>
      <c r="T31" s="86" t="s">
        <v>306</v>
      </c>
      <c r="U31" s="86" t="s">
        <v>307</v>
      </c>
      <c r="V31" s="73" t="s">
        <v>183</v>
      </c>
      <c r="W31" s="84">
        <f>VLOOKUP(V31,'MAPAS DE RIESGOS INHER Y RESID'!$E$16:$F$18,2,FALSE)</f>
        <v>0.9</v>
      </c>
      <c r="X31" s="75">
        <f t="shared" si="3"/>
        <v>4.7999999999999972</v>
      </c>
      <c r="Y31" s="73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BAJO</v>
      </c>
      <c r="Z31" s="86" t="s">
        <v>203</v>
      </c>
    </row>
    <row r="32" spans="1:26" ht="165" customHeight="1">
      <c r="A32" s="121"/>
      <c r="B32" s="121"/>
      <c r="C32" s="125"/>
      <c r="D32" s="125"/>
      <c r="E32" s="125"/>
      <c r="F32" s="125"/>
      <c r="G32" s="125"/>
      <c r="H32" s="121"/>
      <c r="I32" s="83" t="s">
        <v>84</v>
      </c>
      <c r="J32" s="88" t="s">
        <v>278</v>
      </c>
      <c r="K32" s="83" t="s">
        <v>81</v>
      </c>
      <c r="L32" s="73" t="s">
        <v>182</v>
      </c>
      <c r="M32" s="74">
        <f>VLOOKUP('MATRIZ DE RIESGOS DE SST'!L32,'MAPAS DE RIESGOS INHER Y RESID'!$E$3:$F$7,2,FALSE)</f>
        <v>3</v>
      </c>
      <c r="N32" s="73" t="s">
        <v>192</v>
      </c>
      <c r="O32" s="74">
        <f>VLOOKUP('MATRIZ DE RIESGOS DE SST'!N32,'MAPAS DE RIESGOS INHER Y RESID'!$O$3:$P$7,2,FALSE)</f>
        <v>16</v>
      </c>
      <c r="P32" s="74">
        <f t="shared" si="1"/>
        <v>48</v>
      </c>
      <c r="Q32" s="73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83" t="s">
        <v>282</v>
      </c>
      <c r="S32" s="83" t="s">
        <v>282</v>
      </c>
      <c r="T32" s="86" t="s">
        <v>306</v>
      </c>
      <c r="U32" s="86" t="s">
        <v>307</v>
      </c>
      <c r="V32" s="73" t="s">
        <v>183</v>
      </c>
      <c r="W32" s="84">
        <f>VLOOKUP(V32,'MAPAS DE RIESGOS INHER Y RESID'!$E$16:$F$18,2,FALSE)</f>
        <v>0.9</v>
      </c>
      <c r="X32" s="75">
        <f t="shared" si="3"/>
        <v>4.7999999999999972</v>
      </c>
      <c r="Y32" s="73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83" t="s">
        <v>203</v>
      </c>
    </row>
    <row r="33" spans="1:26" ht="165" customHeight="1">
      <c r="A33" s="121"/>
      <c r="B33" s="121"/>
      <c r="C33" s="125"/>
      <c r="D33" s="125"/>
      <c r="E33" s="125"/>
      <c r="F33" s="125"/>
      <c r="G33" s="125"/>
      <c r="H33" s="121"/>
      <c r="I33" s="83" t="s">
        <v>223</v>
      </c>
      <c r="J33" s="88" t="s">
        <v>269</v>
      </c>
      <c r="K33" s="83" t="s">
        <v>81</v>
      </c>
      <c r="L33" s="73" t="s">
        <v>182</v>
      </c>
      <c r="M33" s="74">
        <f>VLOOKUP('MATRIZ DE RIESGOS DE SST'!L33,'MAPAS DE RIESGOS INHER Y RESID'!$E$3:$F$7,2,FALSE)</f>
        <v>3</v>
      </c>
      <c r="N33" s="73" t="s">
        <v>192</v>
      </c>
      <c r="O33" s="74">
        <f>VLOOKUP('MATRIZ DE RIESGOS DE SST'!N33,'MAPAS DE RIESGOS INHER Y RESID'!$O$3:$P$7,2,FALSE)</f>
        <v>16</v>
      </c>
      <c r="P33" s="74">
        <f t="shared" si="1"/>
        <v>48</v>
      </c>
      <c r="Q33" s="73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87" t="s">
        <v>282</v>
      </c>
      <c r="S33" s="83" t="s">
        <v>282</v>
      </c>
      <c r="T33" s="86" t="s">
        <v>306</v>
      </c>
      <c r="U33" s="86" t="s">
        <v>307</v>
      </c>
      <c r="V33" s="73" t="s">
        <v>183</v>
      </c>
      <c r="W33" s="84">
        <f>VLOOKUP(V33,'MAPAS DE RIESGOS INHER Y RESID'!$E$16:$F$18,2,FALSE)</f>
        <v>0.9</v>
      </c>
      <c r="X33" s="75">
        <f t="shared" si="3"/>
        <v>4.7999999999999972</v>
      </c>
      <c r="Y33" s="73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83" t="s">
        <v>173</v>
      </c>
    </row>
    <row r="34" spans="1:26" ht="165" customHeight="1">
      <c r="A34" s="121"/>
      <c r="B34" s="121"/>
      <c r="C34" s="125"/>
      <c r="D34" s="125"/>
      <c r="E34" s="125"/>
      <c r="F34" s="125"/>
      <c r="G34" s="125"/>
      <c r="H34" s="121"/>
      <c r="I34" s="83" t="s">
        <v>85</v>
      </c>
      <c r="J34" s="88" t="s">
        <v>271</v>
      </c>
      <c r="K34" s="83" t="s">
        <v>81</v>
      </c>
      <c r="L34" s="73" t="s">
        <v>182</v>
      </c>
      <c r="M34" s="74">
        <f>VLOOKUP('MATRIZ DE RIESGOS DE SST'!L34,'MAPAS DE RIESGOS INHER Y RESID'!$E$3:$F$7,2,FALSE)</f>
        <v>3</v>
      </c>
      <c r="N34" s="73" t="s">
        <v>192</v>
      </c>
      <c r="O34" s="74">
        <f>VLOOKUP('MATRIZ DE RIESGOS DE SST'!N34,'MAPAS DE RIESGOS INHER Y RESID'!$O$3:$P$7,2,FALSE)</f>
        <v>16</v>
      </c>
      <c r="P34" s="74">
        <f t="shared" si="1"/>
        <v>48</v>
      </c>
      <c r="Q34" s="73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MODERADO</v>
      </c>
      <c r="R34" s="87" t="s">
        <v>282</v>
      </c>
      <c r="S34" s="83" t="s">
        <v>282</v>
      </c>
      <c r="T34" s="86" t="s">
        <v>306</v>
      </c>
      <c r="U34" s="86" t="s">
        <v>307</v>
      </c>
      <c r="V34" s="73" t="s">
        <v>183</v>
      </c>
      <c r="W34" s="84">
        <f>VLOOKUP(V34,'MAPAS DE RIESGOS INHER Y RESID'!$E$16:$F$18,2,FALSE)</f>
        <v>0.9</v>
      </c>
      <c r="X34" s="75">
        <f t="shared" si="3"/>
        <v>4.7999999999999972</v>
      </c>
      <c r="Y34" s="73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83" t="s">
        <v>203</v>
      </c>
    </row>
    <row r="35" spans="1:26" ht="165" customHeight="1">
      <c r="A35" s="121"/>
      <c r="B35" s="121"/>
      <c r="C35" s="125"/>
      <c r="D35" s="125"/>
      <c r="E35" s="125"/>
      <c r="F35" s="125"/>
      <c r="G35" s="125"/>
      <c r="H35" s="121"/>
      <c r="I35" s="83" t="s">
        <v>86</v>
      </c>
      <c r="J35" s="88" t="s">
        <v>272</v>
      </c>
      <c r="K35" s="83" t="s">
        <v>87</v>
      </c>
      <c r="L35" s="73" t="s">
        <v>188</v>
      </c>
      <c r="M35" s="74">
        <f>VLOOKUP('MATRIZ DE RIESGOS DE SST'!L35,'MAPAS DE RIESGOS INHER Y RESID'!$E$3:$F$7,2,FALSE)</f>
        <v>2</v>
      </c>
      <c r="N35" s="73" t="s">
        <v>193</v>
      </c>
      <c r="O35" s="74">
        <f>VLOOKUP('MATRIZ DE RIESGOS DE SST'!N35,'MAPAS DE RIESGOS INHER Y RESID'!$O$3:$P$7,2,FALSE)</f>
        <v>256</v>
      </c>
      <c r="P35" s="74">
        <f t="shared" si="1"/>
        <v>512</v>
      </c>
      <c r="Q35" s="73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ALTO</v>
      </c>
      <c r="R35" s="86" t="s">
        <v>308</v>
      </c>
      <c r="S35" s="86" t="s">
        <v>309</v>
      </c>
      <c r="T35" s="89" t="s">
        <v>282</v>
      </c>
      <c r="U35" s="86" t="s">
        <v>310</v>
      </c>
      <c r="V35" s="73" t="s">
        <v>183</v>
      </c>
      <c r="W35" s="84">
        <f>VLOOKUP(V35,'MAPAS DE RIESGOS INHER Y RESID'!$E$16:$F$18,2,FALSE)</f>
        <v>0.9</v>
      </c>
      <c r="X35" s="75">
        <f t="shared" si="3"/>
        <v>51.199999999999989</v>
      </c>
      <c r="Y35" s="73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MODERADO</v>
      </c>
      <c r="Z35" s="83" t="s">
        <v>149</v>
      </c>
    </row>
    <row r="36" spans="1:26" ht="165" customHeight="1">
      <c r="A36" s="121"/>
      <c r="B36" s="121"/>
      <c r="C36" s="125"/>
      <c r="D36" s="125"/>
      <c r="E36" s="125"/>
      <c r="F36" s="125"/>
      <c r="G36" s="125"/>
      <c r="H36" s="121"/>
      <c r="I36" s="83" t="s">
        <v>95</v>
      </c>
      <c r="J36" s="88" t="s">
        <v>273</v>
      </c>
      <c r="K36" s="83" t="s">
        <v>97</v>
      </c>
      <c r="L36" s="73" t="s">
        <v>182</v>
      </c>
      <c r="M36" s="74">
        <f>VLOOKUP('MATRIZ DE RIESGOS DE SST'!L36,'MAPAS DE RIESGOS INHER Y RESID'!$E$3:$F$7,2,FALSE)</f>
        <v>3</v>
      </c>
      <c r="N36" s="73" t="s">
        <v>192</v>
      </c>
      <c r="O36" s="74">
        <f>VLOOKUP('MATRIZ DE RIESGOS DE SST'!N36,'MAPAS DE RIESGOS INHER Y RESID'!$O$3:$P$7,2,FALSE)</f>
        <v>16</v>
      </c>
      <c r="P36" s="74">
        <f t="shared" si="1"/>
        <v>48</v>
      </c>
      <c r="Q36" s="73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87" t="s">
        <v>282</v>
      </c>
      <c r="S36" s="83" t="s">
        <v>282</v>
      </c>
      <c r="T36" s="86" t="s">
        <v>314</v>
      </c>
      <c r="U36" s="86" t="s">
        <v>315</v>
      </c>
      <c r="V36" s="73" t="s">
        <v>183</v>
      </c>
      <c r="W36" s="84">
        <f>VLOOKUP(V36,'MAPAS DE RIESGOS INHER Y RESID'!$E$16:$F$18,2,FALSE)</f>
        <v>0.9</v>
      </c>
      <c r="X36" s="75">
        <f t="shared" si="3"/>
        <v>4.7999999999999972</v>
      </c>
      <c r="Y36" s="73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83" t="s">
        <v>203</v>
      </c>
    </row>
    <row r="37" spans="1:26" ht="120">
      <c r="A37" s="121"/>
      <c r="B37" s="121"/>
      <c r="C37" s="125"/>
      <c r="D37" s="125"/>
      <c r="E37" s="125"/>
      <c r="F37" s="125"/>
      <c r="G37" s="125"/>
      <c r="H37" s="121"/>
      <c r="I37" s="83" t="s">
        <v>98</v>
      </c>
      <c r="J37" s="88" t="s">
        <v>274</v>
      </c>
      <c r="K37" s="83" t="s">
        <v>97</v>
      </c>
      <c r="L37" s="73" t="s">
        <v>188</v>
      </c>
      <c r="M37" s="74">
        <f>VLOOKUP('MATRIZ DE RIESGOS DE SST'!L37,'MAPAS DE RIESGOS INHER Y RESID'!$E$3:$F$7,2,FALSE)</f>
        <v>2</v>
      </c>
      <c r="N37" s="73" t="s">
        <v>191</v>
      </c>
      <c r="O37" s="74">
        <f>VLOOKUP('MATRIZ DE RIESGOS DE SST'!N37,'MAPAS DE RIESGOS INHER Y RESID'!$O$3:$P$7,2,FALSE)</f>
        <v>4</v>
      </c>
      <c r="P37" s="74">
        <f t="shared" si="1"/>
        <v>8</v>
      </c>
      <c r="Q37" s="73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BAJO</v>
      </c>
      <c r="R37" s="87" t="s">
        <v>282</v>
      </c>
      <c r="S37" s="86" t="s">
        <v>316</v>
      </c>
      <c r="T37" s="86" t="s">
        <v>312</v>
      </c>
      <c r="U37" s="86" t="s">
        <v>317</v>
      </c>
      <c r="V37" s="73" t="s">
        <v>183</v>
      </c>
      <c r="W37" s="84">
        <f>VLOOKUP(V37,'MAPAS DE RIESGOS INHER Y RESID'!$E$16:$F$18,2,FALSE)</f>
        <v>0.9</v>
      </c>
      <c r="X37" s="75">
        <f t="shared" si="3"/>
        <v>0.79999999999999982</v>
      </c>
      <c r="Y37" s="73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83" t="s">
        <v>203</v>
      </c>
    </row>
    <row r="38" spans="1:26" ht="153">
      <c r="A38" s="121"/>
      <c r="B38" s="121"/>
      <c r="C38" s="125"/>
      <c r="D38" s="125"/>
      <c r="E38" s="125"/>
      <c r="F38" s="125"/>
      <c r="G38" s="125"/>
      <c r="H38" s="121"/>
      <c r="I38" s="83" t="s">
        <v>213</v>
      </c>
      <c r="J38" s="88" t="s">
        <v>275</v>
      </c>
      <c r="K38" s="83" t="s">
        <v>111</v>
      </c>
      <c r="L38" s="73" t="s">
        <v>182</v>
      </c>
      <c r="M38" s="74">
        <f>VLOOKUP('MATRIZ DE RIESGOS DE SST'!L38,'MAPAS DE RIESGOS INHER Y RESID'!$E$3:$F$7,2,FALSE)</f>
        <v>3</v>
      </c>
      <c r="N38" s="73" t="s">
        <v>192</v>
      </c>
      <c r="O38" s="74">
        <f>VLOOKUP('MATRIZ DE RIESGOS DE SST'!N38,'MAPAS DE RIESGOS INHER Y RESID'!$O$3:$P$7,2,FALSE)</f>
        <v>16</v>
      </c>
      <c r="P38" s="74">
        <f t="shared" si="1"/>
        <v>48</v>
      </c>
      <c r="Q38" s="73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87"/>
      <c r="S38" s="83"/>
      <c r="T38" s="86" t="s">
        <v>318</v>
      </c>
      <c r="U38" s="86" t="s">
        <v>447</v>
      </c>
      <c r="V38" s="73" t="s">
        <v>183</v>
      </c>
      <c r="W38" s="84">
        <f>VLOOKUP(V38,'MAPAS DE RIESGOS INHER Y RESID'!$E$16:$F$18,2,FALSE)</f>
        <v>0.9</v>
      </c>
      <c r="X38" s="75">
        <f t="shared" si="3"/>
        <v>4.7999999999999972</v>
      </c>
      <c r="Y38" s="73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BAJO</v>
      </c>
      <c r="Z38" s="83" t="s">
        <v>203</v>
      </c>
    </row>
    <row r="39" spans="1:26" ht="153">
      <c r="A39" s="121"/>
      <c r="B39" s="121"/>
      <c r="C39" s="125"/>
      <c r="D39" s="125"/>
      <c r="E39" s="125"/>
      <c r="F39" s="125"/>
      <c r="G39" s="125"/>
      <c r="H39" s="121"/>
      <c r="I39" s="83" t="s">
        <v>115</v>
      </c>
      <c r="J39" s="88" t="s">
        <v>116</v>
      </c>
      <c r="K39" s="83" t="s">
        <v>114</v>
      </c>
      <c r="L39" s="73" t="s">
        <v>188</v>
      </c>
      <c r="M39" s="74">
        <f>VLOOKUP('MATRIZ DE RIESGOS DE SST'!L39,'MAPAS DE RIESGOS INHER Y RESID'!$E$3:$F$7,2,FALSE)</f>
        <v>2</v>
      </c>
      <c r="N39" s="73" t="s">
        <v>192</v>
      </c>
      <c r="O39" s="74">
        <f>VLOOKUP('MATRIZ DE RIESGOS DE SST'!N39,'MAPAS DE RIESGOS INHER Y RESID'!$O$3:$P$7,2,FALSE)</f>
        <v>16</v>
      </c>
      <c r="P39" s="74">
        <f>+M39*O39</f>
        <v>32</v>
      </c>
      <c r="Q39" s="73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MODERADO</v>
      </c>
      <c r="R39" s="87"/>
      <c r="S39" s="83"/>
      <c r="T39" s="86" t="s">
        <v>320</v>
      </c>
      <c r="U39" s="86" t="s">
        <v>319</v>
      </c>
      <c r="V39" s="73" t="s">
        <v>182</v>
      </c>
      <c r="W39" s="84">
        <f>VLOOKUP(V39,'MAPAS DE RIESGOS INHER Y RESID'!$E$16:$F$18,2,FALSE)</f>
        <v>0.4</v>
      </c>
      <c r="X39" s="75">
        <f>P39-(P39*W39)</f>
        <v>19.2</v>
      </c>
      <c r="Y39" s="73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MODERADO</v>
      </c>
      <c r="Z39" s="83" t="s">
        <v>149</v>
      </c>
    </row>
    <row r="40" spans="1:26" ht="153">
      <c r="A40" s="121"/>
      <c r="B40" s="121"/>
      <c r="C40" s="125"/>
      <c r="D40" s="125"/>
      <c r="E40" s="125"/>
      <c r="F40" s="125"/>
      <c r="G40" s="125"/>
      <c r="H40" s="121"/>
      <c r="I40" s="83" t="s">
        <v>25</v>
      </c>
      <c r="J40" s="88" t="s">
        <v>23</v>
      </c>
      <c r="K40" s="83" t="s">
        <v>24</v>
      </c>
      <c r="L40" s="73" t="s">
        <v>188</v>
      </c>
      <c r="M40" s="74">
        <f>VLOOKUP('MATRIZ DE RIESGOS DE SST'!L40,'MAPAS DE RIESGOS INHER Y RESID'!$E$3:$F$7,2,FALSE)</f>
        <v>2</v>
      </c>
      <c r="N40" s="73" t="s">
        <v>192</v>
      </c>
      <c r="O40" s="74">
        <f>VLOOKUP('MATRIZ DE RIESGOS DE SST'!N40,'MAPAS DE RIESGOS INHER Y RESID'!$O$3:$P$7,2,FALSE)</f>
        <v>16</v>
      </c>
      <c r="P40" s="74">
        <f>+M40*O40</f>
        <v>32</v>
      </c>
      <c r="Q40" s="73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MODERADO</v>
      </c>
      <c r="R40" s="87"/>
      <c r="S40" s="83"/>
      <c r="T40" s="86" t="s">
        <v>404</v>
      </c>
      <c r="U40" s="86" t="s">
        <v>405</v>
      </c>
      <c r="V40" s="73" t="s">
        <v>182</v>
      </c>
      <c r="W40" s="84">
        <f>VLOOKUP(V40,'MAPAS DE RIESGOS INHER Y RESID'!$E$16:$F$18,2,FALSE)</f>
        <v>0.4</v>
      </c>
      <c r="X40" s="75">
        <f>P40-(P40*W40)</f>
        <v>19.2</v>
      </c>
      <c r="Y40" s="73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MODERADO</v>
      </c>
      <c r="Z40" s="83" t="s">
        <v>149</v>
      </c>
    </row>
    <row r="41" spans="1:26" ht="165" customHeight="1">
      <c r="A41" s="121"/>
      <c r="B41" s="121"/>
      <c r="C41" s="125"/>
      <c r="D41" s="125"/>
      <c r="E41" s="125"/>
      <c r="F41" s="125"/>
      <c r="G41" s="125"/>
      <c r="H41" s="121"/>
      <c r="I41" s="83" t="s">
        <v>101</v>
      </c>
      <c r="J41" s="88" t="s">
        <v>446</v>
      </c>
      <c r="K41" s="83" t="s">
        <v>102</v>
      </c>
      <c r="L41" s="73" t="s">
        <v>188</v>
      </c>
      <c r="M41" s="74">
        <f>VLOOKUP('MATRIZ DE RIESGOS DE SST'!L41,'MAPAS DE RIESGOS INHER Y RESID'!$E$3:$F$7,2,FALSE)</f>
        <v>2</v>
      </c>
      <c r="N41" s="73" t="s">
        <v>192</v>
      </c>
      <c r="O41" s="74">
        <f>VLOOKUP('MATRIZ DE RIESGOS DE SST'!N41,'MAPAS DE RIESGOS INHER Y RESID'!$O$3:$P$7,2,FALSE)</f>
        <v>16</v>
      </c>
      <c r="P41" s="74">
        <f>+M41*O41</f>
        <v>32</v>
      </c>
      <c r="Q41" s="73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MODERADO</v>
      </c>
      <c r="R41" s="87"/>
      <c r="S41" s="83"/>
      <c r="T41" s="86" t="s">
        <v>404</v>
      </c>
      <c r="U41" s="86" t="s">
        <v>405</v>
      </c>
      <c r="V41" s="73" t="s">
        <v>182</v>
      </c>
      <c r="W41" s="84">
        <f>VLOOKUP(V41,'MAPAS DE RIESGOS INHER Y RESID'!$E$16:$F$18,2,FALSE)</f>
        <v>0.4</v>
      </c>
      <c r="X41" s="75">
        <f>P41-(P41*W41)</f>
        <v>19.2</v>
      </c>
      <c r="Y41" s="73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MODERADO</v>
      </c>
      <c r="Z41" s="83" t="s">
        <v>149</v>
      </c>
    </row>
    <row r="42" spans="1:26" ht="165" customHeight="1">
      <c r="A42" s="121"/>
      <c r="B42" s="121"/>
      <c r="C42" s="125"/>
      <c r="D42" s="125"/>
      <c r="E42" s="125"/>
      <c r="F42" s="125"/>
      <c r="G42" s="125"/>
      <c r="H42" s="121"/>
      <c r="I42" s="83" t="s">
        <v>22</v>
      </c>
      <c r="J42" s="88" t="s">
        <v>381</v>
      </c>
      <c r="K42" s="83" t="s">
        <v>24</v>
      </c>
      <c r="L42" s="73" t="s">
        <v>188</v>
      </c>
      <c r="M42" s="74">
        <f>VLOOKUP('MATRIZ DE RIESGOS DE SST'!L42,'MAPAS DE RIESGOS INHER Y RESID'!$E$3:$F$7,2,FALSE)</f>
        <v>2</v>
      </c>
      <c r="N42" s="73" t="s">
        <v>192</v>
      </c>
      <c r="O42" s="74">
        <f>VLOOKUP('MATRIZ DE RIESGOS DE SST'!N42,'MAPAS DE RIESGOS INHER Y RESID'!$O$3:$P$7,2,FALSE)</f>
        <v>16</v>
      </c>
      <c r="P42" s="74">
        <f t="shared" ref="P42" si="4">+M42*O42</f>
        <v>32</v>
      </c>
      <c r="Q42" s="73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MODERADO</v>
      </c>
      <c r="R42" s="83" t="s">
        <v>282</v>
      </c>
      <c r="S42" s="86" t="s">
        <v>429</v>
      </c>
      <c r="T42" s="86"/>
      <c r="U42" s="86" t="s">
        <v>411</v>
      </c>
      <c r="V42" s="73" t="s">
        <v>183</v>
      </c>
      <c r="W42" s="84">
        <f>VLOOKUP(V42,'MAPAS DE RIESGOS INHER Y RESID'!$E$16:$F$18,2,FALSE)</f>
        <v>0.9</v>
      </c>
      <c r="X42" s="75">
        <f t="shared" ref="X42" si="5">P42-(P42*W42)</f>
        <v>3.1999999999999993</v>
      </c>
      <c r="Y42" s="73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83" t="s">
        <v>203</v>
      </c>
    </row>
    <row r="43" spans="1:26" ht="165" customHeight="1">
      <c r="A43" s="122"/>
      <c r="B43" s="122"/>
      <c r="C43" s="145"/>
      <c r="D43" s="145"/>
      <c r="E43" s="145"/>
      <c r="F43" s="145"/>
      <c r="G43" s="145"/>
      <c r="H43" s="122"/>
      <c r="I43" s="83" t="s">
        <v>129</v>
      </c>
      <c r="J43" s="88" t="s">
        <v>277</v>
      </c>
      <c r="K43" s="83" t="s">
        <v>128</v>
      </c>
      <c r="L43" s="73" t="s">
        <v>188</v>
      </c>
      <c r="M43" s="74">
        <f>VLOOKUP('MATRIZ DE RIESGOS DE SST'!L43,'MAPAS DE RIESGOS INHER Y RESID'!$E$3:$F$7,2,FALSE)</f>
        <v>2</v>
      </c>
      <c r="N43" s="73" t="s">
        <v>192</v>
      </c>
      <c r="O43" s="74">
        <f>VLOOKUP('MATRIZ DE RIESGOS DE SST'!N43,'MAPAS DE RIESGOS INHER Y RESID'!$O$3:$P$7,2,FALSE)</f>
        <v>16</v>
      </c>
      <c r="P43" s="74">
        <f t="shared" ref="P43:P49" si="6">+M43*O43</f>
        <v>32</v>
      </c>
      <c r="Q43" s="73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MODERADO</v>
      </c>
      <c r="R43" s="83"/>
      <c r="S43" s="86" t="s">
        <v>311</v>
      </c>
      <c r="T43" s="86" t="s">
        <v>312</v>
      </c>
      <c r="U43" s="86" t="s">
        <v>313</v>
      </c>
      <c r="V43" s="73" t="s">
        <v>182</v>
      </c>
      <c r="W43" s="84">
        <f>VLOOKUP(V43,'MAPAS DE RIESGOS INHER Y RESID'!$E$16:$F$18,2,FALSE)</f>
        <v>0.4</v>
      </c>
      <c r="X43" s="75">
        <f t="shared" si="3"/>
        <v>19.2</v>
      </c>
      <c r="Y43" s="73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MODERADO</v>
      </c>
      <c r="Z43" s="83" t="s">
        <v>149</v>
      </c>
    </row>
    <row r="44" spans="1:26" ht="165" customHeight="1">
      <c r="A44" s="120" t="s">
        <v>246</v>
      </c>
      <c r="B44" s="120" t="s">
        <v>202</v>
      </c>
      <c r="C44" s="124"/>
      <c r="D44" s="124" t="s">
        <v>202</v>
      </c>
      <c r="E44" s="124"/>
      <c r="F44" s="124"/>
      <c r="G44" s="124" t="s">
        <v>334</v>
      </c>
      <c r="H44" s="120" t="s">
        <v>256</v>
      </c>
      <c r="I44" s="83" t="s">
        <v>51</v>
      </c>
      <c r="J44" s="88" t="s">
        <v>49</v>
      </c>
      <c r="K44" s="83" t="s">
        <v>285</v>
      </c>
      <c r="L44" s="73" t="s">
        <v>189</v>
      </c>
      <c r="M44" s="74">
        <f>VLOOKUP('MATRIZ DE RIESGOS DE SST'!L44,'MAPAS DE RIESGOS INHER Y RESID'!$E$3:$F$7,2,FALSE)</f>
        <v>1</v>
      </c>
      <c r="N44" s="73" t="s">
        <v>191</v>
      </c>
      <c r="O44" s="74">
        <f>VLOOKUP('MATRIZ DE RIESGOS DE SST'!N44,'MAPAS DE RIESGOS INHER Y RESID'!$O$3:$P$7,2,FALSE)</f>
        <v>4</v>
      </c>
      <c r="P44" s="74">
        <f t="shared" si="6"/>
        <v>4</v>
      </c>
      <c r="Q44" s="73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BAJO</v>
      </c>
      <c r="R44" s="83"/>
      <c r="S44" s="83"/>
      <c r="T44" s="83"/>
      <c r="U44" s="83" t="s">
        <v>283</v>
      </c>
      <c r="V44" s="73" t="s">
        <v>182</v>
      </c>
      <c r="W44" s="84">
        <f>VLOOKUP(V44,'MAPAS DE RIESGOS INHER Y RESID'!$E$16:$F$18,2,FALSE)</f>
        <v>0.4</v>
      </c>
      <c r="X44" s="75">
        <f t="shared" si="3"/>
        <v>2.4</v>
      </c>
      <c r="Y44" s="73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83" t="s">
        <v>203</v>
      </c>
    </row>
    <row r="45" spans="1:26" ht="165" customHeight="1">
      <c r="A45" s="121"/>
      <c r="B45" s="121"/>
      <c r="C45" s="125"/>
      <c r="D45" s="125"/>
      <c r="E45" s="125"/>
      <c r="F45" s="125"/>
      <c r="G45" s="125"/>
      <c r="H45" s="121"/>
      <c r="I45" s="83" t="s">
        <v>242</v>
      </c>
      <c r="J45" s="88" t="s">
        <v>261</v>
      </c>
      <c r="K45" s="83" t="s">
        <v>63</v>
      </c>
      <c r="L45" s="73" t="s">
        <v>182</v>
      </c>
      <c r="M45" s="74">
        <f>VLOOKUP('MATRIZ DE RIESGOS DE SST'!L45,'MAPAS DE RIESGOS INHER Y RESID'!$E$3:$F$7,2,FALSE)</f>
        <v>3</v>
      </c>
      <c r="N45" s="73" t="s">
        <v>191</v>
      </c>
      <c r="O45" s="74">
        <f>VLOOKUP('MATRIZ DE RIESGOS DE SST'!N45,'MAPAS DE RIESGOS INHER Y RESID'!$O$3:$P$7,2,FALSE)</f>
        <v>4</v>
      </c>
      <c r="P45" s="74">
        <f t="shared" si="6"/>
        <v>12</v>
      </c>
      <c r="Q45" s="73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MODERADO</v>
      </c>
      <c r="R45" s="83"/>
      <c r="S45" s="83" t="s">
        <v>287</v>
      </c>
      <c r="T45" s="83" t="s">
        <v>304</v>
      </c>
      <c r="U45" s="83"/>
      <c r="V45" s="73" t="s">
        <v>183</v>
      </c>
      <c r="W45" s="84">
        <f>VLOOKUP(V45,'MAPAS DE RIESGOS INHER Y RESID'!$E$16:$F$18,2,FALSE)</f>
        <v>0.9</v>
      </c>
      <c r="X45" s="75">
        <f t="shared" si="3"/>
        <v>1.1999999999999993</v>
      </c>
      <c r="Y45" s="73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83" t="s">
        <v>203</v>
      </c>
    </row>
    <row r="46" spans="1:26" ht="165" customHeight="1">
      <c r="A46" s="121"/>
      <c r="B46" s="121"/>
      <c r="C46" s="125"/>
      <c r="D46" s="125"/>
      <c r="E46" s="125"/>
      <c r="F46" s="125"/>
      <c r="G46" s="125"/>
      <c r="H46" s="121"/>
      <c r="I46" s="83" t="s">
        <v>60</v>
      </c>
      <c r="J46" s="88" t="s">
        <v>262</v>
      </c>
      <c r="K46" s="83" t="s">
        <v>61</v>
      </c>
      <c r="L46" s="73" t="s">
        <v>188</v>
      </c>
      <c r="M46" s="74">
        <f>VLOOKUP('MATRIZ DE RIESGOS DE SST'!L46,'MAPAS DE RIESGOS INHER Y RESID'!$E$3:$F$7,2,FALSE)</f>
        <v>2</v>
      </c>
      <c r="N46" s="73" t="s">
        <v>192</v>
      </c>
      <c r="O46" s="74">
        <f>VLOOKUP('MATRIZ DE RIESGOS DE SST'!N46,'MAPAS DE RIESGOS INHER Y RESID'!$O$3:$P$7,2,FALSE)</f>
        <v>16</v>
      </c>
      <c r="P46" s="74">
        <f t="shared" si="6"/>
        <v>32</v>
      </c>
      <c r="Q46" s="73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MODERADO</v>
      </c>
      <c r="R46" s="83" t="s">
        <v>282</v>
      </c>
      <c r="S46" s="83" t="s">
        <v>282</v>
      </c>
      <c r="T46" s="83" t="s">
        <v>305</v>
      </c>
      <c r="U46" s="83" t="s">
        <v>435</v>
      </c>
      <c r="V46" s="73" t="s">
        <v>183</v>
      </c>
      <c r="W46" s="84">
        <f>VLOOKUP(V46,'MAPAS DE RIESGOS INHER Y RESID'!$E$16:$F$18,2,FALSE)</f>
        <v>0.9</v>
      </c>
      <c r="X46" s="75">
        <f t="shared" si="3"/>
        <v>3.1999999999999993</v>
      </c>
      <c r="Y46" s="73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83" t="s">
        <v>203</v>
      </c>
    </row>
    <row r="47" spans="1:26" ht="165" customHeight="1">
      <c r="A47" s="121"/>
      <c r="B47" s="121"/>
      <c r="C47" s="125"/>
      <c r="D47" s="125"/>
      <c r="E47" s="125"/>
      <c r="F47" s="125"/>
      <c r="G47" s="125"/>
      <c r="H47" s="121"/>
      <c r="I47" s="83" t="s">
        <v>70</v>
      </c>
      <c r="J47" s="88" t="s">
        <v>263</v>
      </c>
      <c r="K47" s="83" t="s">
        <v>72</v>
      </c>
      <c r="L47" s="73" t="s">
        <v>188</v>
      </c>
      <c r="M47" s="74">
        <f>VLOOKUP('MATRIZ DE RIESGOS DE SST'!L47,'MAPAS DE RIESGOS INHER Y RESID'!$E$3:$F$7,2,FALSE)</f>
        <v>2</v>
      </c>
      <c r="N47" s="73" t="s">
        <v>191</v>
      </c>
      <c r="O47" s="74">
        <f>VLOOKUP('MATRIZ DE RIESGOS DE SST'!N47,'MAPAS DE RIESGOS INHER Y RESID'!$O$3:$P$7,2,FALSE)</f>
        <v>4</v>
      </c>
      <c r="P47" s="74">
        <f t="shared" si="6"/>
        <v>8</v>
      </c>
      <c r="Q47" s="73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BAJO</v>
      </c>
      <c r="R47" s="83" t="s">
        <v>282</v>
      </c>
      <c r="S47" s="83" t="s">
        <v>282</v>
      </c>
      <c r="T47" s="83" t="s">
        <v>289</v>
      </c>
      <c r="U47" s="83" t="s">
        <v>290</v>
      </c>
      <c r="V47" s="73" t="s">
        <v>183</v>
      </c>
      <c r="W47" s="84">
        <f>VLOOKUP(V47,'MAPAS DE RIESGOS INHER Y RESID'!$E$16:$F$18,2,FALSE)</f>
        <v>0.9</v>
      </c>
      <c r="X47" s="75">
        <f t="shared" si="3"/>
        <v>0.79999999999999982</v>
      </c>
      <c r="Y47" s="73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83" t="s">
        <v>203</v>
      </c>
    </row>
    <row r="48" spans="1:26" ht="165" customHeight="1">
      <c r="A48" s="121"/>
      <c r="B48" s="121"/>
      <c r="C48" s="125"/>
      <c r="D48" s="125"/>
      <c r="E48" s="125"/>
      <c r="F48" s="125"/>
      <c r="G48" s="125"/>
      <c r="H48" s="121"/>
      <c r="I48" s="83" t="s">
        <v>80</v>
      </c>
      <c r="J48" s="88" t="s">
        <v>264</v>
      </c>
      <c r="K48" s="83" t="s">
        <v>81</v>
      </c>
      <c r="L48" s="73" t="s">
        <v>188</v>
      </c>
      <c r="M48" s="74">
        <f>VLOOKUP('MATRIZ DE RIESGOS DE SST'!L48,'MAPAS DE RIESGOS INHER Y RESID'!$E$3:$F$7,2,FALSE)</f>
        <v>2</v>
      </c>
      <c r="N48" s="73" t="s">
        <v>192</v>
      </c>
      <c r="O48" s="74">
        <f>VLOOKUP('MATRIZ DE RIESGOS DE SST'!N48,'MAPAS DE RIESGOS INHER Y RESID'!$O$3:$P$7,2,FALSE)</f>
        <v>16</v>
      </c>
      <c r="P48" s="74">
        <f t="shared" si="6"/>
        <v>32</v>
      </c>
      <c r="Q48" s="73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MODERADO</v>
      </c>
      <c r="R48" s="83" t="s">
        <v>282</v>
      </c>
      <c r="S48" s="83" t="s">
        <v>282</v>
      </c>
      <c r="T48" s="87" t="s">
        <v>306</v>
      </c>
      <c r="U48" s="87" t="s">
        <v>307</v>
      </c>
      <c r="V48" s="73" t="s">
        <v>183</v>
      </c>
      <c r="W48" s="84">
        <f>VLOOKUP(V48,'MAPAS DE RIESGOS INHER Y RESID'!$E$16:$F$18,2,FALSE)</f>
        <v>0.9</v>
      </c>
      <c r="X48" s="75">
        <f t="shared" si="3"/>
        <v>3.1999999999999993</v>
      </c>
      <c r="Y48" s="73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83" t="s">
        <v>203</v>
      </c>
    </row>
    <row r="49" spans="1:37" ht="165" customHeight="1">
      <c r="A49" s="121"/>
      <c r="B49" s="121"/>
      <c r="C49" s="125"/>
      <c r="D49" s="125"/>
      <c r="E49" s="125"/>
      <c r="F49" s="125"/>
      <c r="G49" s="125"/>
      <c r="H49" s="121"/>
      <c r="I49" s="83" t="s">
        <v>82</v>
      </c>
      <c r="J49" s="88" t="s">
        <v>266</v>
      </c>
      <c r="K49" s="83" t="s">
        <v>81</v>
      </c>
      <c r="L49" s="73" t="s">
        <v>182</v>
      </c>
      <c r="M49" s="74">
        <f>VLOOKUP('MATRIZ DE RIESGOS DE SST'!L49,'MAPAS DE RIESGOS INHER Y RESID'!$E$3:$F$7,2,FALSE)</f>
        <v>3</v>
      </c>
      <c r="N49" s="73" t="s">
        <v>192</v>
      </c>
      <c r="O49" s="74">
        <f>VLOOKUP('MATRIZ DE RIESGOS DE SST'!N49,'MAPAS DE RIESGOS INHER Y RESID'!$O$3:$P$7,2,FALSE)</f>
        <v>16</v>
      </c>
      <c r="P49" s="74">
        <f t="shared" si="6"/>
        <v>48</v>
      </c>
      <c r="Q49" s="73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MODERADO</v>
      </c>
      <c r="R49" s="83" t="s">
        <v>282</v>
      </c>
      <c r="S49" s="83" t="s">
        <v>282</v>
      </c>
      <c r="T49" s="86" t="s">
        <v>306</v>
      </c>
      <c r="U49" s="86" t="s">
        <v>307</v>
      </c>
      <c r="V49" s="73" t="s">
        <v>183</v>
      </c>
      <c r="W49" s="84">
        <f>VLOOKUP(V49,'MAPAS DE RIESGOS INHER Y RESID'!$E$16:$F$18,2,FALSE)</f>
        <v>0.9</v>
      </c>
      <c r="X49" s="75">
        <f t="shared" si="3"/>
        <v>4.7999999999999972</v>
      </c>
      <c r="Y49" s="73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83" t="s">
        <v>203</v>
      </c>
    </row>
    <row r="50" spans="1:37" ht="165" customHeight="1">
      <c r="A50" s="121"/>
      <c r="B50" s="121"/>
      <c r="C50" s="125"/>
      <c r="D50" s="125"/>
      <c r="E50" s="125"/>
      <c r="F50" s="125"/>
      <c r="G50" s="125"/>
      <c r="H50" s="121"/>
      <c r="I50" s="83" t="s">
        <v>84</v>
      </c>
      <c r="J50" s="88" t="s">
        <v>278</v>
      </c>
      <c r="K50" s="83" t="s">
        <v>81</v>
      </c>
      <c r="L50" s="73" t="s">
        <v>182</v>
      </c>
      <c r="M50" s="74">
        <f>VLOOKUP('MATRIZ DE RIESGOS DE SST'!L50,'MAPAS DE RIESGOS INHER Y RESID'!$E$3:$F$7,2,FALSE)</f>
        <v>3</v>
      </c>
      <c r="N50" s="73" t="s">
        <v>192</v>
      </c>
      <c r="O50" s="74">
        <f>VLOOKUP('MATRIZ DE RIESGOS DE SST'!N50,'MAPAS DE RIESGOS INHER Y RESID'!$O$3:$P$7,2,FALSE)</f>
        <v>16</v>
      </c>
      <c r="P50" s="74">
        <f t="shared" ref="P50:P61" si="7">+M50*O50</f>
        <v>48</v>
      </c>
      <c r="Q50" s="73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MODERADO</v>
      </c>
      <c r="R50" s="83" t="s">
        <v>282</v>
      </c>
      <c r="S50" s="83" t="s">
        <v>282</v>
      </c>
      <c r="T50" s="86" t="s">
        <v>306</v>
      </c>
      <c r="U50" s="86" t="s">
        <v>307</v>
      </c>
      <c r="V50" s="73" t="s">
        <v>183</v>
      </c>
      <c r="W50" s="84">
        <f>VLOOKUP(V50,'MAPAS DE RIESGOS INHER Y RESID'!$E$16:$F$18,2,FALSE)</f>
        <v>0.9</v>
      </c>
      <c r="X50" s="75">
        <f t="shared" si="3"/>
        <v>4.7999999999999972</v>
      </c>
      <c r="Y50" s="73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BAJO</v>
      </c>
      <c r="Z50" s="83" t="s">
        <v>203</v>
      </c>
    </row>
    <row r="51" spans="1:37" ht="165" customHeight="1">
      <c r="A51" s="121"/>
      <c r="B51" s="121"/>
      <c r="C51" s="125"/>
      <c r="D51" s="125"/>
      <c r="E51" s="125"/>
      <c r="F51" s="125"/>
      <c r="G51" s="125"/>
      <c r="H51" s="121"/>
      <c r="I51" s="83" t="s">
        <v>223</v>
      </c>
      <c r="J51" s="88" t="s">
        <v>269</v>
      </c>
      <c r="K51" s="83" t="s">
        <v>81</v>
      </c>
      <c r="L51" s="73" t="s">
        <v>182</v>
      </c>
      <c r="M51" s="74">
        <f>VLOOKUP('MATRIZ DE RIESGOS DE SST'!L51,'MAPAS DE RIESGOS INHER Y RESID'!$E$3:$F$7,2,FALSE)</f>
        <v>3</v>
      </c>
      <c r="N51" s="73" t="s">
        <v>192</v>
      </c>
      <c r="O51" s="74">
        <f>VLOOKUP('MATRIZ DE RIESGOS DE SST'!N51,'MAPAS DE RIESGOS INHER Y RESID'!$O$3:$P$7,2,FALSE)</f>
        <v>16</v>
      </c>
      <c r="P51" s="74">
        <f t="shared" si="7"/>
        <v>48</v>
      </c>
      <c r="Q51" s="73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MODERADO</v>
      </c>
      <c r="R51" s="83" t="s">
        <v>282</v>
      </c>
      <c r="S51" s="83" t="s">
        <v>282</v>
      </c>
      <c r="T51" s="86" t="s">
        <v>306</v>
      </c>
      <c r="U51" s="86" t="s">
        <v>307</v>
      </c>
      <c r="V51" s="73" t="s">
        <v>183</v>
      </c>
      <c r="W51" s="84">
        <f>VLOOKUP(V51,'MAPAS DE RIESGOS INHER Y RESID'!$E$16:$F$18,2,FALSE)</f>
        <v>0.9</v>
      </c>
      <c r="X51" s="75">
        <f t="shared" si="3"/>
        <v>4.7999999999999972</v>
      </c>
      <c r="Y51" s="73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83" t="s">
        <v>203</v>
      </c>
    </row>
    <row r="52" spans="1:37" ht="165" customHeight="1">
      <c r="A52" s="121"/>
      <c r="B52" s="121"/>
      <c r="C52" s="125"/>
      <c r="D52" s="125"/>
      <c r="E52" s="125"/>
      <c r="F52" s="125"/>
      <c r="G52" s="125"/>
      <c r="H52" s="121"/>
      <c r="I52" s="83" t="s">
        <v>85</v>
      </c>
      <c r="J52" s="88" t="s">
        <v>271</v>
      </c>
      <c r="K52" s="83" t="s">
        <v>81</v>
      </c>
      <c r="L52" s="73" t="s">
        <v>182</v>
      </c>
      <c r="M52" s="74">
        <f>VLOOKUP('MATRIZ DE RIESGOS DE SST'!L52,'MAPAS DE RIESGOS INHER Y RESID'!$E$3:$F$7,2,FALSE)</f>
        <v>3</v>
      </c>
      <c r="N52" s="73" t="s">
        <v>192</v>
      </c>
      <c r="O52" s="74">
        <f>VLOOKUP('MATRIZ DE RIESGOS DE SST'!N52,'MAPAS DE RIESGOS INHER Y RESID'!$O$3:$P$7,2,FALSE)</f>
        <v>16</v>
      </c>
      <c r="P52" s="74">
        <f t="shared" si="7"/>
        <v>48</v>
      </c>
      <c r="Q52" s="73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MODERADO</v>
      </c>
      <c r="R52" s="83" t="s">
        <v>282</v>
      </c>
      <c r="S52" s="83" t="s">
        <v>282</v>
      </c>
      <c r="T52" s="86" t="s">
        <v>306</v>
      </c>
      <c r="U52" s="86" t="s">
        <v>307</v>
      </c>
      <c r="V52" s="73" t="s">
        <v>183</v>
      </c>
      <c r="W52" s="84">
        <f>VLOOKUP(V52,'MAPAS DE RIESGOS INHER Y RESID'!$E$16:$F$18,2,FALSE)</f>
        <v>0.9</v>
      </c>
      <c r="X52" s="75">
        <f t="shared" si="3"/>
        <v>4.7999999999999972</v>
      </c>
      <c r="Y52" s="73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83" t="s">
        <v>203</v>
      </c>
    </row>
    <row r="53" spans="1:37" ht="165" customHeight="1">
      <c r="A53" s="121"/>
      <c r="B53" s="121"/>
      <c r="C53" s="125"/>
      <c r="D53" s="125"/>
      <c r="E53" s="125"/>
      <c r="F53" s="125"/>
      <c r="G53" s="125"/>
      <c r="H53" s="121"/>
      <c r="I53" s="83" t="s">
        <v>86</v>
      </c>
      <c r="J53" s="88" t="s">
        <v>272</v>
      </c>
      <c r="K53" s="83" t="s">
        <v>87</v>
      </c>
      <c r="L53" s="73" t="s">
        <v>188</v>
      </c>
      <c r="M53" s="74">
        <f>VLOOKUP('MATRIZ DE RIESGOS DE SST'!L53,'MAPAS DE RIESGOS INHER Y RESID'!$E$3:$F$7,2,FALSE)</f>
        <v>2</v>
      </c>
      <c r="N53" s="73" t="s">
        <v>193</v>
      </c>
      <c r="O53" s="74">
        <f>VLOOKUP('MATRIZ DE RIESGOS DE SST'!N53,'MAPAS DE RIESGOS INHER Y RESID'!$O$3:$P$7,2,FALSE)</f>
        <v>256</v>
      </c>
      <c r="P53" s="74">
        <f t="shared" si="7"/>
        <v>512</v>
      </c>
      <c r="Q53" s="73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ALTO</v>
      </c>
      <c r="R53" s="86" t="s">
        <v>308</v>
      </c>
      <c r="S53" s="86" t="s">
        <v>309</v>
      </c>
      <c r="T53" s="89"/>
      <c r="U53" s="86" t="s">
        <v>310</v>
      </c>
      <c r="V53" s="73" t="s">
        <v>183</v>
      </c>
      <c r="W53" s="84">
        <f>VLOOKUP(V53,'MAPAS DE RIESGOS INHER Y RESID'!$E$16:$F$18,2,FALSE)</f>
        <v>0.9</v>
      </c>
      <c r="X53" s="75">
        <f t="shared" ref="X53:X66" si="8">P53-(P53*W53)</f>
        <v>51.199999999999989</v>
      </c>
      <c r="Y53" s="73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MODERADO</v>
      </c>
      <c r="Z53" s="83" t="s">
        <v>149</v>
      </c>
    </row>
    <row r="54" spans="1:37" ht="165" customHeight="1">
      <c r="A54" s="121"/>
      <c r="B54" s="121"/>
      <c r="C54" s="125"/>
      <c r="D54" s="125"/>
      <c r="E54" s="125"/>
      <c r="F54" s="125"/>
      <c r="G54" s="125"/>
      <c r="H54" s="121"/>
      <c r="I54" s="83" t="s">
        <v>95</v>
      </c>
      <c r="J54" s="88" t="s">
        <v>273</v>
      </c>
      <c r="K54" s="83" t="s">
        <v>97</v>
      </c>
      <c r="L54" s="73" t="s">
        <v>182</v>
      </c>
      <c r="M54" s="74">
        <f>VLOOKUP('MATRIZ DE RIESGOS DE SST'!L54,'MAPAS DE RIESGOS INHER Y RESID'!$E$3:$F$7,2,FALSE)</f>
        <v>3</v>
      </c>
      <c r="N54" s="73" t="s">
        <v>192</v>
      </c>
      <c r="O54" s="74">
        <f>VLOOKUP('MATRIZ DE RIESGOS DE SST'!N54,'MAPAS DE RIESGOS INHER Y RESID'!$O$3:$P$7,2,FALSE)</f>
        <v>16</v>
      </c>
      <c r="P54" s="74">
        <f>+M54*O54</f>
        <v>48</v>
      </c>
      <c r="Q54" s="73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MODERADO</v>
      </c>
      <c r="R54" s="83"/>
      <c r="S54" s="87"/>
      <c r="T54" s="86" t="s">
        <v>314</v>
      </c>
      <c r="U54" s="86" t="s">
        <v>315</v>
      </c>
      <c r="V54" s="73" t="s">
        <v>183</v>
      </c>
      <c r="W54" s="84">
        <f>VLOOKUP(V54,'MAPAS DE RIESGOS INHER Y RESID'!$E$16:$F$18,2,FALSE)</f>
        <v>0.9</v>
      </c>
      <c r="X54" s="75">
        <f t="shared" si="8"/>
        <v>4.7999999999999972</v>
      </c>
      <c r="Y54" s="73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83" t="s">
        <v>203</v>
      </c>
    </row>
    <row r="55" spans="1:37" ht="165" customHeight="1">
      <c r="A55" s="121"/>
      <c r="B55" s="121"/>
      <c r="C55" s="125"/>
      <c r="D55" s="125"/>
      <c r="E55" s="125"/>
      <c r="F55" s="125"/>
      <c r="G55" s="125"/>
      <c r="H55" s="121"/>
      <c r="I55" s="83" t="s">
        <v>98</v>
      </c>
      <c r="J55" s="88" t="s">
        <v>274</v>
      </c>
      <c r="K55" s="83" t="s">
        <v>97</v>
      </c>
      <c r="L55" s="73" t="s">
        <v>182</v>
      </c>
      <c r="M55" s="74">
        <f>VLOOKUP('MATRIZ DE RIESGOS DE SST'!L55,'MAPAS DE RIESGOS INHER Y RESID'!$E$3:$F$7,2,FALSE)</f>
        <v>3</v>
      </c>
      <c r="N55" s="73" t="s">
        <v>191</v>
      </c>
      <c r="O55" s="74">
        <f>VLOOKUP('MATRIZ DE RIESGOS DE SST'!N55,'MAPAS DE RIESGOS INHER Y RESID'!$O$3:$P$7,2,FALSE)</f>
        <v>4</v>
      </c>
      <c r="P55" s="74">
        <f>+M55*O55</f>
        <v>12</v>
      </c>
      <c r="Q55" s="73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83"/>
      <c r="S55" s="86" t="s">
        <v>316</v>
      </c>
      <c r="T55" s="86" t="s">
        <v>312</v>
      </c>
      <c r="U55" s="86" t="s">
        <v>317</v>
      </c>
      <c r="V55" s="73" t="s">
        <v>183</v>
      </c>
      <c r="W55" s="84">
        <f>VLOOKUP(V55,'MAPAS DE RIESGOS INHER Y RESID'!$E$16:$F$18,2,FALSE)</f>
        <v>0.9</v>
      </c>
      <c r="X55" s="75">
        <f t="shared" si="8"/>
        <v>1.1999999999999993</v>
      </c>
      <c r="Y55" s="73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BAJO</v>
      </c>
      <c r="Z55" s="83" t="s">
        <v>203</v>
      </c>
    </row>
    <row r="56" spans="1:37" ht="165" customHeight="1">
      <c r="A56" s="121"/>
      <c r="B56" s="121"/>
      <c r="C56" s="125"/>
      <c r="D56" s="125"/>
      <c r="E56" s="125"/>
      <c r="F56" s="125"/>
      <c r="G56" s="125"/>
      <c r="H56" s="121"/>
      <c r="I56" s="83" t="s">
        <v>101</v>
      </c>
      <c r="J56" s="88" t="s">
        <v>446</v>
      </c>
      <c r="K56" s="83" t="s">
        <v>102</v>
      </c>
      <c r="L56" s="73" t="s">
        <v>188</v>
      </c>
      <c r="M56" s="74">
        <f>VLOOKUP('MATRIZ DE RIESGOS DE SST'!L56,'MAPAS DE RIESGOS INHER Y RESID'!$E$3:$F$7,2,FALSE)</f>
        <v>2</v>
      </c>
      <c r="N56" s="73" t="s">
        <v>192</v>
      </c>
      <c r="O56" s="74">
        <f>VLOOKUP('MATRIZ DE RIESGOS DE SST'!N56,'MAPAS DE RIESGOS INHER Y RESID'!$O$3:$P$7,2,FALSE)</f>
        <v>16</v>
      </c>
      <c r="P56" s="74">
        <f>+M56*O56</f>
        <v>32</v>
      </c>
      <c r="Q56" s="73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87"/>
      <c r="S56" s="83"/>
      <c r="T56" s="86" t="s">
        <v>404</v>
      </c>
      <c r="U56" s="86" t="s">
        <v>405</v>
      </c>
      <c r="V56" s="73" t="s">
        <v>182</v>
      </c>
      <c r="W56" s="84">
        <f>VLOOKUP(V56,'MAPAS DE RIESGOS INHER Y RESID'!$E$16:$F$18,2,FALSE)</f>
        <v>0.4</v>
      </c>
      <c r="X56" s="75">
        <f>P56-(P56*W56)</f>
        <v>19.2</v>
      </c>
      <c r="Y56" s="73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MODERADO</v>
      </c>
      <c r="Z56" s="83" t="s">
        <v>149</v>
      </c>
    </row>
    <row r="57" spans="1:37" ht="165" customHeight="1">
      <c r="A57" s="121"/>
      <c r="B57" s="121"/>
      <c r="C57" s="125"/>
      <c r="D57" s="125"/>
      <c r="E57" s="125"/>
      <c r="F57" s="125"/>
      <c r="G57" s="125"/>
      <c r="H57" s="121"/>
      <c r="I57" s="83" t="s">
        <v>213</v>
      </c>
      <c r="J57" s="88" t="s">
        <v>275</v>
      </c>
      <c r="K57" s="83" t="s">
        <v>111</v>
      </c>
      <c r="L57" s="73" t="s">
        <v>182</v>
      </c>
      <c r="M57" s="74">
        <f>VLOOKUP('MATRIZ DE RIESGOS DE SST'!L57,'MAPAS DE RIESGOS INHER Y RESID'!$E$3:$F$7,2,FALSE)</f>
        <v>3</v>
      </c>
      <c r="N57" s="73" t="s">
        <v>192</v>
      </c>
      <c r="O57" s="74">
        <f>VLOOKUP('MATRIZ DE RIESGOS DE SST'!N57,'MAPAS DE RIESGOS INHER Y RESID'!$O$3:$P$7,2,FALSE)</f>
        <v>16</v>
      </c>
      <c r="P57" s="74">
        <f>+M57*O57</f>
        <v>48</v>
      </c>
      <c r="Q57" s="73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MODERADO</v>
      </c>
      <c r="R57" s="83" t="s">
        <v>282</v>
      </c>
      <c r="S57" s="87" t="s">
        <v>282</v>
      </c>
      <c r="T57" s="86" t="s">
        <v>318</v>
      </c>
      <c r="U57" s="86" t="s">
        <v>319</v>
      </c>
      <c r="V57" s="73" t="s">
        <v>183</v>
      </c>
      <c r="W57" s="84">
        <f>VLOOKUP(V57,'MAPAS DE RIESGOS INHER Y RESID'!$E$16:$F$18,2,FALSE)</f>
        <v>0.9</v>
      </c>
      <c r="X57" s="75">
        <f t="shared" si="8"/>
        <v>4.7999999999999972</v>
      </c>
      <c r="Y57" s="73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BAJO</v>
      </c>
      <c r="Z57" s="83" t="s">
        <v>203</v>
      </c>
      <c r="AK57" s="76" t="s">
        <v>322</v>
      </c>
    </row>
    <row r="58" spans="1:37" ht="165" customHeight="1">
      <c r="A58" s="121"/>
      <c r="B58" s="121"/>
      <c r="C58" s="125"/>
      <c r="D58" s="125"/>
      <c r="E58" s="125"/>
      <c r="F58" s="125"/>
      <c r="G58" s="125"/>
      <c r="H58" s="121"/>
      <c r="I58" s="83" t="s">
        <v>219</v>
      </c>
      <c r="J58" s="88" t="s">
        <v>276</v>
      </c>
      <c r="K58" s="83" t="s">
        <v>122</v>
      </c>
      <c r="L58" s="73" t="s">
        <v>188</v>
      </c>
      <c r="M58" s="74">
        <f>VLOOKUP('MATRIZ DE RIESGOS DE SST'!L58,'MAPAS DE RIESGOS INHER Y RESID'!$E$3:$F$7,2,FALSE)</f>
        <v>2</v>
      </c>
      <c r="N58" s="73" t="s">
        <v>192</v>
      </c>
      <c r="O58" s="74">
        <f>VLOOKUP('MATRIZ DE RIESGOS DE SST'!N58,'MAPAS DE RIESGOS INHER Y RESID'!$O$3:$P$7,2,FALSE)</f>
        <v>16</v>
      </c>
      <c r="P58" s="74">
        <f t="shared" si="7"/>
        <v>32</v>
      </c>
      <c r="Q58" s="73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MODERADO</v>
      </c>
      <c r="R58" s="83" t="s">
        <v>282</v>
      </c>
      <c r="S58" s="83" t="s">
        <v>287</v>
      </c>
      <c r="T58" s="83" t="s">
        <v>304</v>
      </c>
      <c r="U58" s="87" t="s">
        <v>283</v>
      </c>
      <c r="V58" s="73" t="s">
        <v>182</v>
      </c>
      <c r="W58" s="84">
        <f>VLOOKUP(V58,'MAPAS DE RIESGOS INHER Y RESID'!$E$16:$F$18,2,FALSE)</f>
        <v>0.4</v>
      </c>
      <c r="X58" s="75">
        <f t="shared" si="8"/>
        <v>19.2</v>
      </c>
      <c r="Y58" s="73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MODERADO</v>
      </c>
      <c r="Z58" s="83" t="s">
        <v>149</v>
      </c>
    </row>
    <row r="59" spans="1:37" ht="165" customHeight="1">
      <c r="A59" s="121"/>
      <c r="B59" s="121"/>
      <c r="C59" s="125"/>
      <c r="D59" s="125"/>
      <c r="E59" s="125"/>
      <c r="F59" s="125"/>
      <c r="G59" s="125"/>
      <c r="H59" s="121"/>
      <c r="I59" s="83" t="s">
        <v>129</v>
      </c>
      <c r="J59" s="88" t="s">
        <v>277</v>
      </c>
      <c r="K59" s="83" t="s">
        <v>128</v>
      </c>
      <c r="L59" s="73" t="s">
        <v>188</v>
      </c>
      <c r="M59" s="74">
        <f>VLOOKUP('MATRIZ DE RIESGOS DE SST'!L59,'MAPAS DE RIESGOS INHER Y RESID'!$E$3:$F$7,2,FALSE)</f>
        <v>2</v>
      </c>
      <c r="N59" s="73" t="s">
        <v>192</v>
      </c>
      <c r="O59" s="74">
        <f>VLOOKUP('MATRIZ DE RIESGOS DE SST'!N59,'MAPAS DE RIESGOS INHER Y RESID'!$O$3:$P$7,2,FALSE)</f>
        <v>16</v>
      </c>
      <c r="P59" s="74">
        <f t="shared" si="7"/>
        <v>32</v>
      </c>
      <c r="Q59" s="73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MODERADO</v>
      </c>
      <c r="R59" s="83" t="s">
        <v>282</v>
      </c>
      <c r="S59" s="86" t="s">
        <v>311</v>
      </c>
      <c r="T59" s="86" t="s">
        <v>312</v>
      </c>
      <c r="U59" s="86" t="s">
        <v>313</v>
      </c>
      <c r="V59" s="73" t="s">
        <v>182</v>
      </c>
      <c r="W59" s="84">
        <f>VLOOKUP(V59,'MAPAS DE RIESGOS INHER Y RESID'!$E$16:$F$18,2,FALSE)</f>
        <v>0.4</v>
      </c>
      <c r="X59" s="75">
        <f t="shared" si="8"/>
        <v>19.2</v>
      </c>
      <c r="Y59" s="73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MODERADO</v>
      </c>
      <c r="Z59" s="83" t="s">
        <v>149</v>
      </c>
    </row>
    <row r="60" spans="1:37" ht="165" customHeight="1">
      <c r="A60" s="121"/>
      <c r="B60" s="121"/>
      <c r="C60" s="125"/>
      <c r="D60" s="125"/>
      <c r="E60" s="125"/>
      <c r="F60" s="125"/>
      <c r="G60" s="125"/>
      <c r="H60" s="121"/>
      <c r="I60" s="83" t="s">
        <v>22</v>
      </c>
      <c r="J60" s="88" t="s">
        <v>381</v>
      </c>
      <c r="K60" s="83" t="s">
        <v>24</v>
      </c>
      <c r="L60" s="73" t="s">
        <v>188</v>
      </c>
      <c r="M60" s="74">
        <f>VLOOKUP('MATRIZ DE RIESGOS DE SST'!L60,'MAPAS DE RIESGOS INHER Y RESID'!$E$3:$F$7,2,FALSE)</f>
        <v>2</v>
      </c>
      <c r="N60" s="73" t="s">
        <v>192</v>
      </c>
      <c r="O60" s="74">
        <f>VLOOKUP('MATRIZ DE RIESGOS DE SST'!N60,'MAPAS DE RIESGOS INHER Y RESID'!$O$3:$P$7,2,FALSE)</f>
        <v>16</v>
      </c>
      <c r="P60" s="74">
        <f t="shared" si="7"/>
        <v>32</v>
      </c>
      <c r="Q60" s="73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MODERADO</v>
      </c>
      <c r="R60" s="83" t="s">
        <v>282</v>
      </c>
      <c r="S60" s="86" t="s">
        <v>429</v>
      </c>
      <c r="T60" s="86"/>
      <c r="U60" s="86" t="s">
        <v>411</v>
      </c>
      <c r="V60" s="73" t="s">
        <v>183</v>
      </c>
      <c r="W60" s="84">
        <f>VLOOKUP(V60,'MAPAS DE RIESGOS INHER Y RESID'!$E$16:$F$18,2,FALSE)</f>
        <v>0.9</v>
      </c>
      <c r="X60" s="75">
        <f t="shared" si="8"/>
        <v>3.1999999999999993</v>
      </c>
      <c r="Y60" s="73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BAJO</v>
      </c>
      <c r="Z60" s="83" t="s">
        <v>203</v>
      </c>
    </row>
    <row r="61" spans="1:37" ht="165" customHeight="1">
      <c r="A61" s="121"/>
      <c r="B61" s="121"/>
      <c r="C61" s="125"/>
      <c r="D61" s="125"/>
      <c r="E61" s="125"/>
      <c r="F61" s="125"/>
      <c r="G61" s="125"/>
      <c r="H61" s="121"/>
      <c r="I61" s="83" t="s">
        <v>28</v>
      </c>
      <c r="J61" s="88" t="s">
        <v>382</v>
      </c>
      <c r="K61" s="83" t="s">
        <v>29</v>
      </c>
      <c r="L61" s="73" t="s">
        <v>188</v>
      </c>
      <c r="M61" s="74">
        <f>VLOOKUP('MATRIZ DE RIESGOS DE SST'!L61,'MAPAS DE RIESGOS INHER Y RESID'!$E$3:$F$7,2,FALSE)</f>
        <v>2</v>
      </c>
      <c r="N61" s="73" t="s">
        <v>192</v>
      </c>
      <c r="O61" s="74">
        <f>VLOOKUP('MATRIZ DE RIESGOS DE SST'!N61,'MAPAS DE RIESGOS INHER Y RESID'!$O$3:$P$7,2,FALSE)</f>
        <v>16</v>
      </c>
      <c r="P61" s="74">
        <f t="shared" si="7"/>
        <v>32</v>
      </c>
      <c r="Q61" s="73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MODERADO</v>
      </c>
      <c r="R61" s="83"/>
      <c r="S61" s="86"/>
      <c r="T61" s="86" t="s">
        <v>289</v>
      </c>
      <c r="U61" s="86" t="s">
        <v>394</v>
      </c>
      <c r="V61" s="73" t="s">
        <v>183</v>
      </c>
      <c r="W61" s="84">
        <f>VLOOKUP(V61,'MAPAS DE RIESGOS INHER Y RESID'!$E$16:$F$18,2,FALSE)</f>
        <v>0.9</v>
      </c>
      <c r="X61" s="75">
        <f t="shared" si="8"/>
        <v>3.1999999999999993</v>
      </c>
      <c r="Y61" s="73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BAJO</v>
      </c>
      <c r="Z61" s="83" t="s">
        <v>203</v>
      </c>
    </row>
    <row r="62" spans="1:37" ht="165" customHeight="1">
      <c r="A62" s="121"/>
      <c r="B62" s="121"/>
      <c r="C62" s="125"/>
      <c r="D62" s="125"/>
      <c r="E62" s="125"/>
      <c r="F62" s="125"/>
      <c r="G62" s="125"/>
      <c r="H62" s="121"/>
      <c r="I62" s="83" t="s">
        <v>30</v>
      </c>
      <c r="J62" s="88" t="s">
        <v>31</v>
      </c>
      <c r="K62" s="83" t="s">
        <v>24</v>
      </c>
      <c r="L62" s="73" t="s">
        <v>188</v>
      </c>
      <c r="M62" s="74">
        <f>VLOOKUP('MATRIZ DE RIESGOS DE SST'!L62,'MAPAS DE RIESGOS INHER Y RESID'!$E$3:$F$7,2,FALSE)</f>
        <v>2</v>
      </c>
      <c r="N62" s="73" t="s">
        <v>192</v>
      </c>
      <c r="O62" s="74">
        <f>VLOOKUP('MATRIZ DE RIESGOS DE SST'!N62,'MAPAS DE RIESGOS INHER Y RESID'!$O$3:$P$7,2,FALSE)</f>
        <v>16</v>
      </c>
      <c r="P62" s="74">
        <f t="shared" ref="P62:P74" si="9">+M62*O62</f>
        <v>32</v>
      </c>
      <c r="Q62" s="73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MODERADO</v>
      </c>
      <c r="R62" s="89"/>
      <c r="S62" s="89"/>
      <c r="T62" s="86" t="s">
        <v>289</v>
      </c>
      <c r="U62" s="86" t="s">
        <v>428</v>
      </c>
      <c r="V62" s="73" t="s">
        <v>183</v>
      </c>
      <c r="W62" s="84">
        <f>VLOOKUP(V62,'MAPAS DE RIESGOS INHER Y RESID'!$E$16:$F$18,2,FALSE)</f>
        <v>0.9</v>
      </c>
      <c r="X62" s="75">
        <f t="shared" si="8"/>
        <v>3.1999999999999993</v>
      </c>
      <c r="Y62" s="73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BAJO</v>
      </c>
      <c r="Z62" s="83" t="s">
        <v>203</v>
      </c>
    </row>
    <row r="63" spans="1:37" ht="165" customHeight="1">
      <c r="A63" s="119" t="s">
        <v>245</v>
      </c>
      <c r="B63" s="123" t="s">
        <v>202</v>
      </c>
      <c r="C63" s="123"/>
      <c r="D63" s="123" t="s">
        <v>202</v>
      </c>
      <c r="E63" s="123"/>
      <c r="F63" s="123"/>
      <c r="G63" s="123" t="s">
        <v>334</v>
      </c>
      <c r="H63" s="119" t="s">
        <v>256</v>
      </c>
      <c r="I63" s="83" t="s">
        <v>51</v>
      </c>
      <c r="J63" s="88" t="s">
        <v>49</v>
      </c>
      <c r="K63" s="83" t="s">
        <v>50</v>
      </c>
      <c r="L63" s="73" t="s">
        <v>189</v>
      </c>
      <c r="M63" s="74">
        <f>VLOOKUP('MATRIZ DE RIESGOS DE SST'!L63,'MAPAS DE RIESGOS INHER Y RESID'!$E$3:$F$7,2,FALSE)</f>
        <v>1</v>
      </c>
      <c r="N63" s="73" t="s">
        <v>191</v>
      </c>
      <c r="O63" s="74">
        <f>VLOOKUP('MATRIZ DE RIESGOS DE SST'!N63,'MAPAS DE RIESGOS INHER Y RESID'!$O$3:$P$7,2,FALSE)</f>
        <v>4</v>
      </c>
      <c r="P63" s="74">
        <f t="shared" si="9"/>
        <v>4</v>
      </c>
      <c r="Q63" s="73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BAJO</v>
      </c>
      <c r="R63" s="89" t="s">
        <v>282</v>
      </c>
      <c r="S63" s="89" t="s">
        <v>282</v>
      </c>
      <c r="T63" s="89" t="s">
        <v>282</v>
      </c>
      <c r="U63" s="86" t="s">
        <v>283</v>
      </c>
      <c r="V63" s="73" t="s">
        <v>182</v>
      </c>
      <c r="W63" s="84">
        <f>VLOOKUP(V63,'MAPAS DE RIESGOS INHER Y RESID'!$E$16:$F$18,2,FALSE)</f>
        <v>0.4</v>
      </c>
      <c r="X63" s="75">
        <f t="shared" si="8"/>
        <v>2.4</v>
      </c>
      <c r="Y63" s="73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BAJO</v>
      </c>
      <c r="Z63" s="83" t="s">
        <v>203</v>
      </c>
    </row>
    <row r="64" spans="1:37" ht="165" customHeight="1">
      <c r="A64" s="119"/>
      <c r="B64" s="123"/>
      <c r="C64" s="123"/>
      <c r="D64" s="123"/>
      <c r="E64" s="123"/>
      <c r="F64" s="123"/>
      <c r="G64" s="123"/>
      <c r="H64" s="119"/>
      <c r="I64" s="83" t="s">
        <v>242</v>
      </c>
      <c r="J64" s="88" t="s">
        <v>261</v>
      </c>
      <c r="K64" s="83" t="s">
        <v>63</v>
      </c>
      <c r="L64" s="73" t="s">
        <v>182</v>
      </c>
      <c r="M64" s="74">
        <f>VLOOKUP('MATRIZ DE RIESGOS DE SST'!L64,'MAPAS DE RIESGOS INHER Y RESID'!$E$3:$F$7,2,FALSE)</f>
        <v>3</v>
      </c>
      <c r="N64" s="73" t="s">
        <v>191</v>
      </c>
      <c r="O64" s="74">
        <f>VLOOKUP('MATRIZ DE RIESGOS DE SST'!N64,'MAPAS DE RIESGOS INHER Y RESID'!$O$3:$P$7,2,FALSE)</f>
        <v>4</v>
      </c>
      <c r="P64" s="74">
        <f t="shared" si="9"/>
        <v>12</v>
      </c>
      <c r="Q64" s="73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MODERADO</v>
      </c>
      <c r="R64" s="89" t="s">
        <v>282</v>
      </c>
      <c r="S64" s="86" t="s">
        <v>287</v>
      </c>
      <c r="T64" s="86" t="s">
        <v>304</v>
      </c>
      <c r="U64" s="86" t="s">
        <v>282</v>
      </c>
      <c r="V64" s="73" t="s">
        <v>183</v>
      </c>
      <c r="W64" s="84">
        <f>VLOOKUP(V64,'MAPAS DE RIESGOS INHER Y RESID'!$E$16:$F$18,2,FALSE)</f>
        <v>0.9</v>
      </c>
      <c r="X64" s="75">
        <f t="shared" si="8"/>
        <v>1.1999999999999993</v>
      </c>
      <c r="Y64" s="73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BAJO</v>
      </c>
      <c r="Z64" s="83" t="s">
        <v>203</v>
      </c>
    </row>
    <row r="65" spans="1:26" ht="165" customHeight="1">
      <c r="A65" s="119"/>
      <c r="B65" s="123"/>
      <c r="C65" s="123"/>
      <c r="D65" s="123"/>
      <c r="E65" s="123"/>
      <c r="F65" s="123"/>
      <c r="G65" s="123"/>
      <c r="H65" s="119"/>
      <c r="I65" s="83" t="s">
        <v>60</v>
      </c>
      <c r="J65" s="88" t="s">
        <v>448</v>
      </c>
      <c r="K65" s="83" t="s">
        <v>61</v>
      </c>
      <c r="L65" s="73" t="s">
        <v>188</v>
      </c>
      <c r="M65" s="74">
        <f>VLOOKUP('MATRIZ DE RIESGOS DE SST'!L65,'MAPAS DE RIESGOS INHER Y RESID'!$E$3:$F$7,2,FALSE)</f>
        <v>2</v>
      </c>
      <c r="N65" s="73" t="s">
        <v>192</v>
      </c>
      <c r="O65" s="74">
        <f>VLOOKUP('MATRIZ DE RIESGOS DE SST'!N65,'MAPAS DE RIESGOS INHER Y RESID'!$O$3:$P$7,2,FALSE)</f>
        <v>16</v>
      </c>
      <c r="P65" s="74">
        <f t="shared" si="9"/>
        <v>32</v>
      </c>
      <c r="Q65" s="73" t="str">
        <f>IF(OR('MAPAS DE RIESGOS INHER Y RESID'!$G$7='MATRIZ DE RIESGOS DE SST'!P65,P65&lt;'MAPAS DE RIESGOS INHER Y RESID'!$G$3+1),'MAPAS DE RIESGOS INHER Y RESID'!$M$6,IF(OR('MAPAS DE RIESGOS INHER Y RESID'!$H$5='MATRIZ DE RIESGOS DE SST'!P65,P65&lt;'MAPAS DE RIESGOS INHER Y RESID'!$I$5+1),'MAPAS DE RIESGOS INHER Y RESID'!$M$5,IF(OR('MAPAS DE RIESGOS INHER Y RESID'!$I$4='MATRIZ DE RIESGOS DE SST'!P65,P65&lt;'MAPAS DE RIESGOS INHER Y RESID'!$J$4+1),'MAPAS DE RIESGOS INHER Y RESID'!$M$4,'MAPAS DE RIESGOS INHER Y RESID'!$M$3)))</f>
        <v>MODERADO</v>
      </c>
      <c r="R65" s="89" t="s">
        <v>282</v>
      </c>
      <c r="S65" s="89" t="s">
        <v>282</v>
      </c>
      <c r="T65" s="86" t="s">
        <v>305</v>
      </c>
      <c r="U65" s="83" t="s">
        <v>435</v>
      </c>
      <c r="V65" s="73" t="s">
        <v>183</v>
      </c>
      <c r="W65" s="84">
        <f>VLOOKUP(V65,'MAPAS DE RIESGOS INHER Y RESID'!$E$16:$F$18,2,FALSE)</f>
        <v>0.9</v>
      </c>
      <c r="X65" s="75">
        <f t="shared" si="8"/>
        <v>3.1999999999999993</v>
      </c>
      <c r="Y65" s="73" t="str">
        <f>IF(OR('MAPAS DE RIESGOS INHER Y RESID'!$G$18='MATRIZ DE RIESGOS DE SST'!X65,X65&lt;'MAPAS DE RIESGOS INHER Y RESID'!$G$16+1),'MAPAS DE RIESGOS INHER Y RESID'!$M$19,IF(OR('MAPAS DE RIESGOS INHER Y RESID'!$H$17='MATRIZ DE RIESGOS DE SST'!X65,X65&lt;'MAPAS DE RIESGOS INHER Y RESID'!$I$18+1),'MAPAS DE RIESGOS INHER Y RESID'!$M$18,IF(OR('MAPAS DE RIESGOS INHER Y RESID'!$I$17='MATRIZ DE RIESGOS DE SST'!X65,X65&lt;'MAPAS DE RIESGOS INHER Y RESID'!$J$17+1),'MAPAS DE RIESGOS INHER Y RESID'!$M$17,'MAPAS DE RIESGOS INHER Y RESID'!$M$16)))</f>
        <v>BAJO</v>
      </c>
      <c r="Z65" s="83" t="s">
        <v>203</v>
      </c>
    </row>
    <row r="66" spans="1:26" ht="165" customHeight="1">
      <c r="A66" s="119"/>
      <c r="B66" s="123"/>
      <c r="C66" s="123"/>
      <c r="D66" s="123"/>
      <c r="E66" s="123"/>
      <c r="F66" s="123"/>
      <c r="G66" s="123"/>
      <c r="H66" s="119"/>
      <c r="I66" s="83" t="s">
        <v>70</v>
      </c>
      <c r="J66" s="88" t="s">
        <v>263</v>
      </c>
      <c r="K66" s="83" t="s">
        <v>72</v>
      </c>
      <c r="L66" s="73" t="s">
        <v>188</v>
      </c>
      <c r="M66" s="74">
        <f>VLOOKUP('MATRIZ DE RIESGOS DE SST'!L66,'MAPAS DE RIESGOS INHER Y RESID'!$E$3:$F$7,2,FALSE)</f>
        <v>2</v>
      </c>
      <c r="N66" s="73" t="s">
        <v>191</v>
      </c>
      <c r="O66" s="74">
        <f>VLOOKUP('MATRIZ DE RIESGOS DE SST'!N66,'MAPAS DE RIESGOS INHER Y RESID'!$O$3:$P$7,2,FALSE)</f>
        <v>4</v>
      </c>
      <c r="P66" s="74">
        <f t="shared" si="9"/>
        <v>8</v>
      </c>
      <c r="Q66" s="73" t="str">
        <f>IF(OR('MAPAS DE RIESGOS INHER Y RESID'!$G$7='MATRIZ DE RIESGOS DE SST'!P66,P66&lt;'MAPAS DE RIESGOS INHER Y RESID'!$G$3+1),'MAPAS DE RIESGOS INHER Y RESID'!$M$6,IF(OR('MAPAS DE RIESGOS INHER Y RESID'!$H$5='MATRIZ DE RIESGOS DE SST'!P66,P66&lt;'MAPAS DE RIESGOS INHER Y RESID'!$I$5+1),'MAPAS DE RIESGOS INHER Y RESID'!$M$5,IF(OR('MAPAS DE RIESGOS INHER Y RESID'!$I$4='MATRIZ DE RIESGOS DE SST'!P66,P66&lt;'MAPAS DE RIESGOS INHER Y RESID'!$J$4+1),'MAPAS DE RIESGOS INHER Y RESID'!$M$4,'MAPAS DE RIESGOS INHER Y RESID'!$M$3)))</f>
        <v>BAJO</v>
      </c>
      <c r="R66" s="89" t="s">
        <v>282</v>
      </c>
      <c r="S66" s="89" t="s">
        <v>282</v>
      </c>
      <c r="T66" s="83" t="s">
        <v>289</v>
      </c>
      <c r="U66" s="83" t="s">
        <v>290</v>
      </c>
      <c r="V66" s="73" t="s">
        <v>183</v>
      </c>
      <c r="W66" s="84">
        <f>VLOOKUP(V66,'MAPAS DE RIESGOS INHER Y RESID'!$E$16:$F$18,2,FALSE)</f>
        <v>0.9</v>
      </c>
      <c r="X66" s="75">
        <f t="shared" si="8"/>
        <v>0.79999999999999982</v>
      </c>
      <c r="Y66" s="73" t="str">
        <f>IF(OR('MAPAS DE RIESGOS INHER Y RESID'!$G$18='MATRIZ DE RIESGOS DE SST'!X66,X66&lt;'MAPAS DE RIESGOS INHER Y RESID'!$G$16+1),'MAPAS DE RIESGOS INHER Y RESID'!$M$19,IF(OR('MAPAS DE RIESGOS INHER Y RESID'!$H$17='MATRIZ DE RIESGOS DE SST'!X66,X66&lt;'MAPAS DE RIESGOS INHER Y RESID'!$I$18+1),'MAPAS DE RIESGOS INHER Y RESID'!$M$18,IF(OR('MAPAS DE RIESGOS INHER Y RESID'!$I$17='MATRIZ DE RIESGOS DE SST'!X66,X66&lt;'MAPAS DE RIESGOS INHER Y RESID'!$J$17+1),'MAPAS DE RIESGOS INHER Y RESID'!$M$17,'MAPAS DE RIESGOS INHER Y RESID'!$M$16)))</f>
        <v>BAJO</v>
      </c>
      <c r="Z66" s="83" t="s">
        <v>203</v>
      </c>
    </row>
    <row r="67" spans="1:26" ht="165" customHeight="1">
      <c r="A67" s="119"/>
      <c r="B67" s="123"/>
      <c r="C67" s="123"/>
      <c r="D67" s="123"/>
      <c r="E67" s="123"/>
      <c r="F67" s="123"/>
      <c r="G67" s="123"/>
      <c r="H67" s="119"/>
      <c r="I67" s="83" t="s">
        <v>80</v>
      </c>
      <c r="J67" s="88" t="s">
        <v>264</v>
      </c>
      <c r="K67" s="83" t="s">
        <v>81</v>
      </c>
      <c r="L67" s="73" t="s">
        <v>188</v>
      </c>
      <c r="M67" s="74">
        <f>VLOOKUP('MATRIZ DE RIESGOS DE SST'!L67,'MAPAS DE RIESGOS INHER Y RESID'!$E$3:$F$7,2,FALSE)</f>
        <v>2</v>
      </c>
      <c r="N67" s="73" t="s">
        <v>192</v>
      </c>
      <c r="O67" s="74">
        <f>VLOOKUP('MATRIZ DE RIESGOS DE SST'!N67,'MAPAS DE RIESGOS INHER Y RESID'!$O$3:$P$7,2,FALSE)</f>
        <v>16</v>
      </c>
      <c r="P67" s="74">
        <f t="shared" si="9"/>
        <v>32</v>
      </c>
      <c r="Q67" s="73" t="str">
        <f>IF(OR('MAPAS DE RIESGOS INHER Y RESID'!$G$7='MATRIZ DE RIESGOS DE SST'!P67,P67&lt;'MAPAS DE RIESGOS INHER Y RESID'!$G$3+1),'MAPAS DE RIESGOS INHER Y RESID'!$M$6,IF(OR('MAPAS DE RIESGOS INHER Y RESID'!$H$5='MATRIZ DE RIESGOS DE SST'!P67,P67&lt;'MAPAS DE RIESGOS INHER Y RESID'!$I$5+1),'MAPAS DE RIESGOS INHER Y RESID'!$M$5,IF(OR('MAPAS DE RIESGOS INHER Y RESID'!$I$4='MATRIZ DE RIESGOS DE SST'!P67,P67&lt;'MAPAS DE RIESGOS INHER Y RESID'!$J$4+1),'MAPAS DE RIESGOS INHER Y RESID'!$M$4,'MAPAS DE RIESGOS INHER Y RESID'!$M$3)))</f>
        <v>MODERADO</v>
      </c>
      <c r="R67" s="89" t="s">
        <v>282</v>
      </c>
      <c r="S67" s="89" t="s">
        <v>282</v>
      </c>
      <c r="T67" s="86" t="s">
        <v>306</v>
      </c>
      <c r="U67" s="86" t="s">
        <v>307</v>
      </c>
      <c r="V67" s="73" t="s">
        <v>183</v>
      </c>
      <c r="W67" s="84">
        <f>VLOOKUP(V67,'MAPAS DE RIESGOS INHER Y RESID'!$E$16:$F$18,2,FALSE)</f>
        <v>0.9</v>
      </c>
      <c r="X67" s="75">
        <f t="shared" ref="X67:X85" si="10">P67-(P67*W67)</f>
        <v>3.1999999999999993</v>
      </c>
      <c r="Y67" s="73" t="str">
        <f>IF(OR('MAPAS DE RIESGOS INHER Y RESID'!$G$18='MATRIZ DE RIESGOS DE SST'!X67,X67&lt;'MAPAS DE RIESGOS INHER Y RESID'!$G$16+1),'MAPAS DE RIESGOS INHER Y RESID'!$M$19,IF(OR('MAPAS DE RIESGOS INHER Y RESID'!$H$17='MATRIZ DE RIESGOS DE SST'!X67,X67&lt;'MAPAS DE RIESGOS INHER Y RESID'!$I$18+1),'MAPAS DE RIESGOS INHER Y RESID'!$M$18,IF(OR('MAPAS DE RIESGOS INHER Y RESID'!$I$17='MATRIZ DE RIESGOS DE SST'!X67,X67&lt;'MAPAS DE RIESGOS INHER Y RESID'!$J$17+1),'MAPAS DE RIESGOS INHER Y RESID'!$M$17,'MAPAS DE RIESGOS INHER Y RESID'!$M$16)))</f>
        <v>BAJO</v>
      </c>
      <c r="Z67" s="83" t="s">
        <v>203</v>
      </c>
    </row>
    <row r="68" spans="1:26" ht="165" customHeight="1">
      <c r="A68" s="119"/>
      <c r="B68" s="123"/>
      <c r="C68" s="123"/>
      <c r="D68" s="123"/>
      <c r="E68" s="123"/>
      <c r="F68" s="123"/>
      <c r="G68" s="123"/>
      <c r="H68" s="119"/>
      <c r="I68" s="83" t="s">
        <v>82</v>
      </c>
      <c r="J68" s="88" t="s">
        <v>266</v>
      </c>
      <c r="K68" s="83" t="s">
        <v>81</v>
      </c>
      <c r="L68" s="73" t="s">
        <v>182</v>
      </c>
      <c r="M68" s="74">
        <f>VLOOKUP('MATRIZ DE RIESGOS DE SST'!L68,'MAPAS DE RIESGOS INHER Y RESID'!$E$3:$F$7,2,FALSE)</f>
        <v>3</v>
      </c>
      <c r="N68" s="73" t="s">
        <v>192</v>
      </c>
      <c r="O68" s="74">
        <f>VLOOKUP('MATRIZ DE RIESGOS DE SST'!N68,'MAPAS DE RIESGOS INHER Y RESID'!$O$3:$P$7,2,FALSE)</f>
        <v>16</v>
      </c>
      <c r="P68" s="74">
        <f t="shared" si="9"/>
        <v>48</v>
      </c>
      <c r="Q68" s="73" t="str">
        <f>IF(OR('MAPAS DE RIESGOS INHER Y RESID'!$G$7='MATRIZ DE RIESGOS DE SST'!P68,P68&lt;'MAPAS DE RIESGOS INHER Y RESID'!$G$3+1),'MAPAS DE RIESGOS INHER Y RESID'!$M$6,IF(OR('MAPAS DE RIESGOS INHER Y RESID'!$H$5='MATRIZ DE RIESGOS DE SST'!P68,P68&lt;'MAPAS DE RIESGOS INHER Y RESID'!$I$5+1),'MAPAS DE RIESGOS INHER Y RESID'!$M$5,IF(OR('MAPAS DE RIESGOS INHER Y RESID'!$I$4='MATRIZ DE RIESGOS DE SST'!P68,P68&lt;'MAPAS DE RIESGOS INHER Y RESID'!$J$4+1),'MAPAS DE RIESGOS INHER Y RESID'!$M$4,'MAPAS DE RIESGOS INHER Y RESID'!$M$3)))</f>
        <v>MODERADO</v>
      </c>
      <c r="R68" s="89" t="s">
        <v>282</v>
      </c>
      <c r="S68" s="89" t="s">
        <v>282</v>
      </c>
      <c r="T68" s="86" t="s">
        <v>306</v>
      </c>
      <c r="U68" s="86" t="s">
        <v>307</v>
      </c>
      <c r="V68" s="73" t="s">
        <v>183</v>
      </c>
      <c r="W68" s="84">
        <f>VLOOKUP(V68,'MAPAS DE RIESGOS INHER Y RESID'!$E$16:$F$18,2,FALSE)</f>
        <v>0.9</v>
      </c>
      <c r="X68" s="75">
        <f t="shared" si="10"/>
        <v>4.7999999999999972</v>
      </c>
      <c r="Y68" s="73" t="str">
        <f>IF(OR('MAPAS DE RIESGOS INHER Y RESID'!$G$18='MATRIZ DE RIESGOS DE SST'!X68,X68&lt;'MAPAS DE RIESGOS INHER Y RESID'!$G$16+1),'MAPAS DE RIESGOS INHER Y RESID'!$M$19,IF(OR('MAPAS DE RIESGOS INHER Y RESID'!$H$17='MATRIZ DE RIESGOS DE SST'!X68,X68&lt;'MAPAS DE RIESGOS INHER Y RESID'!$I$18+1),'MAPAS DE RIESGOS INHER Y RESID'!$M$18,IF(OR('MAPAS DE RIESGOS INHER Y RESID'!$I$17='MATRIZ DE RIESGOS DE SST'!X68,X68&lt;'MAPAS DE RIESGOS INHER Y RESID'!$J$17+1),'MAPAS DE RIESGOS INHER Y RESID'!$M$17,'MAPAS DE RIESGOS INHER Y RESID'!$M$16)))</f>
        <v>BAJO</v>
      </c>
      <c r="Z68" s="83" t="s">
        <v>203</v>
      </c>
    </row>
    <row r="69" spans="1:26" ht="165" customHeight="1">
      <c r="A69" s="119"/>
      <c r="B69" s="123"/>
      <c r="C69" s="123"/>
      <c r="D69" s="123"/>
      <c r="E69" s="123"/>
      <c r="F69" s="123"/>
      <c r="G69" s="123"/>
      <c r="H69" s="119"/>
      <c r="I69" s="83" t="s">
        <v>84</v>
      </c>
      <c r="J69" s="88" t="s">
        <v>278</v>
      </c>
      <c r="K69" s="83" t="s">
        <v>81</v>
      </c>
      <c r="L69" s="73" t="s">
        <v>182</v>
      </c>
      <c r="M69" s="74">
        <f>VLOOKUP('MATRIZ DE RIESGOS DE SST'!L69,'MAPAS DE RIESGOS INHER Y RESID'!$E$3:$F$7,2,FALSE)</f>
        <v>3</v>
      </c>
      <c r="N69" s="73" t="s">
        <v>192</v>
      </c>
      <c r="O69" s="74">
        <f>VLOOKUP('MATRIZ DE RIESGOS DE SST'!N69,'MAPAS DE RIESGOS INHER Y RESID'!$O$3:$P$7,2,FALSE)</f>
        <v>16</v>
      </c>
      <c r="P69" s="74">
        <f t="shared" si="9"/>
        <v>48</v>
      </c>
      <c r="Q69" s="73" t="str">
        <f>IF(OR('MAPAS DE RIESGOS INHER Y RESID'!$G$7='MATRIZ DE RIESGOS DE SST'!P69,P69&lt;'MAPAS DE RIESGOS INHER Y RESID'!$G$3+1),'MAPAS DE RIESGOS INHER Y RESID'!$M$6,IF(OR('MAPAS DE RIESGOS INHER Y RESID'!$H$5='MATRIZ DE RIESGOS DE SST'!P69,P69&lt;'MAPAS DE RIESGOS INHER Y RESID'!$I$5+1),'MAPAS DE RIESGOS INHER Y RESID'!$M$5,IF(OR('MAPAS DE RIESGOS INHER Y RESID'!$I$4='MATRIZ DE RIESGOS DE SST'!P69,P69&lt;'MAPAS DE RIESGOS INHER Y RESID'!$J$4+1),'MAPAS DE RIESGOS INHER Y RESID'!$M$4,'MAPAS DE RIESGOS INHER Y RESID'!$M$3)))</f>
        <v>MODERADO</v>
      </c>
      <c r="R69" s="89" t="s">
        <v>282</v>
      </c>
      <c r="S69" s="89" t="s">
        <v>282</v>
      </c>
      <c r="T69" s="86" t="s">
        <v>306</v>
      </c>
      <c r="U69" s="86" t="s">
        <v>307</v>
      </c>
      <c r="V69" s="73" t="s">
        <v>183</v>
      </c>
      <c r="W69" s="84">
        <f>VLOOKUP(V69,'MAPAS DE RIESGOS INHER Y RESID'!$E$16:$F$18,2,FALSE)</f>
        <v>0.9</v>
      </c>
      <c r="X69" s="75">
        <f t="shared" si="10"/>
        <v>4.7999999999999972</v>
      </c>
      <c r="Y69" s="73" t="str">
        <f>IF(OR('MAPAS DE RIESGOS INHER Y RESID'!$G$18='MATRIZ DE RIESGOS DE SST'!X69,X69&lt;'MAPAS DE RIESGOS INHER Y RESID'!$G$16+1),'MAPAS DE RIESGOS INHER Y RESID'!$M$19,IF(OR('MAPAS DE RIESGOS INHER Y RESID'!$H$17='MATRIZ DE RIESGOS DE SST'!X69,X69&lt;'MAPAS DE RIESGOS INHER Y RESID'!$I$18+1),'MAPAS DE RIESGOS INHER Y RESID'!$M$18,IF(OR('MAPAS DE RIESGOS INHER Y RESID'!$I$17='MATRIZ DE RIESGOS DE SST'!X69,X69&lt;'MAPAS DE RIESGOS INHER Y RESID'!$J$17+1),'MAPAS DE RIESGOS INHER Y RESID'!$M$17,'MAPAS DE RIESGOS INHER Y RESID'!$M$16)))</f>
        <v>BAJO</v>
      </c>
      <c r="Z69" s="83" t="s">
        <v>203</v>
      </c>
    </row>
    <row r="70" spans="1:26" ht="165" customHeight="1">
      <c r="A70" s="119"/>
      <c r="B70" s="123"/>
      <c r="C70" s="123"/>
      <c r="D70" s="123"/>
      <c r="E70" s="123"/>
      <c r="F70" s="123"/>
      <c r="G70" s="123"/>
      <c r="H70" s="119"/>
      <c r="I70" s="83" t="s">
        <v>223</v>
      </c>
      <c r="J70" s="88" t="s">
        <v>269</v>
      </c>
      <c r="K70" s="83" t="s">
        <v>81</v>
      </c>
      <c r="L70" s="73" t="s">
        <v>182</v>
      </c>
      <c r="M70" s="74">
        <f>VLOOKUP('MATRIZ DE RIESGOS DE SST'!L70,'MAPAS DE RIESGOS INHER Y RESID'!$E$3:$F$7,2,FALSE)</f>
        <v>3</v>
      </c>
      <c r="N70" s="73" t="s">
        <v>192</v>
      </c>
      <c r="O70" s="74">
        <f>VLOOKUP('MATRIZ DE RIESGOS DE SST'!N70,'MAPAS DE RIESGOS INHER Y RESID'!$O$3:$P$7,2,FALSE)</f>
        <v>16</v>
      </c>
      <c r="P70" s="74">
        <f t="shared" si="9"/>
        <v>48</v>
      </c>
      <c r="Q70" s="73" t="str">
        <f>IF(OR('MAPAS DE RIESGOS INHER Y RESID'!$G$7='MATRIZ DE RIESGOS DE SST'!P70,P70&lt;'MAPAS DE RIESGOS INHER Y RESID'!$G$3+1),'MAPAS DE RIESGOS INHER Y RESID'!$M$6,IF(OR('MAPAS DE RIESGOS INHER Y RESID'!$H$5='MATRIZ DE RIESGOS DE SST'!P70,P70&lt;'MAPAS DE RIESGOS INHER Y RESID'!$I$5+1),'MAPAS DE RIESGOS INHER Y RESID'!$M$5,IF(OR('MAPAS DE RIESGOS INHER Y RESID'!$I$4='MATRIZ DE RIESGOS DE SST'!P70,P70&lt;'MAPAS DE RIESGOS INHER Y RESID'!$J$4+1),'MAPAS DE RIESGOS INHER Y RESID'!$M$4,'MAPAS DE RIESGOS INHER Y RESID'!$M$3)))</f>
        <v>MODERADO</v>
      </c>
      <c r="R70" s="89" t="s">
        <v>282</v>
      </c>
      <c r="S70" s="89" t="s">
        <v>282</v>
      </c>
      <c r="T70" s="86" t="s">
        <v>306</v>
      </c>
      <c r="U70" s="86" t="s">
        <v>307</v>
      </c>
      <c r="V70" s="73" t="s">
        <v>183</v>
      </c>
      <c r="W70" s="84">
        <f>VLOOKUP(V70,'MAPAS DE RIESGOS INHER Y RESID'!$E$16:$F$18,2,FALSE)</f>
        <v>0.9</v>
      </c>
      <c r="X70" s="75">
        <f t="shared" si="10"/>
        <v>4.7999999999999972</v>
      </c>
      <c r="Y70" s="73" t="str">
        <f>IF(OR('MAPAS DE RIESGOS INHER Y RESID'!$G$18='MATRIZ DE RIESGOS DE SST'!X70,X70&lt;'MAPAS DE RIESGOS INHER Y RESID'!$G$16+1),'MAPAS DE RIESGOS INHER Y RESID'!$M$19,IF(OR('MAPAS DE RIESGOS INHER Y RESID'!$H$17='MATRIZ DE RIESGOS DE SST'!X70,X70&lt;'MAPAS DE RIESGOS INHER Y RESID'!$I$18+1),'MAPAS DE RIESGOS INHER Y RESID'!$M$18,IF(OR('MAPAS DE RIESGOS INHER Y RESID'!$I$17='MATRIZ DE RIESGOS DE SST'!X70,X70&lt;'MAPAS DE RIESGOS INHER Y RESID'!$J$17+1),'MAPAS DE RIESGOS INHER Y RESID'!$M$17,'MAPAS DE RIESGOS INHER Y RESID'!$M$16)))</f>
        <v>BAJO</v>
      </c>
      <c r="Z70" s="83" t="s">
        <v>203</v>
      </c>
    </row>
    <row r="71" spans="1:26" ht="165" customHeight="1">
      <c r="A71" s="119"/>
      <c r="B71" s="123"/>
      <c r="C71" s="123"/>
      <c r="D71" s="123"/>
      <c r="E71" s="123"/>
      <c r="F71" s="123"/>
      <c r="G71" s="123"/>
      <c r="H71" s="119"/>
      <c r="I71" s="83" t="s">
        <v>85</v>
      </c>
      <c r="J71" s="88" t="s">
        <v>271</v>
      </c>
      <c r="K71" s="83" t="s">
        <v>81</v>
      </c>
      <c r="L71" s="73" t="s">
        <v>182</v>
      </c>
      <c r="M71" s="74">
        <f>VLOOKUP('MATRIZ DE RIESGOS DE SST'!L71,'MAPAS DE RIESGOS INHER Y RESID'!$E$3:$F$7,2,FALSE)</f>
        <v>3</v>
      </c>
      <c r="N71" s="73" t="s">
        <v>192</v>
      </c>
      <c r="O71" s="74">
        <f>VLOOKUP('MATRIZ DE RIESGOS DE SST'!N71,'MAPAS DE RIESGOS INHER Y RESID'!$O$3:$P$7,2,FALSE)</f>
        <v>16</v>
      </c>
      <c r="P71" s="74">
        <f t="shared" si="9"/>
        <v>48</v>
      </c>
      <c r="Q71" s="73" t="str">
        <f>IF(OR('MAPAS DE RIESGOS INHER Y RESID'!$G$7='MATRIZ DE RIESGOS DE SST'!P71,P71&lt;'MAPAS DE RIESGOS INHER Y RESID'!$G$3+1),'MAPAS DE RIESGOS INHER Y RESID'!$M$6,IF(OR('MAPAS DE RIESGOS INHER Y RESID'!$H$5='MATRIZ DE RIESGOS DE SST'!P71,P71&lt;'MAPAS DE RIESGOS INHER Y RESID'!$I$5+1),'MAPAS DE RIESGOS INHER Y RESID'!$M$5,IF(OR('MAPAS DE RIESGOS INHER Y RESID'!$I$4='MATRIZ DE RIESGOS DE SST'!P71,P71&lt;'MAPAS DE RIESGOS INHER Y RESID'!$J$4+1),'MAPAS DE RIESGOS INHER Y RESID'!$M$4,'MAPAS DE RIESGOS INHER Y RESID'!$M$3)))</f>
        <v>MODERADO</v>
      </c>
      <c r="R71" s="89" t="s">
        <v>282</v>
      </c>
      <c r="S71" s="89" t="s">
        <v>282</v>
      </c>
      <c r="T71" s="86" t="s">
        <v>306</v>
      </c>
      <c r="U71" s="86" t="s">
        <v>307</v>
      </c>
      <c r="V71" s="73" t="s">
        <v>183</v>
      </c>
      <c r="W71" s="84">
        <f>VLOOKUP(V71,'MAPAS DE RIESGOS INHER Y RESID'!$E$16:$F$18,2,FALSE)</f>
        <v>0.9</v>
      </c>
      <c r="X71" s="75">
        <f t="shared" si="10"/>
        <v>4.7999999999999972</v>
      </c>
      <c r="Y71" s="73" t="str">
        <f>IF(OR('MAPAS DE RIESGOS INHER Y RESID'!$G$18='MATRIZ DE RIESGOS DE SST'!X71,X71&lt;'MAPAS DE RIESGOS INHER Y RESID'!$G$16+1),'MAPAS DE RIESGOS INHER Y RESID'!$M$19,IF(OR('MAPAS DE RIESGOS INHER Y RESID'!$H$17='MATRIZ DE RIESGOS DE SST'!X71,X71&lt;'MAPAS DE RIESGOS INHER Y RESID'!$I$18+1),'MAPAS DE RIESGOS INHER Y RESID'!$M$18,IF(OR('MAPAS DE RIESGOS INHER Y RESID'!$I$17='MATRIZ DE RIESGOS DE SST'!X71,X71&lt;'MAPAS DE RIESGOS INHER Y RESID'!$J$17+1),'MAPAS DE RIESGOS INHER Y RESID'!$M$17,'MAPAS DE RIESGOS INHER Y RESID'!$M$16)))</f>
        <v>BAJO</v>
      </c>
      <c r="Z71" s="83" t="s">
        <v>203</v>
      </c>
    </row>
    <row r="72" spans="1:26" ht="165" customHeight="1">
      <c r="A72" s="119"/>
      <c r="B72" s="123"/>
      <c r="C72" s="123"/>
      <c r="D72" s="123"/>
      <c r="E72" s="123"/>
      <c r="F72" s="123"/>
      <c r="G72" s="123"/>
      <c r="H72" s="119"/>
      <c r="I72" s="83" t="s">
        <v>95</v>
      </c>
      <c r="J72" s="88" t="s">
        <v>273</v>
      </c>
      <c r="K72" s="83" t="s">
        <v>97</v>
      </c>
      <c r="L72" s="73" t="s">
        <v>182</v>
      </c>
      <c r="M72" s="74">
        <f>VLOOKUP('MATRIZ DE RIESGOS DE SST'!L72,'MAPAS DE RIESGOS INHER Y RESID'!$E$3:$F$7,2,FALSE)</f>
        <v>3</v>
      </c>
      <c r="N72" s="73" t="s">
        <v>192</v>
      </c>
      <c r="O72" s="74">
        <f>VLOOKUP('MATRIZ DE RIESGOS DE SST'!N72,'MAPAS DE RIESGOS INHER Y RESID'!$O$3:$P$7,2,FALSE)</f>
        <v>16</v>
      </c>
      <c r="P72" s="74">
        <f t="shared" si="9"/>
        <v>48</v>
      </c>
      <c r="Q72" s="73" t="str">
        <f>IF(OR('MAPAS DE RIESGOS INHER Y RESID'!$G$7='MATRIZ DE RIESGOS DE SST'!P72,P72&lt;'MAPAS DE RIESGOS INHER Y RESID'!$G$3+1),'MAPAS DE RIESGOS INHER Y RESID'!$M$6,IF(OR('MAPAS DE RIESGOS INHER Y RESID'!$H$5='MATRIZ DE RIESGOS DE SST'!P72,P72&lt;'MAPAS DE RIESGOS INHER Y RESID'!$I$5+1),'MAPAS DE RIESGOS INHER Y RESID'!$M$5,IF(OR('MAPAS DE RIESGOS INHER Y RESID'!$I$4='MATRIZ DE RIESGOS DE SST'!P72,P72&lt;'MAPAS DE RIESGOS INHER Y RESID'!$J$4+1),'MAPAS DE RIESGOS INHER Y RESID'!$M$4,'MAPAS DE RIESGOS INHER Y RESID'!$M$3)))</f>
        <v>MODERADO</v>
      </c>
      <c r="R72" s="89" t="s">
        <v>282</v>
      </c>
      <c r="S72" s="89" t="s">
        <v>282</v>
      </c>
      <c r="T72" s="86" t="s">
        <v>314</v>
      </c>
      <c r="U72" s="86" t="s">
        <v>315</v>
      </c>
      <c r="V72" s="73" t="s">
        <v>183</v>
      </c>
      <c r="W72" s="84">
        <f>VLOOKUP(V72,'MAPAS DE RIESGOS INHER Y RESID'!$E$16:$F$18,2,FALSE)</f>
        <v>0.9</v>
      </c>
      <c r="X72" s="75">
        <f t="shared" si="10"/>
        <v>4.7999999999999972</v>
      </c>
      <c r="Y72" s="73" t="str">
        <f>IF(OR('MAPAS DE RIESGOS INHER Y RESID'!$G$18='MATRIZ DE RIESGOS DE SST'!X72,X72&lt;'MAPAS DE RIESGOS INHER Y RESID'!$G$16+1),'MAPAS DE RIESGOS INHER Y RESID'!$M$19,IF(OR('MAPAS DE RIESGOS INHER Y RESID'!$H$17='MATRIZ DE RIESGOS DE SST'!X72,X72&lt;'MAPAS DE RIESGOS INHER Y RESID'!$I$18+1),'MAPAS DE RIESGOS INHER Y RESID'!$M$18,IF(OR('MAPAS DE RIESGOS INHER Y RESID'!$I$17='MATRIZ DE RIESGOS DE SST'!X72,X72&lt;'MAPAS DE RIESGOS INHER Y RESID'!$J$17+1),'MAPAS DE RIESGOS INHER Y RESID'!$M$17,'MAPAS DE RIESGOS INHER Y RESID'!$M$16)))</f>
        <v>BAJO</v>
      </c>
      <c r="Z72" s="83" t="s">
        <v>203</v>
      </c>
    </row>
    <row r="73" spans="1:26" ht="165" customHeight="1">
      <c r="A73" s="119"/>
      <c r="B73" s="123"/>
      <c r="C73" s="123"/>
      <c r="D73" s="123"/>
      <c r="E73" s="123"/>
      <c r="F73" s="123"/>
      <c r="G73" s="123"/>
      <c r="H73" s="119"/>
      <c r="I73" s="83" t="s">
        <v>101</v>
      </c>
      <c r="J73" s="88" t="s">
        <v>446</v>
      </c>
      <c r="K73" s="83" t="s">
        <v>102</v>
      </c>
      <c r="L73" s="73" t="s">
        <v>188</v>
      </c>
      <c r="M73" s="74">
        <f>VLOOKUP('MATRIZ DE RIESGOS DE SST'!L73,'MAPAS DE RIESGOS INHER Y RESID'!$E$3:$F$7,2,FALSE)</f>
        <v>2</v>
      </c>
      <c r="N73" s="73" t="s">
        <v>192</v>
      </c>
      <c r="O73" s="74">
        <f>VLOOKUP('MATRIZ DE RIESGOS DE SST'!N73,'MAPAS DE RIESGOS INHER Y RESID'!$O$3:$P$7,2,FALSE)</f>
        <v>16</v>
      </c>
      <c r="P73" s="74">
        <f>+M73*O73</f>
        <v>32</v>
      </c>
      <c r="Q73" s="73" t="str">
        <f>IF(OR('MAPAS DE RIESGOS INHER Y RESID'!$G$7='MATRIZ DE RIESGOS DE SST'!P73,P73&lt;'MAPAS DE RIESGOS INHER Y RESID'!$G$3+1),'MAPAS DE RIESGOS INHER Y RESID'!$M$6,IF(OR('MAPAS DE RIESGOS INHER Y RESID'!$H$5='MATRIZ DE RIESGOS DE SST'!P73,P73&lt;'MAPAS DE RIESGOS INHER Y RESID'!$I$5+1),'MAPAS DE RIESGOS INHER Y RESID'!$M$5,IF(OR('MAPAS DE RIESGOS INHER Y RESID'!$I$4='MATRIZ DE RIESGOS DE SST'!P73,P73&lt;'MAPAS DE RIESGOS INHER Y RESID'!$J$4+1),'MAPAS DE RIESGOS INHER Y RESID'!$M$4,'MAPAS DE RIESGOS INHER Y RESID'!$M$3)))</f>
        <v>MODERADO</v>
      </c>
      <c r="R73" s="87"/>
      <c r="S73" s="83"/>
      <c r="T73" s="86" t="s">
        <v>404</v>
      </c>
      <c r="U73" s="86" t="s">
        <v>405</v>
      </c>
      <c r="V73" s="73" t="s">
        <v>182</v>
      </c>
      <c r="W73" s="84">
        <f>VLOOKUP(V73,'MAPAS DE RIESGOS INHER Y RESID'!$E$16:$F$18,2,FALSE)</f>
        <v>0.4</v>
      </c>
      <c r="X73" s="75">
        <f>P73-(P73*W73)</f>
        <v>19.2</v>
      </c>
      <c r="Y73" s="73" t="str">
        <f>IF(OR('MAPAS DE RIESGOS INHER Y RESID'!$G$18='MATRIZ DE RIESGOS DE SST'!X73,X73&lt;'MAPAS DE RIESGOS INHER Y RESID'!$G$16+1),'MAPAS DE RIESGOS INHER Y RESID'!$M$19,IF(OR('MAPAS DE RIESGOS INHER Y RESID'!$H$17='MATRIZ DE RIESGOS DE SST'!X73,X73&lt;'MAPAS DE RIESGOS INHER Y RESID'!$I$18+1),'MAPAS DE RIESGOS INHER Y RESID'!$M$18,IF(OR('MAPAS DE RIESGOS INHER Y RESID'!$I$17='MATRIZ DE RIESGOS DE SST'!X73,X73&lt;'MAPAS DE RIESGOS INHER Y RESID'!$J$17+1),'MAPAS DE RIESGOS INHER Y RESID'!$M$17,'MAPAS DE RIESGOS INHER Y RESID'!$M$16)))</f>
        <v>MODERADO</v>
      </c>
      <c r="Z73" s="83" t="s">
        <v>149</v>
      </c>
    </row>
    <row r="74" spans="1:26" ht="165" customHeight="1">
      <c r="A74" s="119"/>
      <c r="B74" s="123"/>
      <c r="C74" s="123"/>
      <c r="D74" s="123"/>
      <c r="E74" s="123"/>
      <c r="F74" s="123"/>
      <c r="G74" s="123"/>
      <c r="H74" s="119"/>
      <c r="I74" s="83" t="s">
        <v>98</v>
      </c>
      <c r="J74" s="88" t="s">
        <v>274</v>
      </c>
      <c r="K74" s="83" t="s">
        <v>97</v>
      </c>
      <c r="L74" s="73" t="s">
        <v>182</v>
      </c>
      <c r="M74" s="74">
        <f>VLOOKUP('MATRIZ DE RIESGOS DE SST'!L74,'MAPAS DE RIESGOS INHER Y RESID'!$E$3:$F$7,2,FALSE)</f>
        <v>3</v>
      </c>
      <c r="N74" s="73" t="s">
        <v>191</v>
      </c>
      <c r="O74" s="74">
        <f>VLOOKUP('MATRIZ DE RIESGOS DE SST'!N74,'MAPAS DE RIESGOS INHER Y RESID'!$O$3:$P$7,2,FALSE)</f>
        <v>4</v>
      </c>
      <c r="P74" s="74">
        <f t="shared" si="9"/>
        <v>12</v>
      </c>
      <c r="Q74" s="73" t="str">
        <f>IF(OR('MAPAS DE RIESGOS INHER Y RESID'!$G$7='MATRIZ DE RIESGOS DE SST'!P74,P74&lt;'MAPAS DE RIESGOS INHER Y RESID'!$G$3+1),'MAPAS DE RIESGOS INHER Y RESID'!$M$6,IF(OR('MAPAS DE RIESGOS INHER Y RESID'!$H$5='MATRIZ DE RIESGOS DE SST'!P74,P74&lt;'MAPAS DE RIESGOS INHER Y RESID'!$I$5+1),'MAPAS DE RIESGOS INHER Y RESID'!$M$5,IF(OR('MAPAS DE RIESGOS INHER Y RESID'!$I$4='MATRIZ DE RIESGOS DE SST'!P74,P74&lt;'MAPAS DE RIESGOS INHER Y RESID'!$J$4+1),'MAPAS DE RIESGOS INHER Y RESID'!$M$4,'MAPAS DE RIESGOS INHER Y RESID'!$M$3)))</f>
        <v>MODERADO</v>
      </c>
      <c r="R74" s="89" t="s">
        <v>282</v>
      </c>
      <c r="S74" s="86" t="s">
        <v>316</v>
      </c>
      <c r="T74" s="86" t="s">
        <v>312</v>
      </c>
      <c r="U74" s="86" t="s">
        <v>317</v>
      </c>
      <c r="V74" s="73" t="s">
        <v>183</v>
      </c>
      <c r="W74" s="84">
        <f>VLOOKUP(V74,'MAPAS DE RIESGOS INHER Y RESID'!$E$16:$F$18,2,FALSE)</f>
        <v>0.9</v>
      </c>
      <c r="X74" s="75">
        <f t="shared" si="10"/>
        <v>1.1999999999999993</v>
      </c>
      <c r="Y74" s="73" t="str">
        <f>IF(OR('MAPAS DE RIESGOS INHER Y RESID'!$G$18='MATRIZ DE RIESGOS DE SST'!X74,X74&lt;'MAPAS DE RIESGOS INHER Y RESID'!$G$16+1),'MAPAS DE RIESGOS INHER Y RESID'!$M$19,IF(OR('MAPAS DE RIESGOS INHER Y RESID'!$H$17='MATRIZ DE RIESGOS DE SST'!X74,X74&lt;'MAPAS DE RIESGOS INHER Y RESID'!$I$18+1),'MAPAS DE RIESGOS INHER Y RESID'!$M$18,IF(OR('MAPAS DE RIESGOS INHER Y RESID'!$I$17='MATRIZ DE RIESGOS DE SST'!X74,X74&lt;'MAPAS DE RIESGOS INHER Y RESID'!$J$17+1),'MAPAS DE RIESGOS INHER Y RESID'!$M$17,'MAPAS DE RIESGOS INHER Y RESID'!$M$16)))</f>
        <v>BAJO</v>
      </c>
      <c r="Z74" s="83" t="s">
        <v>203</v>
      </c>
    </row>
    <row r="75" spans="1:26" ht="165" customHeight="1">
      <c r="A75" s="119"/>
      <c r="B75" s="123"/>
      <c r="C75" s="123"/>
      <c r="D75" s="123"/>
      <c r="E75" s="123"/>
      <c r="F75" s="123"/>
      <c r="G75" s="123"/>
      <c r="H75" s="119"/>
      <c r="I75" s="83" t="s">
        <v>213</v>
      </c>
      <c r="J75" s="88" t="s">
        <v>275</v>
      </c>
      <c r="K75" s="83" t="s">
        <v>111</v>
      </c>
      <c r="L75" s="73" t="s">
        <v>182</v>
      </c>
      <c r="M75" s="74">
        <f>VLOOKUP('MATRIZ DE RIESGOS DE SST'!L75,'MAPAS DE RIESGOS INHER Y RESID'!$E$3:$F$7,2,FALSE)</f>
        <v>3</v>
      </c>
      <c r="N75" s="73" t="s">
        <v>192</v>
      </c>
      <c r="O75" s="74">
        <f>VLOOKUP('MATRIZ DE RIESGOS DE SST'!N75,'MAPAS DE RIESGOS INHER Y RESID'!$O$3:$P$7,2,FALSE)</f>
        <v>16</v>
      </c>
      <c r="P75" s="74">
        <f t="shared" ref="P75:P80" si="11">+M75*O75</f>
        <v>48</v>
      </c>
      <c r="Q75" s="73" t="str">
        <f>IF(OR('MAPAS DE RIESGOS INHER Y RESID'!$G$7='MATRIZ DE RIESGOS DE SST'!P75,P75&lt;'MAPAS DE RIESGOS INHER Y RESID'!$G$3+1),'MAPAS DE RIESGOS INHER Y RESID'!$M$6,IF(OR('MAPAS DE RIESGOS INHER Y RESID'!$H$5='MATRIZ DE RIESGOS DE SST'!P75,P75&lt;'MAPAS DE RIESGOS INHER Y RESID'!$I$5+1),'MAPAS DE RIESGOS INHER Y RESID'!$M$5,IF(OR('MAPAS DE RIESGOS INHER Y RESID'!$I$4='MATRIZ DE RIESGOS DE SST'!P75,P75&lt;'MAPAS DE RIESGOS INHER Y RESID'!$J$4+1),'MAPAS DE RIESGOS INHER Y RESID'!$M$4,'MAPAS DE RIESGOS INHER Y RESID'!$M$3)))</f>
        <v>MODERADO</v>
      </c>
      <c r="R75" s="89" t="s">
        <v>282</v>
      </c>
      <c r="S75" s="89" t="s">
        <v>282</v>
      </c>
      <c r="T75" s="86" t="s">
        <v>318</v>
      </c>
      <c r="U75" s="86" t="s">
        <v>319</v>
      </c>
      <c r="V75" s="73" t="s">
        <v>183</v>
      </c>
      <c r="W75" s="84">
        <f>VLOOKUP(V75,'MAPAS DE RIESGOS INHER Y RESID'!$E$16:$F$18,2,FALSE)</f>
        <v>0.9</v>
      </c>
      <c r="X75" s="75">
        <f t="shared" si="10"/>
        <v>4.7999999999999972</v>
      </c>
      <c r="Y75" s="73" t="str">
        <f>IF(OR('MAPAS DE RIESGOS INHER Y RESID'!$G$18='MATRIZ DE RIESGOS DE SST'!X75,X75&lt;'MAPAS DE RIESGOS INHER Y RESID'!$G$16+1),'MAPAS DE RIESGOS INHER Y RESID'!$M$19,IF(OR('MAPAS DE RIESGOS INHER Y RESID'!$H$17='MATRIZ DE RIESGOS DE SST'!X75,X75&lt;'MAPAS DE RIESGOS INHER Y RESID'!$I$18+1),'MAPAS DE RIESGOS INHER Y RESID'!$M$18,IF(OR('MAPAS DE RIESGOS INHER Y RESID'!$I$17='MATRIZ DE RIESGOS DE SST'!X75,X75&lt;'MAPAS DE RIESGOS INHER Y RESID'!$J$17+1),'MAPAS DE RIESGOS INHER Y RESID'!$M$17,'MAPAS DE RIESGOS INHER Y RESID'!$M$16)))</f>
        <v>BAJO</v>
      </c>
      <c r="Z75" s="83" t="s">
        <v>203</v>
      </c>
    </row>
    <row r="76" spans="1:26" ht="165" customHeight="1">
      <c r="A76" s="119"/>
      <c r="B76" s="123"/>
      <c r="C76" s="123"/>
      <c r="D76" s="123"/>
      <c r="E76" s="123"/>
      <c r="F76" s="123"/>
      <c r="G76" s="123"/>
      <c r="H76" s="119"/>
      <c r="I76" s="83" t="s">
        <v>112</v>
      </c>
      <c r="J76" s="88" t="s">
        <v>113</v>
      </c>
      <c r="K76" s="83" t="s">
        <v>114</v>
      </c>
      <c r="L76" s="73" t="s">
        <v>188</v>
      </c>
      <c r="M76" s="74">
        <f>VLOOKUP('MATRIZ DE RIESGOS DE SST'!L76,'MAPAS DE RIESGOS INHER Y RESID'!$E$3:$F$7,2,FALSE)</f>
        <v>2</v>
      </c>
      <c r="N76" s="73" t="s">
        <v>191</v>
      </c>
      <c r="O76" s="74">
        <f>VLOOKUP('MATRIZ DE RIESGOS DE SST'!N76,'MAPAS DE RIESGOS INHER Y RESID'!$O$3:$P$7,2,FALSE)</f>
        <v>4</v>
      </c>
      <c r="P76" s="74">
        <f t="shared" si="11"/>
        <v>8</v>
      </c>
      <c r="Q76" s="73" t="str">
        <f>IF(OR('MAPAS DE RIESGOS INHER Y RESID'!$G$7='MATRIZ DE RIESGOS DE SST'!P76,P76&lt;'MAPAS DE RIESGOS INHER Y RESID'!$G$3+1),'MAPAS DE RIESGOS INHER Y RESID'!$M$6,IF(OR('MAPAS DE RIESGOS INHER Y RESID'!$H$5='MATRIZ DE RIESGOS DE SST'!P76,P76&lt;'MAPAS DE RIESGOS INHER Y RESID'!$I$5+1),'MAPAS DE RIESGOS INHER Y RESID'!$M$5,IF(OR('MAPAS DE RIESGOS INHER Y RESID'!$I$4='MATRIZ DE RIESGOS DE SST'!P76,P76&lt;'MAPAS DE RIESGOS INHER Y RESID'!$J$4+1),'MAPAS DE RIESGOS INHER Y RESID'!$M$4,'MAPAS DE RIESGOS INHER Y RESID'!$M$3)))</f>
        <v>BAJO</v>
      </c>
      <c r="R76" s="86" t="s">
        <v>445</v>
      </c>
      <c r="S76" s="86" t="s">
        <v>326</v>
      </c>
      <c r="T76" s="86" t="s">
        <v>320</v>
      </c>
      <c r="U76" s="86" t="s">
        <v>319</v>
      </c>
      <c r="V76" s="73" t="s">
        <v>182</v>
      </c>
      <c r="W76" s="84">
        <f>VLOOKUP(V76,'MAPAS DE RIESGOS INHER Y RESID'!$E$16:$F$18,2,FALSE)</f>
        <v>0.4</v>
      </c>
      <c r="X76" s="75">
        <f t="shared" si="10"/>
        <v>4.8</v>
      </c>
      <c r="Y76" s="73" t="str">
        <f>IF(OR('MAPAS DE RIESGOS INHER Y RESID'!$G$18='MATRIZ DE RIESGOS DE SST'!X76,X76&lt;'MAPAS DE RIESGOS INHER Y RESID'!$G$16+1),'MAPAS DE RIESGOS INHER Y RESID'!$M$19,IF(OR('MAPAS DE RIESGOS INHER Y RESID'!$H$17='MATRIZ DE RIESGOS DE SST'!X76,X76&lt;'MAPAS DE RIESGOS INHER Y RESID'!$I$18+1),'MAPAS DE RIESGOS INHER Y RESID'!$M$18,IF(OR('MAPAS DE RIESGOS INHER Y RESID'!$I$17='MATRIZ DE RIESGOS DE SST'!X76,X76&lt;'MAPAS DE RIESGOS INHER Y RESID'!$J$17+1),'MAPAS DE RIESGOS INHER Y RESID'!$M$17,'MAPAS DE RIESGOS INHER Y RESID'!$M$16)))</f>
        <v>BAJO</v>
      </c>
      <c r="Z76" s="83" t="s">
        <v>149</v>
      </c>
    </row>
    <row r="77" spans="1:26" ht="165" customHeight="1">
      <c r="A77" s="119"/>
      <c r="B77" s="123"/>
      <c r="C77" s="123"/>
      <c r="D77" s="123"/>
      <c r="E77" s="123"/>
      <c r="F77" s="123"/>
      <c r="G77" s="123"/>
      <c r="H77" s="119"/>
      <c r="I77" s="83" t="s">
        <v>115</v>
      </c>
      <c r="J77" s="88" t="s">
        <v>116</v>
      </c>
      <c r="K77" s="83" t="s">
        <v>114</v>
      </c>
      <c r="L77" s="73" t="s">
        <v>182</v>
      </c>
      <c r="M77" s="74">
        <f>VLOOKUP('MATRIZ DE RIESGOS DE SST'!L77,'MAPAS DE RIESGOS INHER Y RESID'!$E$3:$F$7,2,FALSE)</f>
        <v>3</v>
      </c>
      <c r="N77" s="73" t="s">
        <v>192</v>
      </c>
      <c r="O77" s="74">
        <f>VLOOKUP('MATRIZ DE RIESGOS DE SST'!N77,'MAPAS DE RIESGOS INHER Y RESID'!$O$3:$P$7,2,FALSE)</f>
        <v>16</v>
      </c>
      <c r="P77" s="74">
        <f>+M77*O77</f>
        <v>48</v>
      </c>
      <c r="Q77" s="73" t="str">
        <f>IF(OR('MAPAS DE RIESGOS INHER Y RESID'!$G$7='MATRIZ DE RIESGOS DE SST'!P77,P77&lt;'MAPAS DE RIESGOS INHER Y RESID'!$G$3+1),'MAPAS DE RIESGOS INHER Y RESID'!$M$6,IF(OR('MAPAS DE RIESGOS INHER Y RESID'!$H$5='MATRIZ DE RIESGOS DE SST'!P77,P77&lt;'MAPAS DE RIESGOS INHER Y RESID'!$I$5+1),'MAPAS DE RIESGOS INHER Y RESID'!$M$5,IF(OR('MAPAS DE RIESGOS INHER Y RESID'!$I$4='MATRIZ DE RIESGOS DE SST'!P77,P77&lt;'MAPAS DE RIESGOS INHER Y RESID'!$J$4+1),'MAPAS DE RIESGOS INHER Y RESID'!$M$4,'MAPAS DE RIESGOS INHER Y RESID'!$M$3)))</f>
        <v>MODERADO</v>
      </c>
      <c r="R77" s="86" t="s">
        <v>327</v>
      </c>
      <c r="S77" s="86" t="s">
        <v>326</v>
      </c>
      <c r="T77" s="86" t="s">
        <v>320</v>
      </c>
      <c r="U77" s="86" t="s">
        <v>319</v>
      </c>
      <c r="V77" s="73" t="s">
        <v>182</v>
      </c>
      <c r="W77" s="84">
        <f>VLOOKUP(V77,'MAPAS DE RIESGOS INHER Y RESID'!$E$16:$F$18,2,FALSE)</f>
        <v>0.4</v>
      </c>
      <c r="X77" s="75">
        <f t="shared" si="10"/>
        <v>28.799999999999997</v>
      </c>
      <c r="Y77" s="73" t="str">
        <f>IF(OR('MAPAS DE RIESGOS INHER Y RESID'!$G$18='MATRIZ DE RIESGOS DE SST'!X77,X77&lt;'MAPAS DE RIESGOS INHER Y RESID'!$G$16+1),'MAPAS DE RIESGOS INHER Y RESID'!$M$19,IF(OR('MAPAS DE RIESGOS INHER Y RESID'!$H$17='MATRIZ DE RIESGOS DE SST'!X77,X77&lt;'MAPAS DE RIESGOS INHER Y RESID'!$I$18+1),'MAPAS DE RIESGOS INHER Y RESID'!$M$18,IF(OR('MAPAS DE RIESGOS INHER Y RESID'!$I$17='MATRIZ DE RIESGOS DE SST'!X77,X77&lt;'MAPAS DE RIESGOS INHER Y RESID'!$J$17+1),'MAPAS DE RIESGOS INHER Y RESID'!$M$17,'MAPAS DE RIESGOS INHER Y RESID'!$M$16)))</f>
        <v>MODERADO</v>
      </c>
      <c r="Z77" s="83" t="s">
        <v>149</v>
      </c>
    </row>
    <row r="78" spans="1:26" ht="165" customHeight="1">
      <c r="A78" s="119"/>
      <c r="B78" s="123"/>
      <c r="C78" s="123"/>
      <c r="D78" s="123"/>
      <c r="E78" s="123"/>
      <c r="F78" s="123"/>
      <c r="G78" s="123"/>
      <c r="H78" s="119"/>
      <c r="I78" s="83" t="s">
        <v>219</v>
      </c>
      <c r="J78" s="88" t="s">
        <v>276</v>
      </c>
      <c r="K78" s="83" t="s">
        <v>122</v>
      </c>
      <c r="L78" s="73" t="s">
        <v>182</v>
      </c>
      <c r="M78" s="74">
        <f>VLOOKUP('MATRIZ DE RIESGOS DE SST'!L78,'MAPAS DE RIESGOS INHER Y RESID'!$E$3:$F$7,2,FALSE)</f>
        <v>3</v>
      </c>
      <c r="N78" s="73" t="s">
        <v>192</v>
      </c>
      <c r="O78" s="74">
        <f>VLOOKUP('MATRIZ DE RIESGOS DE SST'!N78,'MAPAS DE RIESGOS INHER Y RESID'!$O$3:$P$7,2,FALSE)</f>
        <v>16</v>
      </c>
      <c r="P78" s="74">
        <f t="shared" si="11"/>
        <v>48</v>
      </c>
      <c r="Q78" s="73" t="str">
        <f>IF(OR('MAPAS DE RIESGOS INHER Y RESID'!$G$7='MATRIZ DE RIESGOS DE SST'!P78,P78&lt;'MAPAS DE RIESGOS INHER Y RESID'!$G$3+1),'MAPAS DE RIESGOS INHER Y RESID'!$M$6,IF(OR('MAPAS DE RIESGOS INHER Y RESID'!$H$5='MATRIZ DE RIESGOS DE SST'!P78,P78&lt;'MAPAS DE RIESGOS INHER Y RESID'!$I$5+1),'MAPAS DE RIESGOS INHER Y RESID'!$M$5,IF(OR('MAPAS DE RIESGOS INHER Y RESID'!$I$4='MATRIZ DE RIESGOS DE SST'!P78,P78&lt;'MAPAS DE RIESGOS INHER Y RESID'!$J$4+1),'MAPAS DE RIESGOS INHER Y RESID'!$M$4,'MAPAS DE RIESGOS INHER Y RESID'!$M$3)))</f>
        <v>MODERADO</v>
      </c>
      <c r="R78" s="89" t="s">
        <v>282</v>
      </c>
      <c r="S78" s="86" t="s">
        <v>329</v>
      </c>
      <c r="T78" s="86" t="s">
        <v>320</v>
      </c>
      <c r="U78" s="86" t="s">
        <v>328</v>
      </c>
      <c r="V78" s="73" t="s">
        <v>182</v>
      </c>
      <c r="W78" s="84">
        <f>VLOOKUP(V78,'MAPAS DE RIESGOS INHER Y RESID'!$E$16:$F$18,2,FALSE)</f>
        <v>0.4</v>
      </c>
      <c r="X78" s="75">
        <f t="shared" si="10"/>
        <v>28.799999999999997</v>
      </c>
      <c r="Y78" s="73" t="str">
        <f>IF(OR('MAPAS DE RIESGOS INHER Y RESID'!$G$18='MATRIZ DE RIESGOS DE SST'!X78,X78&lt;'MAPAS DE RIESGOS INHER Y RESID'!$G$16+1),'MAPAS DE RIESGOS INHER Y RESID'!$M$19,IF(OR('MAPAS DE RIESGOS INHER Y RESID'!$H$17='MATRIZ DE RIESGOS DE SST'!X78,X78&lt;'MAPAS DE RIESGOS INHER Y RESID'!$I$18+1),'MAPAS DE RIESGOS INHER Y RESID'!$M$18,IF(OR('MAPAS DE RIESGOS INHER Y RESID'!$I$17='MATRIZ DE RIESGOS DE SST'!X78,X78&lt;'MAPAS DE RIESGOS INHER Y RESID'!$J$17+1),'MAPAS DE RIESGOS INHER Y RESID'!$M$17,'MAPAS DE RIESGOS INHER Y RESID'!$M$16)))</f>
        <v>MODERADO</v>
      </c>
      <c r="Z78" s="83" t="s">
        <v>149</v>
      </c>
    </row>
    <row r="79" spans="1:26" ht="165" customHeight="1">
      <c r="A79" s="119"/>
      <c r="B79" s="123"/>
      <c r="C79" s="123"/>
      <c r="D79" s="123"/>
      <c r="E79" s="123"/>
      <c r="F79" s="123"/>
      <c r="G79" s="123"/>
      <c r="H79" s="119"/>
      <c r="I79" s="83" t="s">
        <v>218</v>
      </c>
      <c r="J79" s="88" t="s">
        <v>286</v>
      </c>
      <c r="K79" s="83" t="s">
        <v>122</v>
      </c>
      <c r="L79" s="73" t="s">
        <v>182</v>
      </c>
      <c r="M79" s="74">
        <f>VLOOKUP('MATRIZ DE RIESGOS DE SST'!L79,'MAPAS DE RIESGOS INHER Y RESID'!$E$3:$F$7,2,FALSE)</f>
        <v>3</v>
      </c>
      <c r="N79" s="73" t="s">
        <v>192</v>
      </c>
      <c r="O79" s="74">
        <f>VLOOKUP('MATRIZ DE RIESGOS DE SST'!N79,'MAPAS DE RIESGOS INHER Y RESID'!$O$3:$P$7,2,FALSE)</f>
        <v>16</v>
      </c>
      <c r="P79" s="74">
        <f t="shared" si="11"/>
        <v>48</v>
      </c>
      <c r="Q79" s="73" t="str">
        <f>IF(OR('MAPAS DE RIESGOS INHER Y RESID'!$G$7='MATRIZ DE RIESGOS DE SST'!P79,P79&lt;'MAPAS DE RIESGOS INHER Y RESID'!$G$3+1),'MAPAS DE RIESGOS INHER Y RESID'!$M$6,IF(OR('MAPAS DE RIESGOS INHER Y RESID'!$H$5='MATRIZ DE RIESGOS DE SST'!P79,P79&lt;'MAPAS DE RIESGOS INHER Y RESID'!$I$5+1),'MAPAS DE RIESGOS INHER Y RESID'!$M$5,IF(OR('MAPAS DE RIESGOS INHER Y RESID'!$I$4='MATRIZ DE RIESGOS DE SST'!P79,P79&lt;'MAPAS DE RIESGOS INHER Y RESID'!$J$4+1),'MAPAS DE RIESGOS INHER Y RESID'!$M$4,'MAPAS DE RIESGOS INHER Y RESID'!$M$3)))</f>
        <v>MODERADO</v>
      </c>
      <c r="R79" s="89" t="s">
        <v>282</v>
      </c>
      <c r="S79" s="86" t="s">
        <v>329</v>
      </c>
      <c r="T79" s="86" t="s">
        <v>320</v>
      </c>
      <c r="U79" s="86" t="s">
        <v>328</v>
      </c>
      <c r="V79" s="73" t="s">
        <v>182</v>
      </c>
      <c r="W79" s="84">
        <f>VLOOKUP(V79,'MAPAS DE RIESGOS INHER Y RESID'!$E$16:$F$18,2,FALSE)</f>
        <v>0.4</v>
      </c>
      <c r="X79" s="75">
        <f t="shared" si="10"/>
        <v>28.799999999999997</v>
      </c>
      <c r="Y79" s="73" t="str">
        <f>IF(OR('MAPAS DE RIESGOS INHER Y RESID'!$G$18='MATRIZ DE RIESGOS DE SST'!X79,X79&lt;'MAPAS DE RIESGOS INHER Y RESID'!$G$16+1),'MAPAS DE RIESGOS INHER Y RESID'!$M$19,IF(OR('MAPAS DE RIESGOS INHER Y RESID'!$H$17='MATRIZ DE RIESGOS DE SST'!X79,X79&lt;'MAPAS DE RIESGOS INHER Y RESID'!$I$18+1),'MAPAS DE RIESGOS INHER Y RESID'!$M$18,IF(OR('MAPAS DE RIESGOS INHER Y RESID'!$I$17='MATRIZ DE RIESGOS DE SST'!X79,X79&lt;'MAPAS DE RIESGOS INHER Y RESID'!$J$17+1),'MAPAS DE RIESGOS INHER Y RESID'!$M$17,'MAPAS DE RIESGOS INHER Y RESID'!$M$16)))</f>
        <v>MODERADO</v>
      </c>
      <c r="Z79" s="83" t="s">
        <v>149</v>
      </c>
    </row>
    <row r="80" spans="1:26" ht="165" customHeight="1">
      <c r="A80" s="119"/>
      <c r="B80" s="123"/>
      <c r="C80" s="123"/>
      <c r="D80" s="123"/>
      <c r="E80" s="123"/>
      <c r="F80" s="123"/>
      <c r="G80" s="123"/>
      <c r="H80" s="119"/>
      <c r="I80" s="83" t="s">
        <v>19</v>
      </c>
      <c r="J80" s="88" t="s">
        <v>321</v>
      </c>
      <c r="K80" s="83" t="s">
        <v>15</v>
      </c>
      <c r="L80" s="73" t="s">
        <v>188</v>
      </c>
      <c r="M80" s="74">
        <f>VLOOKUP('MATRIZ DE RIESGOS DE SST'!L80,'MAPAS DE RIESGOS INHER Y RESID'!$E$3:$F$7,2,FALSE)</f>
        <v>2</v>
      </c>
      <c r="N80" s="73" t="s">
        <v>192</v>
      </c>
      <c r="O80" s="74">
        <f>VLOOKUP('MATRIZ DE RIESGOS DE SST'!N80,'MAPAS DE RIESGOS INHER Y RESID'!$O$3:$P$7,2,FALSE)</f>
        <v>16</v>
      </c>
      <c r="P80" s="74">
        <f t="shared" si="11"/>
        <v>32</v>
      </c>
      <c r="Q80" s="73" t="str">
        <f>IF(OR('MAPAS DE RIESGOS INHER Y RESID'!$G$7='MATRIZ DE RIESGOS DE SST'!P80,P80&lt;'MAPAS DE RIESGOS INHER Y RESID'!$G$3+1),'MAPAS DE RIESGOS INHER Y RESID'!$M$6,IF(OR('MAPAS DE RIESGOS INHER Y RESID'!$H$5='MATRIZ DE RIESGOS DE SST'!P80,P80&lt;'MAPAS DE RIESGOS INHER Y RESID'!$I$5+1),'MAPAS DE RIESGOS INHER Y RESID'!$M$5,IF(OR('MAPAS DE RIESGOS INHER Y RESID'!$I$4='MATRIZ DE RIESGOS DE SST'!P80,P80&lt;'MAPAS DE RIESGOS INHER Y RESID'!$J$4+1),'MAPAS DE RIESGOS INHER Y RESID'!$M$4,'MAPAS DE RIESGOS INHER Y RESID'!$M$3)))</f>
        <v>MODERADO</v>
      </c>
      <c r="R80" s="86" t="s">
        <v>322</v>
      </c>
      <c r="S80" s="86" t="s">
        <v>323</v>
      </c>
      <c r="T80" s="86" t="s">
        <v>324</v>
      </c>
      <c r="U80" s="86" t="s">
        <v>325</v>
      </c>
      <c r="V80" s="73" t="s">
        <v>183</v>
      </c>
      <c r="W80" s="84">
        <f>VLOOKUP(V80,'MAPAS DE RIESGOS INHER Y RESID'!$E$16:$F$18,2,FALSE)</f>
        <v>0.9</v>
      </c>
      <c r="X80" s="75">
        <f t="shared" si="10"/>
        <v>3.1999999999999993</v>
      </c>
      <c r="Y80" s="73" t="str">
        <f>IF(OR('MAPAS DE RIESGOS INHER Y RESID'!$G$18='MATRIZ DE RIESGOS DE SST'!X80,X80&lt;'MAPAS DE RIESGOS INHER Y RESID'!$G$16+1),'MAPAS DE RIESGOS INHER Y RESID'!$M$19,IF(OR('MAPAS DE RIESGOS INHER Y RESID'!$H$17='MATRIZ DE RIESGOS DE SST'!X80,X80&lt;'MAPAS DE RIESGOS INHER Y RESID'!$I$18+1),'MAPAS DE RIESGOS INHER Y RESID'!$M$18,IF(OR('MAPAS DE RIESGOS INHER Y RESID'!$I$17='MATRIZ DE RIESGOS DE SST'!X80,X80&lt;'MAPAS DE RIESGOS INHER Y RESID'!$J$17+1),'MAPAS DE RIESGOS INHER Y RESID'!$M$17,'MAPAS DE RIESGOS INHER Y RESID'!$M$16)))</f>
        <v>BAJO</v>
      </c>
      <c r="Z80" s="83" t="s">
        <v>203</v>
      </c>
    </row>
    <row r="81" spans="1:26" ht="165" customHeight="1">
      <c r="A81" s="119"/>
      <c r="B81" s="123"/>
      <c r="C81" s="123"/>
      <c r="D81" s="123"/>
      <c r="E81" s="123"/>
      <c r="F81" s="123"/>
      <c r="G81" s="123"/>
      <c r="H81" s="119"/>
      <c r="I81" s="83" t="s">
        <v>129</v>
      </c>
      <c r="J81" s="88" t="s">
        <v>277</v>
      </c>
      <c r="K81" s="83" t="s">
        <v>128</v>
      </c>
      <c r="L81" s="73" t="s">
        <v>182</v>
      </c>
      <c r="M81" s="74">
        <f>VLOOKUP('MATRIZ DE RIESGOS DE SST'!L81,'MAPAS DE RIESGOS INHER Y RESID'!$E$3:$F$7,2,FALSE)</f>
        <v>3</v>
      </c>
      <c r="N81" s="73" t="s">
        <v>192</v>
      </c>
      <c r="O81" s="74">
        <f>VLOOKUP('MATRIZ DE RIESGOS DE SST'!N81,'MAPAS DE RIESGOS INHER Y RESID'!$O$3:$P$7,2,FALSE)</f>
        <v>16</v>
      </c>
      <c r="P81" s="74">
        <f t="shared" ref="P81:P99" si="12">+M81*O81</f>
        <v>48</v>
      </c>
      <c r="Q81" s="73" t="str">
        <f>IF(OR('MAPAS DE RIESGOS INHER Y RESID'!$G$7='MATRIZ DE RIESGOS DE SST'!P81,P81&lt;'MAPAS DE RIESGOS INHER Y RESID'!$G$3+1),'MAPAS DE RIESGOS INHER Y RESID'!$M$6,IF(OR('MAPAS DE RIESGOS INHER Y RESID'!$H$5='MATRIZ DE RIESGOS DE SST'!P81,P81&lt;'MAPAS DE RIESGOS INHER Y RESID'!$I$5+1),'MAPAS DE RIESGOS INHER Y RESID'!$M$5,IF(OR('MAPAS DE RIESGOS INHER Y RESID'!$I$4='MATRIZ DE RIESGOS DE SST'!P81,P81&lt;'MAPAS DE RIESGOS INHER Y RESID'!$J$4+1),'MAPAS DE RIESGOS INHER Y RESID'!$M$4,'MAPAS DE RIESGOS INHER Y RESID'!$M$3)))</f>
        <v>MODERADO</v>
      </c>
      <c r="R81" s="83"/>
      <c r="S81" s="86" t="s">
        <v>311</v>
      </c>
      <c r="T81" s="86" t="s">
        <v>312</v>
      </c>
      <c r="U81" s="86" t="s">
        <v>313</v>
      </c>
      <c r="V81" s="73" t="s">
        <v>183</v>
      </c>
      <c r="W81" s="84">
        <f>VLOOKUP(V81,'MAPAS DE RIESGOS INHER Y RESID'!$E$16:$F$18,2,FALSE)</f>
        <v>0.9</v>
      </c>
      <c r="X81" s="75">
        <f t="shared" si="10"/>
        <v>4.7999999999999972</v>
      </c>
      <c r="Y81" s="73" t="str">
        <f>IF(OR('MAPAS DE RIESGOS INHER Y RESID'!$G$18='MATRIZ DE RIESGOS DE SST'!X81,X81&lt;'MAPAS DE RIESGOS INHER Y RESID'!$G$16+1),'MAPAS DE RIESGOS INHER Y RESID'!$M$19,IF(OR('MAPAS DE RIESGOS INHER Y RESID'!$H$17='MATRIZ DE RIESGOS DE SST'!X81,X81&lt;'MAPAS DE RIESGOS INHER Y RESID'!$I$18+1),'MAPAS DE RIESGOS INHER Y RESID'!$M$18,IF(OR('MAPAS DE RIESGOS INHER Y RESID'!$I$17='MATRIZ DE RIESGOS DE SST'!X81,X81&lt;'MAPAS DE RIESGOS INHER Y RESID'!$J$17+1),'MAPAS DE RIESGOS INHER Y RESID'!$M$17,'MAPAS DE RIESGOS INHER Y RESID'!$M$16)))</f>
        <v>BAJO</v>
      </c>
      <c r="Z81" s="83" t="s">
        <v>203</v>
      </c>
    </row>
    <row r="82" spans="1:26" ht="165" customHeight="1">
      <c r="A82" s="119" t="s">
        <v>247</v>
      </c>
      <c r="B82" s="123" t="s">
        <v>202</v>
      </c>
      <c r="C82" s="123"/>
      <c r="D82" s="124" t="s">
        <v>202</v>
      </c>
      <c r="E82" s="124"/>
      <c r="F82" s="123" t="s">
        <v>202</v>
      </c>
      <c r="G82" s="123" t="s">
        <v>334</v>
      </c>
      <c r="H82" s="119" t="s">
        <v>256</v>
      </c>
      <c r="I82" s="83" t="s">
        <v>51</v>
      </c>
      <c r="J82" s="88" t="s">
        <v>49</v>
      </c>
      <c r="K82" s="83" t="s">
        <v>50</v>
      </c>
      <c r="L82" s="73" t="s">
        <v>189</v>
      </c>
      <c r="M82" s="74">
        <f>VLOOKUP('MATRIZ DE RIESGOS DE SST'!L82,'MAPAS DE RIESGOS INHER Y RESID'!$E$3:$F$7,2,FALSE)</f>
        <v>1</v>
      </c>
      <c r="N82" s="73" t="s">
        <v>191</v>
      </c>
      <c r="O82" s="74">
        <f>VLOOKUP('MATRIZ DE RIESGOS DE SST'!N82,'MAPAS DE RIESGOS INHER Y RESID'!$O$3:$P$7,2,FALSE)</f>
        <v>4</v>
      </c>
      <c r="P82" s="74">
        <f t="shared" si="12"/>
        <v>4</v>
      </c>
      <c r="Q82" s="73" t="str">
        <f>IF(OR('MAPAS DE RIESGOS INHER Y RESID'!$G$7='MATRIZ DE RIESGOS DE SST'!P82,P82&lt;'MAPAS DE RIESGOS INHER Y RESID'!$G$3+1),'MAPAS DE RIESGOS INHER Y RESID'!$M$6,IF(OR('MAPAS DE RIESGOS INHER Y RESID'!$H$5='MATRIZ DE RIESGOS DE SST'!P82,P82&lt;'MAPAS DE RIESGOS INHER Y RESID'!$I$5+1),'MAPAS DE RIESGOS INHER Y RESID'!$M$5,IF(OR('MAPAS DE RIESGOS INHER Y RESID'!$I$4='MATRIZ DE RIESGOS DE SST'!P82,P82&lt;'MAPAS DE RIESGOS INHER Y RESID'!$J$4+1),'MAPAS DE RIESGOS INHER Y RESID'!$M$4,'MAPAS DE RIESGOS INHER Y RESID'!$M$3)))</f>
        <v>BAJO</v>
      </c>
      <c r="R82" s="89"/>
      <c r="S82" s="86"/>
      <c r="T82" s="86"/>
      <c r="U82" s="86" t="s">
        <v>283</v>
      </c>
      <c r="V82" s="73" t="s">
        <v>182</v>
      </c>
      <c r="W82" s="84">
        <f>VLOOKUP(V82,'MAPAS DE RIESGOS INHER Y RESID'!$E$16:$F$18,2,FALSE)</f>
        <v>0.4</v>
      </c>
      <c r="X82" s="75">
        <f t="shared" si="10"/>
        <v>2.4</v>
      </c>
      <c r="Y82" s="73" t="str">
        <f>IF(OR('MAPAS DE RIESGOS INHER Y RESID'!$G$18='MATRIZ DE RIESGOS DE SST'!X82,X82&lt;'MAPAS DE RIESGOS INHER Y RESID'!$G$16+1),'MAPAS DE RIESGOS INHER Y RESID'!$M$19,IF(OR('MAPAS DE RIESGOS INHER Y RESID'!$H$17='MATRIZ DE RIESGOS DE SST'!X82,X82&lt;'MAPAS DE RIESGOS INHER Y RESID'!$I$18+1),'MAPAS DE RIESGOS INHER Y RESID'!$M$18,IF(OR('MAPAS DE RIESGOS INHER Y RESID'!$I$17='MATRIZ DE RIESGOS DE SST'!X82,X82&lt;'MAPAS DE RIESGOS INHER Y RESID'!$J$17+1),'MAPAS DE RIESGOS INHER Y RESID'!$M$17,'MAPAS DE RIESGOS INHER Y RESID'!$M$16)))</f>
        <v>BAJO</v>
      </c>
      <c r="Z82" s="83" t="s">
        <v>203</v>
      </c>
    </row>
    <row r="83" spans="1:26" ht="165" customHeight="1">
      <c r="A83" s="119"/>
      <c r="B83" s="123"/>
      <c r="C83" s="123"/>
      <c r="D83" s="125"/>
      <c r="E83" s="125"/>
      <c r="F83" s="123"/>
      <c r="G83" s="123"/>
      <c r="H83" s="119"/>
      <c r="I83" s="83" t="s">
        <v>242</v>
      </c>
      <c r="J83" s="88" t="s">
        <v>261</v>
      </c>
      <c r="K83" s="83" t="s">
        <v>63</v>
      </c>
      <c r="L83" s="73" t="s">
        <v>182</v>
      </c>
      <c r="M83" s="74">
        <f>VLOOKUP('MATRIZ DE RIESGOS DE SST'!L83,'MAPAS DE RIESGOS INHER Y RESID'!$E$3:$F$7,2,FALSE)</f>
        <v>3</v>
      </c>
      <c r="N83" s="73" t="s">
        <v>191</v>
      </c>
      <c r="O83" s="74">
        <f>VLOOKUP('MATRIZ DE RIESGOS DE SST'!N83,'MAPAS DE RIESGOS INHER Y RESID'!$O$3:$P$7,2,FALSE)</f>
        <v>4</v>
      </c>
      <c r="P83" s="74">
        <f t="shared" si="12"/>
        <v>12</v>
      </c>
      <c r="Q83" s="73" t="str">
        <f>IF(OR('MAPAS DE RIESGOS INHER Y RESID'!$G$7='MATRIZ DE RIESGOS DE SST'!P83,P83&lt;'MAPAS DE RIESGOS INHER Y RESID'!$G$3+1),'MAPAS DE RIESGOS INHER Y RESID'!$M$6,IF(OR('MAPAS DE RIESGOS INHER Y RESID'!$H$5='MATRIZ DE RIESGOS DE SST'!P83,P83&lt;'MAPAS DE RIESGOS INHER Y RESID'!$I$5+1),'MAPAS DE RIESGOS INHER Y RESID'!$M$5,IF(OR('MAPAS DE RIESGOS INHER Y RESID'!$I$4='MATRIZ DE RIESGOS DE SST'!P83,P83&lt;'MAPAS DE RIESGOS INHER Y RESID'!$J$4+1),'MAPAS DE RIESGOS INHER Y RESID'!$M$4,'MAPAS DE RIESGOS INHER Y RESID'!$M$3)))</f>
        <v>MODERADO</v>
      </c>
      <c r="R83" s="89"/>
      <c r="S83" s="86" t="s">
        <v>287</v>
      </c>
      <c r="T83" s="86" t="s">
        <v>304</v>
      </c>
      <c r="U83" s="89"/>
      <c r="V83" s="73" t="s">
        <v>183</v>
      </c>
      <c r="W83" s="84">
        <f>VLOOKUP(V83,'MAPAS DE RIESGOS INHER Y RESID'!$E$16:$F$18,2,FALSE)</f>
        <v>0.9</v>
      </c>
      <c r="X83" s="75">
        <f t="shared" si="10"/>
        <v>1.1999999999999993</v>
      </c>
      <c r="Y83" s="73" t="str">
        <f>IF(OR('MAPAS DE RIESGOS INHER Y RESID'!$G$18='MATRIZ DE RIESGOS DE SST'!X83,X83&lt;'MAPAS DE RIESGOS INHER Y RESID'!$G$16+1),'MAPAS DE RIESGOS INHER Y RESID'!$M$19,IF(OR('MAPAS DE RIESGOS INHER Y RESID'!$H$17='MATRIZ DE RIESGOS DE SST'!X83,X83&lt;'MAPAS DE RIESGOS INHER Y RESID'!$I$18+1),'MAPAS DE RIESGOS INHER Y RESID'!$M$18,IF(OR('MAPAS DE RIESGOS INHER Y RESID'!$I$17='MATRIZ DE RIESGOS DE SST'!X83,X83&lt;'MAPAS DE RIESGOS INHER Y RESID'!$J$17+1),'MAPAS DE RIESGOS INHER Y RESID'!$M$17,'MAPAS DE RIESGOS INHER Y RESID'!$M$16)))</f>
        <v>BAJO</v>
      </c>
      <c r="Z83" s="83" t="s">
        <v>203</v>
      </c>
    </row>
    <row r="84" spans="1:26" ht="165" customHeight="1">
      <c r="A84" s="119"/>
      <c r="B84" s="123"/>
      <c r="C84" s="123"/>
      <c r="D84" s="125"/>
      <c r="E84" s="125"/>
      <c r="F84" s="123"/>
      <c r="G84" s="123"/>
      <c r="H84" s="119"/>
      <c r="I84" s="83" t="s">
        <v>60</v>
      </c>
      <c r="J84" s="88" t="s">
        <v>262</v>
      </c>
      <c r="K84" s="83" t="s">
        <v>61</v>
      </c>
      <c r="L84" s="73" t="s">
        <v>188</v>
      </c>
      <c r="M84" s="74">
        <f>VLOOKUP('MATRIZ DE RIESGOS DE SST'!L84,'MAPAS DE RIESGOS INHER Y RESID'!$E$3:$F$7,2,FALSE)</f>
        <v>2</v>
      </c>
      <c r="N84" s="73" t="s">
        <v>192</v>
      </c>
      <c r="O84" s="74">
        <f>VLOOKUP('MATRIZ DE RIESGOS DE SST'!N84,'MAPAS DE RIESGOS INHER Y RESID'!$O$3:$P$7,2,FALSE)</f>
        <v>16</v>
      </c>
      <c r="P84" s="74">
        <f t="shared" si="12"/>
        <v>32</v>
      </c>
      <c r="Q84" s="73" t="str">
        <f>IF(OR('MAPAS DE RIESGOS INHER Y RESID'!$G$7='MATRIZ DE RIESGOS DE SST'!P84,P84&lt;'MAPAS DE RIESGOS INHER Y RESID'!$G$3+1),'MAPAS DE RIESGOS INHER Y RESID'!$M$6,IF(OR('MAPAS DE RIESGOS INHER Y RESID'!$H$5='MATRIZ DE RIESGOS DE SST'!P84,P84&lt;'MAPAS DE RIESGOS INHER Y RESID'!$I$5+1),'MAPAS DE RIESGOS INHER Y RESID'!$M$5,IF(OR('MAPAS DE RIESGOS INHER Y RESID'!$I$4='MATRIZ DE RIESGOS DE SST'!P84,P84&lt;'MAPAS DE RIESGOS INHER Y RESID'!$J$4+1),'MAPAS DE RIESGOS INHER Y RESID'!$M$4,'MAPAS DE RIESGOS INHER Y RESID'!$M$3)))</f>
        <v>MODERADO</v>
      </c>
      <c r="R84" s="89"/>
      <c r="S84" s="89"/>
      <c r="T84" s="86" t="s">
        <v>305</v>
      </c>
      <c r="U84" s="83" t="s">
        <v>435</v>
      </c>
      <c r="V84" s="73" t="s">
        <v>183</v>
      </c>
      <c r="W84" s="84">
        <f>VLOOKUP(V84,'MAPAS DE RIESGOS INHER Y RESID'!$E$16:$F$18,2,FALSE)</f>
        <v>0.9</v>
      </c>
      <c r="X84" s="75">
        <f t="shared" si="10"/>
        <v>3.1999999999999993</v>
      </c>
      <c r="Y84" s="73" t="str">
        <f>IF(OR('MAPAS DE RIESGOS INHER Y RESID'!$G$18='MATRIZ DE RIESGOS DE SST'!X84,X84&lt;'MAPAS DE RIESGOS INHER Y RESID'!$G$16+1),'MAPAS DE RIESGOS INHER Y RESID'!$M$19,IF(OR('MAPAS DE RIESGOS INHER Y RESID'!$H$17='MATRIZ DE RIESGOS DE SST'!X84,X84&lt;'MAPAS DE RIESGOS INHER Y RESID'!$I$18+1),'MAPAS DE RIESGOS INHER Y RESID'!$M$18,IF(OR('MAPAS DE RIESGOS INHER Y RESID'!$I$17='MATRIZ DE RIESGOS DE SST'!X84,X84&lt;'MAPAS DE RIESGOS INHER Y RESID'!$J$17+1),'MAPAS DE RIESGOS INHER Y RESID'!$M$17,'MAPAS DE RIESGOS INHER Y RESID'!$M$16)))</f>
        <v>BAJO</v>
      </c>
      <c r="Z84" s="83" t="s">
        <v>203</v>
      </c>
    </row>
    <row r="85" spans="1:26" ht="165" customHeight="1">
      <c r="A85" s="119"/>
      <c r="B85" s="123"/>
      <c r="C85" s="123"/>
      <c r="D85" s="125"/>
      <c r="E85" s="125"/>
      <c r="F85" s="123"/>
      <c r="G85" s="123"/>
      <c r="H85" s="119"/>
      <c r="I85" s="83" t="s">
        <v>70</v>
      </c>
      <c r="J85" s="88" t="s">
        <v>263</v>
      </c>
      <c r="K85" s="83" t="s">
        <v>72</v>
      </c>
      <c r="L85" s="73" t="s">
        <v>188</v>
      </c>
      <c r="M85" s="74">
        <f>VLOOKUP('MATRIZ DE RIESGOS DE SST'!L85,'MAPAS DE RIESGOS INHER Y RESID'!$E$3:$F$7,2,FALSE)</f>
        <v>2</v>
      </c>
      <c r="N85" s="73" t="s">
        <v>191</v>
      </c>
      <c r="O85" s="74">
        <f>VLOOKUP('MATRIZ DE RIESGOS DE SST'!N85,'MAPAS DE RIESGOS INHER Y RESID'!$O$3:$P$7,2,FALSE)</f>
        <v>4</v>
      </c>
      <c r="P85" s="74">
        <f t="shared" si="12"/>
        <v>8</v>
      </c>
      <c r="Q85" s="73" t="str">
        <f>IF(OR('MAPAS DE RIESGOS INHER Y RESID'!$G$7='MATRIZ DE RIESGOS DE SST'!P85,P85&lt;'MAPAS DE RIESGOS INHER Y RESID'!$G$3+1),'MAPAS DE RIESGOS INHER Y RESID'!$M$6,IF(OR('MAPAS DE RIESGOS INHER Y RESID'!$H$5='MATRIZ DE RIESGOS DE SST'!P85,P85&lt;'MAPAS DE RIESGOS INHER Y RESID'!$I$5+1),'MAPAS DE RIESGOS INHER Y RESID'!$M$5,IF(OR('MAPAS DE RIESGOS INHER Y RESID'!$I$4='MATRIZ DE RIESGOS DE SST'!P85,P85&lt;'MAPAS DE RIESGOS INHER Y RESID'!$J$4+1),'MAPAS DE RIESGOS INHER Y RESID'!$M$4,'MAPAS DE RIESGOS INHER Y RESID'!$M$3)))</f>
        <v>BAJO</v>
      </c>
      <c r="R85" s="89"/>
      <c r="S85" s="89"/>
      <c r="T85" s="83" t="s">
        <v>289</v>
      </c>
      <c r="U85" s="83" t="s">
        <v>290</v>
      </c>
      <c r="V85" s="73" t="s">
        <v>183</v>
      </c>
      <c r="W85" s="84">
        <f>VLOOKUP(V85,'MAPAS DE RIESGOS INHER Y RESID'!$E$16:$F$18,2,FALSE)</f>
        <v>0.9</v>
      </c>
      <c r="X85" s="75">
        <f t="shared" si="10"/>
        <v>0.79999999999999982</v>
      </c>
      <c r="Y85" s="73" t="str">
        <f>IF(OR('MAPAS DE RIESGOS INHER Y RESID'!$G$18='MATRIZ DE RIESGOS DE SST'!X85,X85&lt;'MAPAS DE RIESGOS INHER Y RESID'!$G$16+1),'MAPAS DE RIESGOS INHER Y RESID'!$M$19,IF(OR('MAPAS DE RIESGOS INHER Y RESID'!$H$17='MATRIZ DE RIESGOS DE SST'!X85,X85&lt;'MAPAS DE RIESGOS INHER Y RESID'!$I$18+1),'MAPAS DE RIESGOS INHER Y RESID'!$M$18,IF(OR('MAPAS DE RIESGOS INHER Y RESID'!$I$17='MATRIZ DE RIESGOS DE SST'!X85,X85&lt;'MAPAS DE RIESGOS INHER Y RESID'!$J$17+1),'MAPAS DE RIESGOS INHER Y RESID'!$M$17,'MAPAS DE RIESGOS INHER Y RESID'!$M$16)))</f>
        <v>BAJO</v>
      </c>
      <c r="Z85" s="83" t="s">
        <v>203</v>
      </c>
    </row>
    <row r="86" spans="1:26" ht="165" customHeight="1">
      <c r="A86" s="119"/>
      <c r="B86" s="123"/>
      <c r="C86" s="123"/>
      <c r="D86" s="125"/>
      <c r="E86" s="125"/>
      <c r="F86" s="123"/>
      <c r="G86" s="123"/>
      <c r="H86" s="119"/>
      <c r="I86" s="83" t="s">
        <v>80</v>
      </c>
      <c r="J86" s="88" t="s">
        <v>264</v>
      </c>
      <c r="K86" s="83" t="s">
        <v>81</v>
      </c>
      <c r="L86" s="73" t="s">
        <v>188</v>
      </c>
      <c r="M86" s="74">
        <f>VLOOKUP('MATRIZ DE RIESGOS DE SST'!L86,'MAPAS DE RIESGOS INHER Y RESID'!$E$3:$F$7,2,FALSE)</f>
        <v>2</v>
      </c>
      <c r="N86" s="73" t="s">
        <v>192</v>
      </c>
      <c r="O86" s="74">
        <f>VLOOKUP('MATRIZ DE RIESGOS DE SST'!N86,'MAPAS DE RIESGOS INHER Y RESID'!$O$3:$P$7,2,FALSE)</f>
        <v>16</v>
      </c>
      <c r="P86" s="74">
        <f t="shared" si="12"/>
        <v>32</v>
      </c>
      <c r="Q86" s="73" t="str">
        <f>IF(OR('MAPAS DE RIESGOS INHER Y RESID'!$G$7='MATRIZ DE RIESGOS DE SST'!P86,P86&lt;'MAPAS DE RIESGOS INHER Y RESID'!$G$3+1),'MAPAS DE RIESGOS INHER Y RESID'!$M$6,IF(OR('MAPAS DE RIESGOS INHER Y RESID'!$H$5='MATRIZ DE RIESGOS DE SST'!P86,P86&lt;'MAPAS DE RIESGOS INHER Y RESID'!$I$5+1),'MAPAS DE RIESGOS INHER Y RESID'!$M$5,IF(OR('MAPAS DE RIESGOS INHER Y RESID'!$I$4='MATRIZ DE RIESGOS DE SST'!P86,P86&lt;'MAPAS DE RIESGOS INHER Y RESID'!$J$4+1),'MAPAS DE RIESGOS INHER Y RESID'!$M$4,'MAPAS DE RIESGOS INHER Y RESID'!$M$3)))</f>
        <v>MODERADO</v>
      </c>
      <c r="R86" s="89"/>
      <c r="S86" s="89"/>
      <c r="T86" s="86" t="s">
        <v>306</v>
      </c>
      <c r="U86" s="86" t="s">
        <v>307</v>
      </c>
      <c r="V86" s="73" t="s">
        <v>183</v>
      </c>
      <c r="W86" s="84">
        <f>VLOOKUP(V86,'MAPAS DE RIESGOS INHER Y RESID'!$E$16:$F$18,2,FALSE)</f>
        <v>0.9</v>
      </c>
      <c r="X86" s="75">
        <f t="shared" ref="X86:X152" si="13">P86-(P86*W86)</f>
        <v>3.1999999999999993</v>
      </c>
      <c r="Y86" s="73" t="str">
        <f>IF(OR('MAPAS DE RIESGOS INHER Y RESID'!$G$18='MATRIZ DE RIESGOS DE SST'!X86,X86&lt;'MAPAS DE RIESGOS INHER Y RESID'!$G$16+1),'MAPAS DE RIESGOS INHER Y RESID'!$M$19,IF(OR('MAPAS DE RIESGOS INHER Y RESID'!$H$17='MATRIZ DE RIESGOS DE SST'!X86,X86&lt;'MAPAS DE RIESGOS INHER Y RESID'!$I$18+1),'MAPAS DE RIESGOS INHER Y RESID'!$M$18,IF(OR('MAPAS DE RIESGOS INHER Y RESID'!$I$17='MATRIZ DE RIESGOS DE SST'!X86,X86&lt;'MAPAS DE RIESGOS INHER Y RESID'!$J$17+1),'MAPAS DE RIESGOS INHER Y RESID'!$M$17,'MAPAS DE RIESGOS INHER Y RESID'!$M$16)))</f>
        <v>BAJO</v>
      </c>
      <c r="Z86" s="83" t="s">
        <v>203</v>
      </c>
    </row>
    <row r="87" spans="1:26" ht="165" customHeight="1">
      <c r="A87" s="119"/>
      <c r="B87" s="123"/>
      <c r="C87" s="123"/>
      <c r="D87" s="125"/>
      <c r="E87" s="125"/>
      <c r="F87" s="123"/>
      <c r="G87" s="123"/>
      <c r="H87" s="119"/>
      <c r="I87" s="83" t="s">
        <v>82</v>
      </c>
      <c r="J87" s="88" t="s">
        <v>266</v>
      </c>
      <c r="K87" s="83" t="s">
        <v>81</v>
      </c>
      <c r="L87" s="73" t="s">
        <v>182</v>
      </c>
      <c r="M87" s="74">
        <f>VLOOKUP('MATRIZ DE RIESGOS DE SST'!L87,'MAPAS DE RIESGOS INHER Y RESID'!$E$3:$F$7,2,FALSE)</f>
        <v>3</v>
      </c>
      <c r="N87" s="73" t="s">
        <v>192</v>
      </c>
      <c r="O87" s="74">
        <f>VLOOKUP('MATRIZ DE RIESGOS DE SST'!N87,'MAPAS DE RIESGOS INHER Y RESID'!$O$3:$P$7,2,FALSE)</f>
        <v>16</v>
      </c>
      <c r="P87" s="74">
        <f t="shared" si="12"/>
        <v>48</v>
      </c>
      <c r="Q87" s="73" t="str">
        <f>IF(OR('MAPAS DE RIESGOS INHER Y RESID'!$G$7='MATRIZ DE RIESGOS DE SST'!P87,P87&lt;'MAPAS DE RIESGOS INHER Y RESID'!$G$3+1),'MAPAS DE RIESGOS INHER Y RESID'!$M$6,IF(OR('MAPAS DE RIESGOS INHER Y RESID'!$H$5='MATRIZ DE RIESGOS DE SST'!P87,P87&lt;'MAPAS DE RIESGOS INHER Y RESID'!$I$5+1),'MAPAS DE RIESGOS INHER Y RESID'!$M$5,IF(OR('MAPAS DE RIESGOS INHER Y RESID'!$I$4='MATRIZ DE RIESGOS DE SST'!P87,P87&lt;'MAPAS DE RIESGOS INHER Y RESID'!$J$4+1),'MAPAS DE RIESGOS INHER Y RESID'!$M$4,'MAPAS DE RIESGOS INHER Y RESID'!$M$3)))</f>
        <v>MODERADO</v>
      </c>
      <c r="R87" s="89"/>
      <c r="S87" s="89"/>
      <c r="T87" s="86" t="s">
        <v>306</v>
      </c>
      <c r="U87" s="86" t="s">
        <v>307</v>
      </c>
      <c r="V87" s="73" t="s">
        <v>183</v>
      </c>
      <c r="W87" s="84">
        <f>VLOOKUP(V87,'MAPAS DE RIESGOS INHER Y RESID'!$E$16:$F$18,2,FALSE)</f>
        <v>0.9</v>
      </c>
      <c r="X87" s="75">
        <f t="shared" si="13"/>
        <v>4.7999999999999972</v>
      </c>
      <c r="Y87" s="73" t="str">
        <f>IF(OR('MAPAS DE RIESGOS INHER Y RESID'!$G$18='MATRIZ DE RIESGOS DE SST'!X87,X87&lt;'MAPAS DE RIESGOS INHER Y RESID'!$G$16+1),'MAPAS DE RIESGOS INHER Y RESID'!$M$19,IF(OR('MAPAS DE RIESGOS INHER Y RESID'!$H$17='MATRIZ DE RIESGOS DE SST'!X87,X87&lt;'MAPAS DE RIESGOS INHER Y RESID'!$I$18+1),'MAPAS DE RIESGOS INHER Y RESID'!$M$18,IF(OR('MAPAS DE RIESGOS INHER Y RESID'!$I$17='MATRIZ DE RIESGOS DE SST'!X87,X87&lt;'MAPAS DE RIESGOS INHER Y RESID'!$J$17+1),'MAPAS DE RIESGOS INHER Y RESID'!$M$17,'MAPAS DE RIESGOS INHER Y RESID'!$M$16)))</f>
        <v>BAJO</v>
      </c>
      <c r="Z87" s="83" t="s">
        <v>203</v>
      </c>
    </row>
    <row r="88" spans="1:26" ht="165" customHeight="1">
      <c r="A88" s="119"/>
      <c r="B88" s="123"/>
      <c r="C88" s="123"/>
      <c r="D88" s="125"/>
      <c r="E88" s="125"/>
      <c r="F88" s="123"/>
      <c r="G88" s="123"/>
      <c r="H88" s="119"/>
      <c r="I88" s="83" t="s">
        <v>84</v>
      </c>
      <c r="J88" s="88" t="s">
        <v>278</v>
      </c>
      <c r="K88" s="83" t="s">
        <v>81</v>
      </c>
      <c r="L88" s="73" t="s">
        <v>182</v>
      </c>
      <c r="M88" s="74">
        <f>VLOOKUP('MATRIZ DE RIESGOS DE SST'!L88,'MAPAS DE RIESGOS INHER Y RESID'!$E$3:$F$7,2,FALSE)</f>
        <v>3</v>
      </c>
      <c r="N88" s="73" t="s">
        <v>192</v>
      </c>
      <c r="O88" s="74">
        <f>VLOOKUP('MATRIZ DE RIESGOS DE SST'!N88,'MAPAS DE RIESGOS INHER Y RESID'!$O$3:$P$7,2,FALSE)</f>
        <v>16</v>
      </c>
      <c r="P88" s="74">
        <f t="shared" si="12"/>
        <v>48</v>
      </c>
      <c r="Q88" s="73" t="str">
        <f>IF(OR('MAPAS DE RIESGOS INHER Y RESID'!$G$7='MATRIZ DE RIESGOS DE SST'!P88,P88&lt;'MAPAS DE RIESGOS INHER Y RESID'!$G$3+1),'MAPAS DE RIESGOS INHER Y RESID'!$M$6,IF(OR('MAPAS DE RIESGOS INHER Y RESID'!$H$5='MATRIZ DE RIESGOS DE SST'!P88,P88&lt;'MAPAS DE RIESGOS INHER Y RESID'!$I$5+1),'MAPAS DE RIESGOS INHER Y RESID'!$M$5,IF(OR('MAPAS DE RIESGOS INHER Y RESID'!$I$4='MATRIZ DE RIESGOS DE SST'!P88,P88&lt;'MAPAS DE RIESGOS INHER Y RESID'!$J$4+1),'MAPAS DE RIESGOS INHER Y RESID'!$M$4,'MAPAS DE RIESGOS INHER Y RESID'!$M$3)))</f>
        <v>MODERADO</v>
      </c>
      <c r="R88" s="89"/>
      <c r="S88" s="89"/>
      <c r="T88" s="86" t="s">
        <v>306</v>
      </c>
      <c r="U88" s="86" t="s">
        <v>307</v>
      </c>
      <c r="V88" s="73" t="s">
        <v>183</v>
      </c>
      <c r="W88" s="84">
        <f>VLOOKUP(V88,'MAPAS DE RIESGOS INHER Y RESID'!$E$16:$F$18,2,FALSE)</f>
        <v>0.9</v>
      </c>
      <c r="X88" s="75">
        <f t="shared" si="13"/>
        <v>4.7999999999999972</v>
      </c>
      <c r="Y88" s="73" t="str">
        <f>IF(OR('MAPAS DE RIESGOS INHER Y RESID'!$G$18='MATRIZ DE RIESGOS DE SST'!X88,X88&lt;'MAPAS DE RIESGOS INHER Y RESID'!$G$16+1),'MAPAS DE RIESGOS INHER Y RESID'!$M$19,IF(OR('MAPAS DE RIESGOS INHER Y RESID'!$H$17='MATRIZ DE RIESGOS DE SST'!X88,X88&lt;'MAPAS DE RIESGOS INHER Y RESID'!$I$18+1),'MAPAS DE RIESGOS INHER Y RESID'!$M$18,IF(OR('MAPAS DE RIESGOS INHER Y RESID'!$I$17='MATRIZ DE RIESGOS DE SST'!X88,X88&lt;'MAPAS DE RIESGOS INHER Y RESID'!$J$17+1),'MAPAS DE RIESGOS INHER Y RESID'!$M$17,'MAPAS DE RIESGOS INHER Y RESID'!$M$16)))</f>
        <v>BAJO</v>
      </c>
      <c r="Z88" s="83" t="s">
        <v>203</v>
      </c>
    </row>
    <row r="89" spans="1:26" ht="165" customHeight="1">
      <c r="A89" s="119"/>
      <c r="B89" s="123"/>
      <c r="C89" s="123"/>
      <c r="D89" s="125"/>
      <c r="E89" s="125"/>
      <c r="F89" s="123"/>
      <c r="G89" s="123"/>
      <c r="H89" s="119"/>
      <c r="I89" s="83" t="s">
        <v>223</v>
      </c>
      <c r="J89" s="88" t="s">
        <v>269</v>
      </c>
      <c r="K89" s="83" t="s">
        <v>81</v>
      </c>
      <c r="L89" s="73" t="s">
        <v>182</v>
      </c>
      <c r="M89" s="74">
        <f>VLOOKUP('MATRIZ DE RIESGOS DE SST'!L89,'MAPAS DE RIESGOS INHER Y RESID'!$E$3:$F$7,2,FALSE)</f>
        <v>3</v>
      </c>
      <c r="N89" s="73" t="s">
        <v>192</v>
      </c>
      <c r="O89" s="74">
        <f>VLOOKUP('MATRIZ DE RIESGOS DE SST'!N89,'MAPAS DE RIESGOS INHER Y RESID'!$O$3:$P$7,2,FALSE)</f>
        <v>16</v>
      </c>
      <c r="P89" s="74">
        <f t="shared" si="12"/>
        <v>48</v>
      </c>
      <c r="Q89" s="73" t="str">
        <f>IF(OR('MAPAS DE RIESGOS INHER Y RESID'!$G$7='MATRIZ DE RIESGOS DE SST'!P89,P89&lt;'MAPAS DE RIESGOS INHER Y RESID'!$G$3+1),'MAPAS DE RIESGOS INHER Y RESID'!$M$6,IF(OR('MAPAS DE RIESGOS INHER Y RESID'!$H$5='MATRIZ DE RIESGOS DE SST'!P89,P89&lt;'MAPAS DE RIESGOS INHER Y RESID'!$I$5+1),'MAPAS DE RIESGOS INHER Y RESID'!$M$5,IF(OR('MAPAS DE RIESGOS INHER Y RESID'!$I$4='MATRIZ DE RIESGOS DE SST'!P89,P89&lt;'MAPAS DE RIESGOS INHER Y RESID'!$J$4+1),'MAPAS DE RIESGOS INHER Y RESID'!$M$4,'MAPAS DE RIESGOS INHER Y RESID'!$M$3)))</f>
        <v>MODERADO</v>
      </c>
      <c r="R89" s="89"/>
      <c r="S89" s="89"/>
      <c r="T89" s="86" t="s">
        <v>306</v>
      </c>
      <c r="U89" s="86" t="s">
        <v>307</v>
      </c>
      <c r="V89" s="73" t="s">
        <v>183</v>
      </c>
      <c r="W89" s="84">
        <f>VLOOKUP(V89,'MAPAS DE RIESGOS INHER Y RESID'!$E$16:$F$18,2,FALSE)</f>
        <v>0.9</v>
      </c>
      <c r="X89" s="75">
        <f t="shared" si="13"/>
        <v>4.7999999999999972</v>
      </c>
      <c r="Y89" s="73" t="str">
        <f>IF(OR('MAPAS DE RIESGOS INHER Y RESID'!$G$18='MATRIZ DE RIESGOS DE SST'!X89,X89&lt;'MAPAS DE RIESGOS INHER Y RESID'!$G$16+1),'MAPAS DE RIESGOS INHER Y RESID'!$M$19,IF(OR('MAPAS DE RIESGOS INHER Y RESID'!$H$17='MATRIZ DE RIESGOS DE SST'!X89,X89&lt;'MAPAS DE RIESGOS INHER Y RESID'!$I$18+1),'MAPAS DE RIESGOS INHER Y RESID'!$M$18,IF(OR('MAPAS DE RIESGOS INHER Y RESID'!$I$17='MATRIZ DE RIESGOS DE SST'!X89,X89&lt;'MAPAS DE RIESGOS INHER Y RESID'!$J$17+1),'MAPAS DE RIESGOS INHER Y RESID'!$M$17,'MAPAS DE RIESGOS INHER Y RESID'!$M$16)))</f>
        <v>BAJO</v>
      </c>
      <c r="Z89" s="83" t="s">
        <v>203</v>
      </c>
    </row>
    <row r="90" spans="1:26" ht="165" customHeight="1">
      <c r="A90" s="119"/>
      <c r="B90" s="123"/>
      <c r="C90" s="123"/>
      <c r="D90" s="125"/>
      <c r="E90" s="125"/>
      <c r="F90" s="123"/>
      <c r="G90" s="123"/>
      <c r="H90" s="119"/>
      <c r="I90" s="83" t="s">
        <v>85</v>
      </c>
      <c r="J90" s="88" t="s">
        <v>271</v>
      </c>
      <c r="K90" s="83" t="s">
        <v>81</v>
      </c>
      <c r="L90" s="73" t="s">
        <v>182</v>
      </c>
      <c r="M90" s="74">
        <f>VLOOKUP('MATRIZ DE RIESGOS DE SST'!L90,'MAPAS DE RIESGOS INHER Y RESID'!$E$3:$F$7,2,FALSE)</f>
        <v>3</v>
      </c>
      <c r="N90" s="73" t="s">
        <v>192</v>
      </c>
      <c r="O90" s="74">
        <f>VLOOKUP('MATRIZ DE RIESGOS DE SST'!N90,'MAPAS DE RIESGOS INHER Y RESID'!$O$3:$P$7,2,FALSE)</f>
        <v>16</v>
      </c>
      <c r="P90" s="74">
        <f t="shared" si="12"/>
        <v>48</v>
      </c>
      <c r="Q90" s="73" t="str">
        <f>IF(OR('MAPAS DE RIESGOS INHER Y RESID'!$G$7='MATRIZ DE RIESGOS DE SST'!P90,P90&lt;'MAPAS DE RIESGOS INHER Y RESID'!$G$3+1),'MAPAS DE RIESGOS INHER Y RESID'!$M$6,IF(OR('MAPAS DE RIESGOS INHER Y RESID'!$H$5='MATRIZ DE RIESGOS DE SST'!P90,P90&lt;'MAPAS DE RIESGOS INHER Y RESID'!$I$5+1),'MAPAS DE RIESGOS INHER Y RESID'!$M$5,IF(OR('MAPAS DE RIESGOS INHER Y RESID'!$I$4='MATRIZ DE RIESGOS DE SST'!P90,P90&lt;'MAPAS DE RIESGOS INHER Y RESID'!$J$4+1),'MAPAS DE RIESGOS INHER Y RESID'!$M$4,'MAPAS DE RIESGOS INHER Y RESID'!$M$3)))</f>
        <v>MODERADO</v>
      </c>
      <c r="R90" s="89"/>
      <c r="S90" s="89"/>
      <c r="T90" s="86" t="s">
        <v>306</v>
      </c>
      <c r="U90" s="86" t="s">
        <v>307</v>
      </c>
      <c r="V90" s="73" t="s">
        <v>183</v>
      </c>
      <c r="W90" s="84">
        <f>VLOOKUP(V90,'MAPAS DE RIESGOS INHER Y RESID'!$E$16:$F$18,2,FALSE)</f>
        <v>0.9</v>
      </c>
      <c r="X90" s="75">
        <f t="shared" si="13"/>
        <v>4.7999999999999972</v>
      </c>
      <c r="Y90" s="73" t="str">
        <f>IF(OR('MAPAS DE RIESGOS INHER Y RESID'!$G$18='MATRIZ DE RIESGOS DE SST'!X90,X90&lt;'MAPAS DE RIESGOS INHER Y RESID'!$G$16+1),'MAPAS DE RIESGOS INHER Y RESID'!$M$19,IF(OR('MAPAS DE RIESGOS INHER Y RESID'!$H$17='MATRIZ DE RIESGOS DE SST'!X90,X90&lt;'MAPAS DE RIESGOS INHER Y RESID'!$I$18+1),'MAPAS DE RIESGOS INHER Y RESID'!$M$18,IF(OR('MAPAS DE RIESGOS INHER Y RESID'!$I$17='MATRIZ DE RIESGOS DE SST'!X90,X90&lt;'MAPAS DE RIESGOS INHER Y RESID'!$J$17+1),'MAPAS DE RIESGOS INHER Y RESID'!$M$17,'MAPAS DE RIESGOS INHER Y RESID'!$M$16)))</f>
        <v>BAJO</v>
      </c>
      <c r="Z90" s="83" t="s">
        <v>203</v>
      </c>
    </row>
    <row r="91" spans="1:26" ht="165" customHeight="1">
      <c r="A91" s="119"/>
      <c r="B91" s="123"/>
      <c r="C91" s="123"/>
      <c r="D91" s="125"/>
      <c r="E91" s="125"/>
      <c r="F91" s="123"/>
      <c r="G91" s="123"/>
      <c r="H91" s="119"/>
      <c r="I91" s="83" t="s">
        <v>95</v>
      </c>
      <c r="J91" s="88" t="s">
        <v>273</v>
      </c>
      <c r="K91" s="83" t="s">
        <v>97</v>
      </c>
      <c r="L91" s="73" t="s">
        <v>182</v>
      </c>
      <c r="M91" s="74">
        <f>VLOOKUP('MATRIZ DE RIESGOS DE SST'!L91,'MAPAS DE RIESGOS INHER Y RESID'!$E$3:$F$7,2,FALSE)</f>
        <v>3</v>
      </c>
      <c r="N91" s="73" t="s">
        <v>192</v>
      </c>
      <c r="O91" s="74">
        <f>VLOOKUP('MATRIZ DE RIESGOS DE SST'!N91,'MAPAS DE RIESGOS INHER Y RESID'!$O$3:$P$7,2,FALSE)</f>
        <v>16</v>
      </c>
      <c r="P91" s="74">
        <f t="shared" si="12"/>
        <v>48</v>
      </c>
      <c r="Q91" s="73" t="str">
        <f>IF(OR('MAPAS DE RIESGOS INHER Y RESID'!$G$7='MATRIZ DE RIESGOS DE SST'!P91,P91&lt;'MAPAS DE RIESGOS INHER Y RESID'!$G$3+1),'MAPAS DE RIESGOS INHER Y RESID'!$M$6,IF(OR('MAPAS DE RIESGOS INHER Y RESID'!$H$5='MATRIZ DE RIESGOS DE SST'!P91,P91&lt;'MAPAS DE RIESGOS INHER Y RESID'!$I$5+1),'MAPAS DE RIESGOS INHER Y RESID'!$M$5,IF(OR('MAPAS DE RIESGOS INHER Y RESID'!$I$4='MATRIZ DE RIESGOS DE SST'!P91,P91&lt;'MAPAS DE RIESGOS INHER Y RESID'!$J$4+1),'MAPAS DE RIESGOS INHER Y RESID'!$M$4,'MAPAS DE RIESGOS INHER Y RESID'!$M$3)))</f>
        <v>MODERADO</v>
      </c>
      <c r="R91" s="89"/>
      <c r="S91" s="89"/>
      <c r="T91" s="86" t="s">
        <v>314</v>
      </c>
      <c r="U91" s="86" t="s">
        <v>315</v>
      </c>
      <c r="V91" s="73" t="s">
        <v>183</v>
      </c>
      <c r="W91" s="84">
        <f>VLOOKUP(V91,'MAPAS DE RIESGOS INHER Y RESID'!$E$16:$F$18,2,FALSE)</f>
        <v>0.9</v>
      </c>
      <c r="X91" s="75">
        <f t="shared" si="13"/>
        <v>4.7999999999999972</v>
      </c>
      <c r="Y91" s="73" t="str">
        <f>IF(OR('MAPAS DE RIESGOS INHER Y RESID'!$G$18='MATRIZ DE RIESGOS DE SST'!X91,X91&lt;'MAPAS DE RIESGOS INHER Y RESID'!$G$16+1),'MAPAS DE RIESGOS INHER Y RESID'!$M$19,IF(OR('MAPAS DE RIESGOS INHER Y RESID'!$H$17='MATRIZ DE RIESGOS DE SST'!X91,X91&lt;'MAPAS DE RIESGOS INHER Y RESID'!$I$18+1),'MAPAS DE RIESGOS INHER Y RESID'!$M$18,IF(OR('MAPAS DE RIESGOS INHER Y RESID'!$I$17='MATRIZ DE RIESGOS DE SST'!X91,X91&lt;'MAPAS DE RIESGOS INHER Y RESID'!$J$17+1),'MAPAS DE RIESGOS INHER Y RESID'!$M$17,'MAPAS DE RIESGOS INHER Y RESID'!$M$16)))</f>
        <v>BAJO</v>
      </c>
      <c r="Z91" s="83" t="s">
        <v>203</v>
      </c>
    </row>
    <row r="92" spans="1:26" ht="165" customHeight="1">
      <c r="A92" s="119"/>
      <c r="B92" s="123"/>
      <c r="C92" s="123"/>
      <c r="D92" s="125"/>
      <c r="E92" s="125"/>
      <c r="F92" s="123"/>
      <c r="G92" s="123"/>
      <c r="H92" s="119"/>
      <c r="I92" s="83" t="s">
        <v>98</v>
      </c>
      <c r="J92" s="88" t="s">
        <v>274</v>
      </c>
      <c r="K92" s="83" t="s">
        <v>97</v>
      </c>
      <c r="L92" s="73" t="s">
        <v>182</v>
      </c>
      <c r="M92" s="74">
        <f>VLOOKUP('MATRIZ DE RIESGOS DE SST'!L92,'MAPAS DE RIESGOS INHER Y RESID'!$E$3:$F$7,2,FALSE)</f>
        <v>3</v>
      </c>
      <c r="N92" s="73" t="s">
        <v>192</v>
      </c>
      <c r="O92" s="74">
        <f>VLOOKUP('MATRIZ DE RIESGOS DE SST'!N92,'MAPAS DE RIESGOS INHER Y RESID'!$O$3:$P$7,2,FALSE)</f>
        <v>16</v>
      </c>
      <c r="P92" s="74">
        <f t="shared" si="12"/>
        <v>48</v>
      </c>
      <c r="Q92" s="73" t="str">
        <f>IF(OR('MAPAS DE RIESGOS INHER Y RESID'!$G$7='MATRIZ DE RIESGOS DE SST'!P92,P92&lt;'MAPAS DE RIESGOS INHER Y RESID'!$G$3+1),'MAPAS DE RIESGOS INHER Y RESID'!$M$6,IF(OR('MAPAS DE RIESGOS INHER Y RESID'!$H$5='MATRIZ DE RIESGOS DE SST'!P92,P92&lt;'MAPAS DE RIESGOS INHER Y RESID'!$I$5+1),'MAPAS DE RIESGOS INHER Y RESID'!$M$5,IF(OR('MAPAS DE RIESGOS INHER Y RESID'!$I$4='MATRIZ DE RIESGOS DE SST'!P92,P92&lt;'MAPAS DE RIESGOS INHER Y RESID'!$J$4+1),'MAPAS DE RIESGOS INHER Y RESID'!$M$4,'MAPAS DE RIESGOS INHER Y RESID'!$M$3)))</f>
        <v>MODERADO</v>
      </c>
      <c r="R92" s="89" t="s">
        <v>322</v>
      </c>
      <c r="S92" s="86" t="s">
        <v>316</v>
      </c>
      <c r="T92" s="86" t="s">
        <v>312</v>
      </c>
      <c r="U92" s="86" t="s">
        <v>317</v>
      </c>
      <c r="V92" s="73" t="s">
        <v>183</v>
      </c>
      <c r="W92" s="84">
        <f>VLOOKUP(V92,'MAPAS DE RIESGOS INHER Y RESID'!$E$16:$F$18,2,FALSE)</f>
        <v>0.9</v>
      </c>
      <c r="X92" s="75">
        <f t="shared" si="13"/>
        <v>4.7999999999999972</v>
      </c>
      <c r="Y92" s="73" t="str">
        <f>IF(OR('MAPAS DE RIESGOS INHER Y RESID'!$G$18='MATRIZ DE RIESGOS DE SST'!X92,X92&lt;'MAPAS DE RIESGOS INHER Y RESID'!$G$16+1),'MAPAS DE RIESGOS INHER Y RESID'!$M$19,IF(OR('MAPAS DE RIESGOS INHER Y RESID'!$H$17='MATRIZ DE RIESGOS DE SST'!X92,X92&lt;'MAPAS DE RIESGOS INHER Y RESID'!$I$18+1),'MAPAS DE RIESGOS INHER Y RESID'!$M$18,IF(OR('MAPAS DE RIESGOS INHER Y RESID'!$I$17='MATRIZ DE RIESGOS DE SST'!X92,X92&lt;'MAPAS DE RIESGOS INHER Y RESID'!$J$17+1),'MAPAS DE RIESGOS INHER Y RESID'!$M$17,'MAPAS DE RIESGOS INHER Y RESID'!$M$16)))</f>
        <v>BAJO</v>
      </c>
      <c r="Z92" s="83" t="s">
        <v>203</v>
      </c>
    </row>
    <row r="93" spans="1:26" ht="165" customHeight="1">
      <c r="A93" s="119"/>
      <c r="B93" s="123"/>
      <c r="C93" s="123"/>
      <c r="D93" s="125"/>
      <c r="E93" s="125"/>
      <c r="F93" s="123"/>
      <c r="G93" s="123"/>
      <c r="H93" s="119"/>
      <c r="I93" s="83" t="s">
        <v>101</v>
      </c>
      <c r="J93" s="88" t="s">
        <v>446</v>
      </c>
      <c r="K93" s="83" t="s">
        <v>102</v>
      </c>
      <c r="L93" s="73" t="s">
        <v>188</v>
      </c>
      <c r="M93" s="74">
        <f>VLOOKUP('MATRIZ DE RIESGOS DE SST'!L93,'MAPAS DE RIESGOS INHER Y RESID'!$E$3:$F$7,2,FALSE)</f>
        <v>2</v>
      </c>
      <c r="N93" s="73" t="s">
        <v>192</v>
      </c>
      <c r="O93" s="74">
        <f>VLOOKUP('MATRIZ DE RIESGOS DE SST'!N93,'MAPAS DE RIESGOS INHER Y RESID'!$O$3:$P$7,2,FALSE)</f>
        <v>16</v>
      </c>
      <c r="P93" s="74">
        <f>+M93*O93</f>
        <v>32</v>
      </c>
      <c r="Q93" s="73" t="str">
        <f>IF(OR('MAPAS DE RIESGOS INHER Y RESID'!$G$7='MATRIZ DE RIESGOS DE SST'!P93,P93&lt;'MAPAS DE RIESGOS INHER Y RESID'!$G$3+1),'MAPAS DE RIESGOS INHER Y RESID'!$M$6,IF(OR('MAPAS DE RIESGOS INHER Y RESID'!$H$5='MATRIZ DE RIESGOS DE SST'!P93,P93&lt;'MAPAS DE RIESGOS INHER Y RESID'!$I$5+1),'MAPAS DE RIESGOS INHER Y RESID'!$M$5,IF(OR('MAPAS DE RIESGOS INHER Y RESID'!$I$4='MATRIZ DE RIESGOS DE SST'!P93,P93&lt;'MAPAS DE RIESGOS INHER Y RESID'!$J$4+1),'MAPAS DE RIESGOS INHER Y RESID'!$M$4,'MAPAS DE RIESGOS INHER Y RESID'!$M$3)))</f>
        <v>MODERADO</v>
      </c>
      <c r="R93" s="87"/>
      <c r="S93" s="83"/>
      <c r="T93" s="86" t="s">
        <v>404</v>
      </c>
      <c r="U93" s="86" t="s">
        <v>405</v>
      </c>
      <c r="V93" s="73" t="s">
        <v>182</v>
      </c>
      <c r="W93" s="84">
        <f>VLOOKUP(V93,'MAPAS DE RIESGOS INHER Y RESID'!$E$16:$F$18,2,FALSE)</f>
        <v>0.4</v>
      </c>
      <c r="X93" s="75">
        <f>P93-(P93*W93)</f>
        <v>19.2</v>
      </c>
      <c r="Y93" s="73" t="str">
        <f>IF(OR('MAPAS DE RIESGOS INHER Y RESID'!$G$18='MATRIZ DE RIESGOS DE SST'!X93,X93&lt;'MAPAS DE RIESGOS INHER Y RESID'!$G$16+1),'MAPAS DE RIESGOS INHER Y RESID'!$M$19,IF(OR('MAPAS DE RIESGOS INHER Y RESID'!$H$17='MATRIZ DE RIESGOS DE SST'!X93,X93&lt;'MAPAS DE RIESGOS INHER Y RESID'!$I$18+1),'MAPAS DE RIESGOS INHER Y RESID'!$M$18,IF(OR('MAPAS DE RIESGOS INHER Y RESID'!$I$17='MATRIZ DE RIESGOS DE SST'!X93,X93&lt;'MAPAS DE RIESGOS INHER Y RESID'!$J$17+1),'MAPAS DE RIESGOS INHER Y RESID'!$M$17,'MAPAS DE RIESGOS INHER Y RESID'!$M$16)))</f>
        <v>MODERADO</v>
      </c>
      <c r="Z93" s="83" t="s">
        <v>149</v>
      </c>
    </row>
    <row r="94" spans="1:26" ht="165" customHeight="1">
      <c r="A94" s="119"/>
      <c r="B94" s="123"/>
      <c r="C94" s="123"/>
      <c r="D94" s="125"/>
      <c r="E94" s="125"/>
      <c r="F94" s="123"/>
      <c r="G94" s="123"/>
      <c r="H94" s="119"/>
      <c r="I94" s="83" t="s">
        <v>213</v>
      </c>
      <c r="J94" s="88" t="s">
        <v>275</v>
      </c>
      <c r="K94" s="83" t="s">
        <v>111</v>
      </c>
      <c r="L94" s="73" t="s">
        <v>182</v>
      </c>
      <c r="M94" s="74">
        <f>VLOOKUP('MATRIZ DE RIESGOS DE SST'!L94,'MAPAS DE RIESGOS INHER Y RESID'!$E$3:$F$7,2,FALSE)</f>
        <v>3</v>
      </c>
      <c r="N94" s="73" t="s">
        <v>192</v>
      </c>
      <c r="O94" s="74">
        <f>VLOOKUP('MATRIZ DE RIESGOS DE SST'!N94,'MAPAS DE RIESGOS INHER Y RESID'!$O$3:$P$7,2,FALSE)</f>
        <v>16</v>
      </c>
      <c r="P94" s="74">
        <f t="shared" si="12"/>
        <v>48</v>
      </c>
      <c r="Q94" s="73" t="str">
        <f>IF(OR('MAPAS DE RIESGOS INHER Y RESID'!$G$7='MATRIZ DE RIESGOS DE SST'!P94,P94&lt;'MAPAS DE RIESGOS INHER Y RESID'!$G$3+1),'MAPAS DE RIESGOS INHER Y RESID'!$M$6,IF(OR('MAPAS DE RIESGOS INHER Y RESID'!$H$5='MATRIZ DE RIESGOS DE SST'!P94,P94&lt;'MAPAS DE RIESGOS INHER Y RESID'!$I$5+1),'MAPAS DE RIESGOS INHER Y RESID'!$M$5,IF(OR('MAPAS DE RIESGOS INHER Y RESID'!$I$4='MATRIZ DE RIESGOS DE SST'!P94,P94&lt;'MAPAS DE RIESGOS INHER Y RESID'!$J$4+1),'MAPAS DE RIESGOS INHER Y RESID'!$M$4,'MAPAS DE RIESGOS INHER Y RESID'!$M$3)))</f>
        <v>MODERADO</v>
      </c>
      <c r="R94" s="89" t="s">
        <v>282</v>
      </c>
      <c r="S94" s="86" t="s">
        <v>282</v>
      </c>
      <c r="T94" s="86" t="s">
        <v>318</v>
      </c>
      <c r="U94" s="86" t="s">
        <v>319</v>
      </c>
      <c r="V94" s="73" t="s">
        <v>183</v>
      </c>
      <c r="W94" s="84">
        <f>VLOOKUP(V94,'MAPAS DE RIESGOS INHER Y RESID'!$E$16:$F$18,2,FALSE)</f>
        <v>0.9</v>
      </c>
      <c r="X94" s="75">
        <f t="shared" si="13"/>
        <v>4.7999999999999972</v>
      </c>
      <c r="Y94" s="73" t="str">
        <f>IF(OR('MAPAS DE RIESGOS INHER Y RESID'!$G$18='MATRIZ DE RIESGOS DE SST'!X94,X94&lt;'MAPAS DE RIESGOS INHER Y RESID'!$G$16+1),'MAPAS DE RIESGOS INHER Y RESID'!$M$19,IF(OR('MAPAS DE RIESGOS INHER Y RESID'!$H$17='MATRIZ DE RIESGOS DE SST'!X94,X94&lt;'MAPAS DE RIESGOS INHER Y RESID'!$I$18+1),'MAPAS DE RIESGOS INHER Y RESID'!$M$18,IF(OR('MAPAS DE RIESGOS INHER Y RESID'!$I$17='MATRIZ DE RIESGOS DE SST'!X94,X94&lt;'MAPAS DE RIESGOS INHER Y RESID'!$J$17+1),'MAPAS DE RIESGOS INHER Y RESID'!$M$17,'MAPAS DE RIESGOS INHER Y RESID'!$M$16)))</f>
        <v>BAJO</v>
      </c>
      <c r="Z94" s="83" t="s">
        <v>203</v>
      </c>
    </row>
    <row r="95" spans="1:26" ht="165" customHeight="1">
      <c r="A95" s="119"/>
      <c r="B95" s="123"/>
      <c r="C95" s="123"/>
      <c r="D95" s="125"/>
      <c r="E95" s="125"/>
      <c r="F95" s="123"/>
      <c r="G95" s="123"/>
      <c r="H95" s="119"/>
      <c r="I95" s="83" t="s">
        <v>115</v>
      </c>
      <c r="J95" s="88" t="s">
        <v>116</v>
      </c>
      <c r="K95" s="83" t="s">
        <v>114</v>
      </c>
      <c r="L95" s="73" t="s">
        <v>182</v>
      </c>
      <c r="M95" s="74">
        <f>VLOOKUP('MATRIZ DE RIESGOS DE SST'!L95,'MAPAS DE RIESGOS INHER Y RESID'!$E$3:$F$7,2,FALSE)</f>
        <v>3</v>
      </c>
      <c r="N95" s="73" t="s">
        <v>191</v>
      </c>
      <c r="O95" s="74">
        <f>VLOOKUP('MATRIZ DE RIESGOS DE SST'!N95,'MAPAS DE RIESGOS INHER Y RESID'!$O$3:$P$7,2,FALSE)</f>
        <v>4</v>
      </c>
      <c r="P95" s="74">
        <f t="shared" si="12"/>
        <v>12</v>
      </c>
      <c r="Q95" s="73" t="str">
        <f>IF(OR('MAPAS DE RIESGOS INHER Y RESID'!$G$7='MATRIZ DE RIESGOS DE SST'!P95,P95&lt;'MAPAS DE RIESGOS INHER Y RESID'!$G$3+1),'MAPAS DE RIESGOS INHER Y RESID'!$M$6,IF(OR('MAPAS DE RIESGOS INHER Y RESID'!$H$5='MATRIZ DE RIESGOS DE SST'!P95,P95&lt;'MAPAS DE RIESGOS INHER Y RESID'!$I$5+1),'MAPAS DE RIESGOS INHER Y RESID'!$M$5,IF(OR('MAPAS DE RIESGOS INHER Y RESID'!$I$4='MATRIZ DE RIESGOS DE SST'!P95,P95&lt;'MAPAS DE RIESGOS INHER Y RESID'!$J$4+1),'MAPAS DE RIESGOS INHER Y RESID'!$M$4,'MAPAS DE RIESGOS INHER Y RESID'!$M$3)))</f>
        <v>MODERADO</v>
      </c>
      <c r="R95" s="89" t="s">
        <v>282</v>
      </c>
      <c r="S95" s="89" t="s">
        <v>282</v>
      </c>
      <c r="T95" s="86" t="s">
        <v>320</v>
      </c>
      <c r="U95" s="86" t="s">
        <v>319</v>
      </c>
      <c r="V95" s="73" t="s">
        <v>182</v>
      </c>
      <c r="W95" s="84">
        <f>VLOOKUP(V95,'MAPAS DE RIESGOS INHER Y RESID'!$E$16:$F$18,2,FALSE)</f>
        <v>0.4</v>
      </c>
      <c r="X95" s="75">
        <f t="shared" si="13"/>
        <v>7.1999999999999993</v>
      </c>
      <c r="Y95" s="73" t="str">
        <f>IF(OR('MAPAS DE RIESGOS INHER Y RESID'!$G$18='MATRIZ DE RIESGOS DE SST'!X95,X95&lt;'MAPAS DE RIESGOS INHER Y RESID'!$G$16+1),'MAPAS DE RIESGOS INHER Y RESID'!$M$19,IF(OR('MAPAS DE RIESGOS INHER Y RESID'!$H$17='MATRIZ DE RIESGOS DE SST'!X95,X95&lt;'MAPAS DE RIESGOS INHER Y RESID'!$I$18+1),'MAPAS DE RIESGOS INHER Y RESID'!$M$18,IF(OR('MAPAS DE RIESGOS INHER Y RESID'!$I$17='MATRIZ DE RIESGOS DE SST'!X95,X95&lt;'MAPAS DE RIESGOS INHER Y RESID'!$J$17+1),'MAPAS DE RIESGOS INHER Y RESID'!$M$17,'MAPAS DE RIESGOS INHER Y RESID'!$M$16)))</f>
        <v>BAJO</v>
      </c>
      <c r="Z95" s="83" t="s">
        <v>203</v>
      </c>
    </row>
    <row r="96" spans="1:26" ht="165" customHeight="1">
      <c r="A96" s="119"/>
      <c r="B96" s="123"/>
      <c r="C96" s="123"/>
      <c r="D96" s="125"/>
      <c r="E96" s="125"/>
      <c r="F96" s="123"/>
      <c r="G96" s="123"/>
      <c r="H96" s="119"/>
      <c r="I96" s="83" t="s">
        <v>219</v>
      </c>
      <c r="J96" s="88" t="s">
        <v>276</v>
      </c>
      <c r="K96" s="83" t="s">
        <v>122</v>
      </c>
      <c r="L96" s="73" t="s">
        <v>182</v>
      </c>
      <c r="M96" s="74">
        <f>VLOOKUP('MATRIZ DE RIESGOS DE SST'!L96,'MAPAS DE RIESGOS INHER Y RESID'!$E$3:$F$7,2,FALSE)</f>
        <v>3</v>
      </c>
      <c r="N96" s="73" t="s">
        <v>192</v>
      </c>
      <c r="O96" s="74">
        <f>VLOOKUP('MATRIZ DE RIESGOS DE SST'!N96,'MAPAS DE RIESGOS INHER Y RESID'!$O$3:$P$7,2,FALSE)</f>
        <v>16</v>
      </c>
      <c r="P96" s="74">
        <f t="shared" si="12"/>
        <v>48</v>
      </c>
      <c r="Q96" s="73" t="str">
        <f>IF(OR('MAPAS DE RIESGOS INHER Y RESID'!$G$7='MATRIZ DE RIESGOS DE SST'!P96,P96&lt;'MAPAS DE RIESGOS INHER Y RESID'!$G$3+1),'MAPAS DE RIESGOS INHER Y RESID'!$M$6,IF(OR('MAPAS DE RIESGOS INHER Y RESID'!$H$5='MATRIZ DE RIESGOS DE SST'!P96,P96&lt;'MAPAS DE RIESGOS INHER Y RESID'!$I$5+1),'MAPAS DE RIESGOS INHER Y RESID'!$M$5,IF(OR('MAPAS DE RIESGOS INHER Y RESID'!$I$4='MATRIZ DE RIESGOS DE SST'!P96,P96&lt;'MAPAS DE RIESGOS INHER Y RESID'!$J$4+1),'MAPAS DE RIESGOS INHER Y RESID'!$M$4,'MAPAS DE RIESGOS INHER Y RESID'!$M$3)))</f>
        <v>MODERADO</v>
      </c>
      <c r="R96" s="89" t="s">
        <v>282</v>
      </c>
      <c r="S96" s="86" t="s">
        <v>329</v>
      </c>
      <c r="T96" s="86" t="s">
        <v>320</v>
      </c>
      <c r="U96" s="86" t="s">
        <v>328</v>
      </c>
      <c r="V96" s="73" t="s">
        <v>183</v>
      </c>
      <c r="W96" s="84">
        <f>VLOOKUP(V96,'MAPAS DE RIESGOS INHER Y RESID'!$E$16:$F$18,2,FALSE)</f>
        <v>0.9</v>
      </c>
      <c r="X96" s="75">
        <f t="shared" si="13"/>
        <v>4.7999999999999972</v>
      </c>
      <c r="Y96" s="73" t="str">
        <f>IF(OR('MAPAS DE RIESGOS INHER Y RESID'!$G$18='MATRIZ DE RIESGOS DE SST'!X96,X96&lt;'MAPAS DE RIESGOS INHER Y RESID'!$G$16+1),'MAPAS DE RIESGOS INHER Y RESID'!$M$19,IF(OR('MAPAS DE RIESGOS INHER Y RESID'!$H$17='MATRIZ DE RIESGOS DE SST'!X96,X96&lt;'MAPAS DE RIESGOS INHER Y RESID'!$I$18+1),'MAPAS DE RIESGOS INHER Y RESID'!$M$18,IF(OR('MAPAS DE RIESGOS INHER Y RESID'!$I$17='MATRIZ DE RIESGOS DE SST'!X96,X96&lt;'MAPAS DE RIESGOS INHER Y RESID'!$J$17+1),'MAPAS DE RIESGOS INHER Y RESID'!$M$17,'MAPAS DE RIESGOS INHER Y RESID'!$M$16)))</f>
        <v>BAJO</v>
      </c>
      <c r="Z96" s="83" t="s">
        <v>203</v>
      </c>
    </row>
    <row r="97" spans="1:28" ht="165" customHeight="1">
      <c r="A97" s="119"/>
      <c r="B97" s="123"/>
      <c r="C97" s="123"/>
      <c r="D97" s="125"/>
      <c r="E97" s="125"/>
      <c r="F97" s="123"/>
      <c r="G97" s="123"/>
      <c r="H97" s="119"/>
      <c r="I97" s="83" t="s">
        <v>19</v>
      </c>
      <c r="J97" s="88" t="s">
        <v>321</v>
      </c>
      <c r="K97" s="83" t="s">
        <v>15</v>
      </c>
      <c r="L97" s="73" t="s">
        <v>188</v>
      </c>
      <c r="M97" s="74">
        <f>VLOOKUP('MATRIZ DE RIESGOS DE SST'!L97,'MAPAS DE RIESGOS INHER Y RESID'!$E$3:$F$7,2,FALSE)</f>
        <v>2</v>
      </c>
      <c r="N97" s="73" t="s">
        <v>192</v>
      </c>
      <c r="O97" s="74">
        <f>VLOOKUP('MATRIZ DE RIESGOS DE SST'!N97,'MAPAS DE RIESGOS INHER Y RESID'!$O$3:$P$7,2,FALSE)</f>
        <v>16</v>
      </c>
      <c r="P97" s="74">
        <f t="shared" si="12"/>
        <v>32</v>
      </c>
      <c r="Q97" s="73" t="str">
        <f>IF(OR('MAPAS DE RIESGOS INHER Y RESID'!$G$7='MATRIZ DE RIESGOS DE SST'!P97,P97&lt;'MAPAS DE RIESGOS INHER Y RESID'!$G$3+1),'MAPAS DE RIESGOS INHER Y RESID'!$M$6,IF(OR('MAPAS DE RIESGOS INHER Y RESID'!$H$5='MATRIZ DE RIESGOS DE SST'!P97,P97&lt;'MAPAS DE RIESGOS INHER Y RESID'!$I$5+1),'MAPAS DE RIESGOS INHER Y RESID'!$M$5,IF(OR('MAPAS DE RIESGOS INHER Y RESID'!$I$4='MATRIZ DE RIESGOS DE SST'!P97,P97&lt;'MAPAS DE RIESGOS INHER Y RESID'!$J$4+1),'MAPAS DE RIESGOS INHER Y RESID'!$M$4,'MAPAS DE RIESGOS INHER Y RESID'!$M$3)))</f>
        <v>MODERADO</v>
      </c>
      <c r="R97" s="89" t="s">
        <v>282</v>
      </c>
      <c r="S97" s="86" t="s">
        <v>330</v>
      </c>
      <c r="T97" s="86" t="s">
        <v>324</v>
      </c>
      <c r="U97" s="86" t="s">
        <v>325</v>
      </c>
      <c r="V97" s="73" t="s">
        <v>183</v>
      </c>
      <c r="W97" s="84">
        <f>VLOOKUP(V97,'MAPAS DE RIESGOS INHER Y RESID'!$E$16:$F$18,2,FALSE)</f>
        <v>0.9</v>
      </c>
      <c r="X97" s="75">
        <f t="shared" si="13"/>
        <v>3.1999999999999993</v>
      </c>
      <c r="Y97" s="73" t="str">
        <f>IF(OR('MAPAS DE RIESGOS INHER Y RESID'!$G$18='MATRIZ DE RIESGOS DE SST'!X97,X97&lt;'MAPAS DE RIESGOS INHER Y RESID'!$G$16+1),'MAPAS DE RIESGOS INHER Y RESID'!$M$19,IF(OR('MAPAS DE RIESGOS INHER Y RESID'!$H$17='MATRIZ DE RIESGOS DE SST'!X97,X97&lt;'MAPAS DE RIESGOS INHER Y RESID'!$I$18+1),'MAPAS DE RIESGOS INHER Y RESID'!$M$18,IF(OR('MAPAS DE RIESGOS INHER Y RESID'!$I$17='MATRIZ DE RIESGOS DE SST'!X97,X97&lt;'MAPAS DE RIESGOS INHER Y RESID'!$J$17+1),'MAPAS DE RIESGOS INHER Y RESID'!$M$17,'MAPAS DE RIESGOS INHER Y RESID'!$M$16)))</f>
        <v>BAJO</v>
      </c>
      <c r="Z97" s="83" t="s">
        <v>203</v>
      </c>
    </row>
    <row r="98" spans="1:28" ht="165" customHeight="1">
      <c r="A98" s="119"/>
      <c r="B98" s="123"/>
      <c r="C98" s="123"/>
      <c r="D98" s="125"/>
      <c r="E98" s="125"/>
      <c r="F98" s="123"/>
      <c r="G98" s="123"/>
      <c r="H98" s="119"/>
      <c r="I98" s="83" t="s">
        <v>22</v>
      </c>
      <c r="J98" s="88" t="s">
        <v>335</v>
      </c>
      <c r="K98" s="83" t="s">
        <v>24</v>
      </c>
      <c r="L98" s="73" t="s">
        <v>182</v>
      </c>
      <c r="M98" s="74">
        <f>VLOOKUP('MATRIZ DE RIESGOS DE SST'!L98,'MAPAS DE RIESGOS INHER Y RESID'!$E$3:$F$7,2,FALSE)</f>
        <v>3</v>
      </c>
      <c r="N98" s="73" t="s">
        <v>192</v>
      </c>
      <c r="O98" s="74">
        <f>VLOOKUP('MATRIZ DE RIESGOS DE SST'!N98,'MAPAS DE RIESGOS INHER Y RESID'!$O$3:$P$7,2,FALSE)</f>
        <v>16</v>
      </c>
      <c r="P98" s="74">
        <f t="shared" si="12"/>
        <v>48</v>
      </c>
      <c r="Q98" s="73" t="str">
        <f>IF(OR('MAPAS DE RIESGOS INHER Y RESID'!$G$7='MATRIZ DE RIESGOS DE SST'!P98,P98&lt;'MAPAS DE RIESGOS INHER Y RESID'!$G$3+1),'MAPAS DE RIESGOS INHER Y RESID'!$M$6,IF(OR('MAPAS DE RIESGOS INHER Y RESID'!$H$5='MATRIZ DE RIESGOS DE SST'!P98,P98&lt;'MAPAS DE RIESGOS INHER Y RESID'!$I$5+1),'MAPAS DE RIESGOS INHER Y RESID'!$M$5,IF(OR('MAPAS DE RIESGOS INHER Y RESID'!$I$4='MATRIZ DE RIESGOS DE SST'!P98,P98&lt;'MAPAS DE RIESGOS INHER Y RESID'!$J$4+1),'MAPAS DE RIESGOS INHER Y RESID'!$M$4,'MAPAS DE RIESGOS INHER Y RESID'!$M$3)))</f>
        <v>MODERADO</v>
      </c>
      <c r="R98" s="89"/>
      <c r="S98" s="86" t="s">
        <v>281</v>
      </c>
      <c r="T98" s="89"/>
      <c r="U98" s="86" t="s">
        <v>394</v>
      </c>
      <c r="V98" s="73" t="s">
        <v>182</v>
      </c>
      <c r="W98" s="84">
        <f>VLOOKUP(V98,'MAPAS DE RIESGOS INHER Y RESID'!$E$16:$F$18,2,FALSE)</f>
        <v>0.4</v>
      </c>
      <c r="X98" s="75">
        <f t="shared" ref="X98" si="14">P98-(P98*W98)</f>
        <v>28.799999999999997</v>
      </c>
      <c r="Y98" s="73" t="str">
        <f>IF(OR('MAPAS DE RIESGOS INHER Y RESID'!$G$18='MATRIZ DE RIESGOS DE SST'!X98,X98&lt;'MAPAS DE RIESGOS INHER Y RESID'!$G$16+1),'MAPAS DE RIESGOS INHER Y RESID'!$M$19,IF(OR('MAPAS DE RIESGOS INHER Y RESID'!$H$17='MATRIZ DE RIESGOS DE SST'!X98,X98&lt;'MAPAS DE RIESGOS INHER Y RESID'!$I$18+1),'MAPAS DE RIESGOS INHER Y RESID'!$M$18,IF(OR('MAPAS DE RIESGOS INHER Y RESID'!$I$17='MATRIZ DE RIESGOS DE SST'!X98,X98&lt;'MAPAS DE RIESGOS INHER Y RESID'!$J$17+1),'MAPAS DE RIESGOS INHER Y RESID'!$M$17,'MAPAS DE RIESGOS INHER Y RESID'!$M$16)))</f>
        <v>MODERADO</v>
      </c>
      <c r="Z98" s="86" t="s">
        <v>149</v>
      </c>
    </row>
    <row r="99" spans="1:28" ht="165" customHeight="1">
      <c r="A99" s="119"/>
      <c r="B99" s="123"/>
      <c r="C99" s="123"/>
      <c r="D99" s="125"/>
      <c r="E99" s="125"/>
      <c r="F99" s="123"/>
      <c r="G99" s="123"/>
      <c r="H99" s="119"/>
      <c r="I99" s="83" t="s">
        <v>129</v>
      </c>
      <c r="J99" s="88" t="s">
        <v>277</v>
      </c>
      <c r="K99" s="83" t="s">
        <v>128</v>
      </c>
      <c r="L99" s="73" t="s">
        <v>188</v>
      </c>
      <c r="M99" s="74">
        <f>VLOOKUP('MATRIZ DE RIESGOS DE SST'!L99,'MAPAS DE RIESGOS INHER Y RESID'!$E$3:$F$7,2,FALSE)</f>
        <v>2</v>
      </c>
      <c r="N99" s="73" t="s">
        <v>192</v>
      </c>
      <c r="O99" s="74">
        <f>VLOOKUP('MATRIZ DE RIESGOS DE SST'!N99,'MAPAS DE RIESGOS INHER Y RESID'!$O$3:$P$7,2,FALSE)</f>
        <v>16</v>
      </c>
      <c r="P99" s="74">
        <f t="shared" si="12"/>
        <v>32</v>
      </c>
      <c r="Q99" s="73" t="str">
        <f>IF(OR('MAPAS DE RIESGOS INHER Y RESID'!$G$7='MATRIZ DE RIESGOS DE SST'!P99,P99&lt;'MAPAS DE RIESGOS INHER Y RESID'!$G$3+1),'MAPAS DE RIESGOS INHER Y RESID'!$M$6,IF(OR('MAPAS DE RIESGOS INHER Y RESID'!$H$5='MATRIZ DE RIESGOS DE SST'!P99,P99&lt;'MAPAS DE RIESGOS INHER Y RESID'!$I$5+1),'MAPAS DE RIESGOS INHER Y RESID'!$M$5,IF(OR('MAPAS DE RIESGOS INHER Y RESID'!$I$4='MATRIZ DE RIESGOS DE SST'!P99,P99&lt;'MAPAS DE RIESGOS INHER Y RESID'!$J$4+1),'MAPAS DE RIESGOS INHER Y RESID'!$M$4,'MAPAS DE RIESGOS INHER Y RESID'!$M$3)))</f>
        <v>MODERADO</v>
      </c>
      <c r="R99" s="89" t="s">
        <v>282</v>
      </c>
      <c r="S99" s="86" t="s">
        <v>311</v>
      </c>
      <c r="T99" s="86" t="s">
        <v>312</v>
      </c>
      <c r="U99" s="86" t="s">
        <v>313</v>
      </c>
      <c r="V99" s="73" t="s">
        <v>182</v>
      </c>
      <c r="W99" s="84">
        <f>VLOOKUP(V99,'MAPAS DE RIESGOS INHER Y RESID'!$E$16:$F$18,2,FALSE)</f>
        <v>0.4</v>
      </c>
      <c r="X99" s="75">
        <f t="shared" si="13"/>
        <v>19.2</v>
      </c>
      <c r="Y99" s="73" t="str">
        <f>IF(OR('MAPAS DE RIESGOS INHER Y RESID'!$G$18='MATRIZ DE RIESGOS DE SST'!X99,X99&lt;'MAPAS DE RIESGOS INHER Y RESID'!$G$16+1),'MAPAS DE RIESGOS INHER Y RESID'!$M$19,IF(OR('MAPAS DE RIESGOS INHER Y RESID'!$H$17='MATRIZ DE RIESGOS DE SST'!X99,X99&lt;'MAPAS DE RIESGOS INHER Y RESID'!$I$18+1),'MAPAS DE RIESGOS INHER Y RESID'!$M$18,IF(OR('MAPAS DE RIESGOS INHER Y RESID'!$I$17='MATRIZ DE RIESGOS DE SST'!X99,X99&lt;'MAPAS DE RIESGOS INHER Y RESID'!$J$17+1),'MAPAS DE RIESGOS INHER Y RESID'!$M$17,'MAPAS DE RIESGOS INHER Y RESID'!$M$16)))</f>
        <v>MODERADO</v>
      </c>
      <c r="Z99" s="83" t="s">
        <v>149</v>
      </c>
    </row>
    <row r="100" spans="1:28" ht="165" customHeight="1">
      <c r="A100" s="119" t="s">
        <v>248</v>
      </c>
      <c r="B100" s="123"/>
      <c r="C100" s="123" t="s">
        <v>202</v>
      </c>
      <c r="D100" s="123" t="s">
        <v>202</v>
      </c>
      <c r="E100" s="123"/>
      <c r="F100" s="123"/>
      <c r="G100" s="123" t="s">
        <v>334</v>
      </c>
      <c r="H100" s="119" t="s">
        <v>256</v>
      </c>
      <c r="I100" s="83" t="s">
        <v>242</v>
      </c>
      <c r="J100" s="88" t="s">
        <v>261</v>
      </c>
      <c r="K100" s="83" t="s">
        <v>63</v>
      </c>
      <c r="L100" s="73" t="s">
        <v>182</v>
      </c>
      <c r="M100" s="74">
        <v>3</v>
      </c>
      <c r="N100" s="73" t="s">
        <v>191</v>
      </c>
      <c r="O100" s="74">
        <v>4</v>
      </c>
      <c r="P100" s="74">
        <v>12</v>
      </c>
      <c r="Q100" s="73" t="s">
        <v>169</v>
      </c>
      <c r="R100" s="89" t="s">
        <v>282</v>
      </c>
      <c r="S100" s="86" t="s">
        <v>287</v>
      </c>
      <c r="T100" s="86" t="s">
        <v>304</v>
      </c>
      <c r="U100" s="89"/>
      <c r="V100" s="73" t="s">
        <v>183</v>
      </c>
      <c r="W100" s="84">
        <f>VLOOKUP(V100,'MAPAS DE RIESGOS INHER Y RESID'!$E$16:$F$18,2,FALSE)</f>
        <v>0.9</v>
      </c>
      <c r="X100" s="75">
        <f t="shared" si="13"/>
        <v>1.1999999999999993</v>
      </c>
      <c r="Y100" s="73" t="str">
        <f>IF(OR('MAPAS DE RIESGOS INHER Y RESID'!$G$18='MATRIZ DE RIESGOS DE SST'!X100,X100&lt;'MAPAS DE RIESGOS INHER Y RESID'!$G$16+1),'MAPAS DE RIESGOS INHER Y RESID'!$M$19,IF(OR('MAPAS DE RIESGOS INHER Y RESID'!$H$17='MATRIZ DE RIESGOS DE SST'!X100,X100&lt;'MAPAS DE RIESGOS INHER Y RESID'!$I$18+1),'MAPAS DE RIESGOS INHER Y RESID'!$M$18,IF(OR('MAPAS DE RIESGOS INHER Y RESID'!$I$17='MATRIZ DE RIESGOS DE SST'!X100,X100&lt;'MAPAS DE RIESGOS INHER Y RESID'!$J$17+1),'MAPAS DE RIESGOS INHER Y RESID'!$M$17,'MAPAS DE RIESGOS INHER Y RESID'!$M$16)))</f>
        <v>BAJO</v>
      </c>
      <c r="Z100" s="86" t="s">
        <v>203</v>
      </c>
      <c r="AB100" s="108"/>
    </row>
    <row r="101" spans="1:28" ht="165" customHeight="1">
      <c r="A101" s="119"/>
      <c r="B101" s="123"/>
      <c r="C101" s="123"/>
      <c r="D101" s="123"/>
      <c r="E101" s="123"/>
      <c r="F101" s="123"/>
      <c r="G101" s="123"/>
      <c r="H101" s="119"/>
      <c r="I101" s="83" t="s">
        <v>60</v>
      </c>
      <c r="J101" s="88" t="s">
        <v>262</v>
      </c>
      <c r="K101" s="83" t="s">
        <v>61</v>
      </c>
      <c r="L101" s="73" t="s">
        <v>188</v>
      </c>
      <c r="M101" s="74">
        <v>2</v>
      </c>
      <c r="N101" s="73" t="s">
        <v>192</v>
      </c>
      <c r="O101" s="74">
        <v>16</v>
      </c>
      <c r="P101" s="74">
        <v>32</v>
      </c>
      <c r="Q101" s="73" t="s">
        <v>169</v>
      </c>
      <c r="R101" s="89" t="s">
        <v>282</v>
      </c>
      <c r="S101" s="86"/>
      <c r="T101" s="86" t="s">
        <v>305</v>
      </c>
      <c r="U101" s="83" t="s">
        <v>435</v>
      </c>
      <c r="V101" s="73" t="s">
        <v>183</v>
      </c>
      <c r="W101" s="84">
        <f>VLOOKUP(V101,'MAPAS DE RIESGOS INHER Y RESID'!$E$16:$F$18,2,FALSE)</f>
        <v>0.9</v>
      </c>
      <c r="X101" s="75">
        <f t="shared" si="13"/>
        <v>3.1999999999999993</v>
      </c>
      <c r="Y101" s="73" t="str">
        <f>IF(OR('MAPAS DE RIESGOS INHER Y RESID'!$G$18='MATRIZ DE RIESGOS DE SST'!X101,X101&lt;'MAPAS DE RIESGOS INHER Y RESID'!$G$16+1),'MAPAS DE RIESGOS INHER Y RESID'!$M$19,IF(OR('MAPAS DE RIESGOS INHER Y RESID'!$H$17='MATRIZ DE RIESGOS DE SST'!X101,X101&lt;'MAPAS DE RIESGOS INHER Y RESID'!$I$18+1),'MAPAS DE RIESGOS INHER Y RESID'!$M$18,IF(OR('MAPAS DE RIESGOS INHER Y RESID'!$I$17='MATRIZ DE RIESGOS DE SST'!X101,X101&lt;'MAPAS DE RIESGOS INHER Y RESID'!$J$17+1),'MAPAS DE RIESGOS INHER Y RESID'!$M$17,'MAPAS DE RIESGOS INHER Y RESID'!$M$16)))</f>
        <v>BAJO</v>
      </c>
      <c r="Z101" s="86" t="s">
        <v>203</v>
      </c>
      <c r="AB101" s="108"/>
    </row>
    <row r="102" spans="1:28" ht="165" customHeight="1">
      <c r="A102" s="119"/>
      <c r="B102" s="123"/>
      <c r="C102" s="123"/>
      <c r="D102" s="123"/>
      <c r="E102" s="123"/>
      <c r="F102" s="123"/>
      <c r="G102" s="123"/>
      <c r="H102" s="119"/>
      <c r="I102" s="83" t="s">
        <v>70</v>
      </c>
      <c r="J102" s="88" t="s">
        <v>263</v>
      </c>
      <c r="K102" s="83" t="s">
        <v>72</v>
      </c>
      <c r="L102" s="73" t="s">
        <v>188</v>
      </c>
      <c r="M102" s="74">
        <v>2</v>
      </c>
      <c r="N102" s="73" t="s">
        <v>191</v>
      </c>
      <c r="O102" s="74">
        <v>4</v>
      </c>
      <c r="P102" s="74">
        <v>8</v>
      </c>
      <c r="Q102" s="73" t="s">
        <v>168</v>
      </c>
      <c r="R102" s="89" t="s">
        <v>282</v>
      </c>
      <c r="S102" s="86"/>
      <c r="T102" s="86" t="s">
        <v>289</v>
      </c>
      <c r="U102" s="86" t="s">
        <v>290</v>
      </c>
      <c r="V102" s="73" t="s">
        <v>183</v>
      </c>
      <c r="W102" s="84">
        <f>VLOOKUP(V102,'MAPAS DE RIESGOS INHER Y RESID'!$E$16:$F$18,2,FALSE)</f>
        <v>0.9</v>
      </c>
      <c r="X102" s="75">
        <f t="shared" si="13"/>
        <v>0.79999999999999982</v>
      </c>
      <c r="Y102" s="73" t="str">
        <f>IF(OR('MAPAS DE RIESGOS INHER Y RESID'!$G$18='MATRIZ DE RIESGOS DE SST'!X102,X102&lt;'MAPAS DE RIESGOS INHER Y RESID'!$G$16+1),'MAPAS DE RIESGOS INHER Y RESID'!$M$19,IF(OR('MAPAS DE RIESGOS INHER Y RESID'!$H$17='MATRIZ DE RIESGOS DE SST'!X102,X102&lt;'MAPAS DE RIESGOS INHER Y RESID'!$I$18+1),'MAPAS DE RIESGOS INHER Y RESID'!$M$18,IF(OR('MAPAS DE RIESGOS INHER Y RESID'!$I$17='MATRIZ DE RIESGOS DE SST'!X102,X102&lt;'MAPAS DE RIESGOS INHER Y RESID'!$J$17+1),'MAPAS DE RIESGOS INHER Y RESID'!$M$17,'MAPAS DE RIESGOS INHER Y RESID'!$M$16)))</f>
        <v>BAJO</v>
      </c>
      <c r="Z102" s="86" t="s">
        <v>203</v>
      </c>
      <c r="AB102" s="108"/>
    </row>
    <row r="103" spans="1:28" ht="165" customHeight="1">
      <c r="A103" s="119"/>
      <c r="B103" s="123"/>
      <c r="C103" s="123"/>
      <c r="D103" s="123"/>
      <c r="E103" s="123"/>
      <c r="F103" s="123"/>
      <c r="G103" s="123"/>
      <c r="H103" s="119"/>
      <c r="I103" s="83" t="s">
        <v>80</v>
      </c>
      <c r="J103" s="88" t="s">
        <v>331</v>
      </c>
      <c r="K103" s="83" t="s">
        <v>81</v>
      </c>
      <c r="L103" s="73" t="s">
        <v>188</v>
      </c>
      <c r="M103" s="74">
        <v>2</v>
      </c>
      <c r="N103" s="73" t="s">
        <v>192</v>
      </c>
      <c r="O103" s="74">
        <v>16</v>
      </c>
      <c r="P103" s="74">
        <v>32</v>
      </c>
      <c r="Q103" s="73" t="s">
        <v>169</v>
      </c>
      <c r="R103" s="89" t="s">
        <v>282</v>
      </c>
      <c r="S103" s="86"/>
      <c r="T103" s="86" t="s">
        <v>306</v>
      </c>
      <c r="U103" s="86" t="s">
        <v>307</v>
      </c>
      <c r="V103" s="73" t="s">
        <v>183</v>
      </c>
      <c r="W103" s="84">
        <f>VLOOKUP(V103,'MAPAS DE RIESGOS INHER Y RESID'!$E$16:$F$18,2,FALSE)</f>
        <v>0.9</v>
      </c>
      <c r="X103" s="75">
        <f t="shared" si="13"/>
        <v>3.1999999999999993</v>
      </c>
      <c r="Y103" s="73" t="str">
        <f>IF(OR('MAPAS DE RIESGOS INHER Y RESID'!$G$18='MATRIZ DE RIESGOS DE SST'!X103,X103&lt;'MAPAS DE RIESGOS INHER Y RESID'!$G$16+1),'MAPAS DE RIESGOS INHER Y RESID'!$M$19,IF(OR('MAPAS DE RIESGOS INHER Y RESID'!$H$17='MATRIZ DE RIESGOS DE SST'!X103,X103&lt;'MAPAS DE RIESGOS INHER Y RESID'!$I$18+1),'MAPAS DE RIESGOS INHER Y RESID'!$M$18,IF(OR('MAPAS DE RIESGOS INHER Y RESID'!$I$17='MATRIZ DE RIESGOS DE SST'!X103,X103&lt;'MAPAS DE RIESGOS INHER Y RESID'!$J$17+1),'MAPAS DE RIESGOS INHER Y RESID'!$M$17,'MAPAS DE RIESGOS INHER Y RESID'!$M$16)))</f>
        <v>BAJO</v>
      </c>
      <c r="Z103" s="86" t="s">
        <v>203</v>
      </c>
      <c r="AB103" s="108"/>
    </row>
    <row r="104" spans="1:28" ht="165" customHeight="1">
      <c r="A104" s="119"/>
      <c r="B104" s="123"/>
      <c r="C104" s="123"/>
      <c r="D104" s="123"/>
      <c r="E104" s="123"/>
      <c r="F104" s="123"/>
      <c r="G104" s="123"/>
      <c r="H104" s="119"/>
      <c r="I104" s="83" t="s">
        <v>82</v>
      </c>
      <c r="J104" s="88" t="s">
        <v>332</v>
      </c>
      <c r="K104" s="83" t="s">
        <v>81</v>
      </c>
      <c r="L104" s="73" t="s">
        <v>182</v>
      </c>
      <c r="M104" s="74">
        <v>3</v>
      </c>
      <c r="N104" s="73" t="s">
        <v>192</v>
      </c>
      <c r="O104" s="74">
        <v>16</v>
      </c>
      <c r="P104" s="74">
        <v>48</v>
      </c>
      <c r="Q104" s="73" t="s">
        <v>169</v>
      </c>
      <c r="R104" s="89" t="s">
        <v>282</v>
      </c>
      <c r="S104" s="89"/>
      <c r="T104" s="86" t="s">
        <v>306</v>
      </c>
      <c r="U104" s="86" t="s">
        <v>307</v>
      </c>
      <c r="V104" s="73" t="s">
        <v>183</v>
      </c>
      <c r="W104" s="84">
        <f>VLOOKUP(V104,'MAPAS DE RIESGOS INHER Y RESID'!$E$16:$F$18,2,FALSE)</f>
        <v>0.9</v>
      </c>
      <c r="X104" s="75">
        <f t="shared" si="13"/>
        <v>4.7999999999999972</v>
      </c>
      <c r="Y104" s="73" t="str">
        <f>IF(OR('MAPAS DE RIESGOS INHER Y RESID'!$G$18='MATRIZ DE RIESGOS DE SST'!X104,X104&lt;'MAPAS DE RIESGOS INHER Y RESID'!$G$16+1),'MAPAS DE RIESGOS INHER Y RESID'!$M$19,IF(OR('MAPAS DE RIESGOS INHER Y RESID'!$H$17='MATRIZ DE RIESGOS DE SST'!X104,X104&lt;'MAPAS DE RIESGOS INHER Y RESID'!$I$18+1),'MAPAS DE RIESGOS INHER Y RESID'!$M$18,IF(OR('MAPAS DE RIESGOS INHER Y RESID'!$I$17='MATRIZ DE RIESGOS DE SST'!X104,X104&lt;'MAPAS DE RIESGOS INHER Y RESID'!$J$17+1),'MAPAS DE RIESGOS INHER Y RESID'!$M$17,'MAPAS DE RIESGOS INHER Y RESID'!$M$16)))</f>
        <v>BAJO</v>
      </c>
      <c r="Z104" s="86" t="s">
        <v>203</v>
      </c>
      <c r="AB104" s="108"/>
    </row>
    <row r="105" spans="1:28" ht="165" customHeight="1">
      <c r="A105" s="119"/>
      <c r="B105" s="123"/>
      <c r="C105" s="123"/>
      <c r="D105" s="123"/>
      <c r="E105" s="123"/>
      <c r="F105" s="123"/>
      <c r="G105" s="123"/>
      <c r="H105" s="119"/>
      <c r="I105" s="83" t="s">
        <v>223</v>
      </c>
      <c r="J105" s="88" t="s">
        <v>269</v>
      </c>
      <c r="K105" s="83" t="s">
        <v>81</v>
      </c>
      <c r="L105" s="73" t="s">
        <v>182</v>
      </c>
      <c r="M105" s="74">
        <v>3</v>
      </c>
      <c r="N105" s="73" t="s">
        <v>192</v>
      </c>
      <c r="O105" s="74">
        <v>16</v>
      </c>
      <c r="P105" s="74">
        <v>48</v>
      </c>
      <c r="Q105" s="73" t="s">
        <v>169</v>
      </c>
      <c r="R105" s="89" t="s">
        <v>282</v>
      </c>
      <c r="S105" s="89"/>
      <c r="T105" s="86" t="s">
        <v>306</v>
      </c>
      <c r="U105" s="86" t="s">
        <v>307</v>
      </c>
      <c r="V105" s="73" t="s">
        <v>183</v>
      </c>
      <c r="W105" s="84">
        <f>VLOOKUP(V105,'MAPAS DE RIESGOS INHER Y RESID'!$E$16:$F$18,2,FALSE)</f>
        <v>0.9</v>
      </c>
      <c r="X105" s="75">
        <f t="shared" si="13"/>
        <v>4.7999999999999972</v>
      </c>
      <c r="Y105" s="73" t="str">
        <f>IF(OR('MAPAS DE RIESGOS INHER Y RESID'!$G$18='MATRIZ DE RIESGOS DE SST'!X105,X105&lt;'MAPAS DE RIESGOS INHER Y RESID'!$G$16+1),'MAPAS DE RIESGOS INHER Y RESID'!$M$19,IF(OR('MAPAS DE RIESGOS INHER Y RESID'!$H$17='MATRIZ DE RIESGOS DE SST'!X105,X105&lt;'MAPAS DE RIESGOS INHER Y RESID'!$I$18+1),'MAPAS DE RIESGOS INHER Y RESID'!$M$18,IF(OR('MAPAS DE RIESGOS INHER Y RESID'!$I$17='MATRIZ DE RIESGOS DE SST'!X105,X105&lt;'MAPAS DE RIESGOS INHER Y RESID'!$J$17+1),'MAPAS DE RIESGOS INHER Y RESID'!$M$17,'MAPAS DE RIESGOS INHER Y RESID'!$M$16)))</f>
        <v>BAJO</v>
      </c>
      <c r="Z105" s="86" t="s">
        <v>203</v>
      </c>
      <c r="AB105" s="108"/>
    </row>
    <row r="106" spans="1:28" ht="165" customHeight="1">
      <c r="A106" s="119"/>
      <c r="B106" s="123"/>
      <c r="C106" s="123"/>
      <c r="D106" s="123"/>
      <c r="E106" s="123"/>
      <c r="F106" s="123"/>
      <c r="G106" s="123"/>
      <c r="H106" s="119"/>
      <c r="I106" s="83" t="s">
        <v>85</v>
      </c>
      <c r="J106" s="88" t="s">
        <v>271</v>
      </c>
      <c r="K106" s="83" t="s">
        <v>81</v>
      </c>
      <c r="L106" s="73" t="s">
        <v>182</v>
      </c>
      <c r="M106" s="74">
        <v>3</v>
      </c>
      <c r="N106" s="73" t="s">
        <v>192</v>
      </c>
      <c r="O106" s="74">
        <v>16</v>
      </c>
      <c r="P106" s="74">
        <v>48</v>
      </c>
      <c r="Q106" s="73" t="s">
        <v>169</v>
      </c>
      <c r="R106" s="89" t="s">
        <v>282</v>
      </c>
      <c r="S106" s="89"/>
      <c r="T106" s="86" t="s">
        <v>306</v>
      </c>
      <c r="U106" s="86" t="s">
        <v>307</v>
      </c>
      <c r="V106" s="73" t="s">
        <v>183</v>
      </c>
      <c r="W106" s="84">
        <f>VLOOKUP(V106,'MAPAS DE RIESGOS INHER Y RESID'!$E$16:$F$18,2,FALSE)</f>
        <v>0.9</v>
      </c>
      <c r="X106" s="75">
        <f t="shared" si="13"/>
        <v>4.7999999999999972</v>
      </c>
      <c r="Y106" s="73" t="str">
        <f>IF(OR('MAPAS DE RIESGOS INHER Y RESID'!$G$18='MATRIZ DE RIESGOS DE SST'!X106,X106&lt;'MAPAS DE RIESGOS INHER Y RESID'!$G$16+1),'MAPAS DE RIESGOS INHER Y RESID'!$M$19,IF(OR('MAPAS DE RIESGOS INHER Y RESID'!$H$17='MATRIZ DE RIESGOS DE SST'!X106,X106&lt;'MAPAS DE RIESGOS INHER Y RESID'!$I$18+1),'MAPAS DE RIESGOS INHER Y RESID'!$M$18,IF(OR('MAPAS DE RIESGOS INHER Y RESID'!$I$17='MATRIZ DE RIESGOS DE SST'!X106,X106&lt;'MAPAS DE RIESGOS INHER Y RESID'!$J$17+1),'MAPAS DE RIESGOS INHER Y RESID'!$M$17,'MAPAS DE RIESGOS INHER Y RESID'!$M$16)))</f>
        <v>BAJO</v>
      </c>
      <c r="Z106" s="86" t="s">
        <v>203</v>
      </c>
      <c r="AB106" s="108"/>
    </row>
    <row r="107" spans="1:28" ht="165" customHeight="1">
      <c r="A107" s="119"/>
      <c r="B107" s="123"/>
      <c r="C107" s="123"/>
      <c r="D107" s="123"/>
      <c r="E107" s="123"/>
      <c r="F107" s="123"/>
      <c r="G107" s="123"/>
      <c r="H107" s="119"/>
      <c r="I107" s="83" t="s">
        <v>95</v>
      </c>
      <c r="J107" s="88" t="s">
        <v>273</v>
      </c>
      <c r="K107" s="83" t="s">
        <v>97</v>
      </c>
      <c r="L107" s="73" t="s">
        <v>182</v>
      </c>
      <c r="M107" s="74">
        <v>3</v>
      </c>
      <c r="N107" s="73" t="s">
        <v>192</v>
      </c>
      <c r="O107" s="74">
        <v>16</v>
      </c>
      <c r="P107" s="74">
        <v>48</v>
      </c>
      <c r="Q107" s="73" t="s">
        <v>169</v>
      </c>
      <c r="R107" s="89" t="s">
        <v>282</v>
      </c>
      <c r="S107" s="89"/>
      <c r="T107" s="86" t="s">
        <v>314</v>
      </c>
      <c r="U107" s="86" t="s">
        <v>315</v>
      </c>
      <c r="V107" s="73" t="s">
        <v>183</v>
      </c>
      <c r="W107" s="84">
        <f>VLOOKUP(V107,'MAPAS DE RIESGOS INHER Y RESID'!$E$16:$F$18,2,FALSE)</f>
        <v>0.9</v>
      </c>
      <c r="X107" s="75">
        <f t="shared" si="13"/>
        <v>4.7999999999999972</v>
      </c>
      <c r="Y107" s="73" t="str">
        <f>IF(OR('MAPAS DE RIESGOS INHER Y RESID'!$G$18='MATRIZ DE RIESGOS DE SST'!X107,X107&lt;'MAPAS DE RIESGOS INHER Y RESID'!$G$16+1),'MAPAS DE RIESGOS INHER Y RESID'!$M$19,IF(OR('MAPAS DE RIESGOS INHER Y RESID'!$H$17='MATRIZ DE RIESGOS DE SST'!X107,X107&lt;'MAPAS DE RIESGOS INHER Y RESID'!$I$18+1),'MAPAS DE RIESGOS INHER Y RESID'!$M$18,IF(OR('MAPAS DE RIESGOS INHER Y RESID'!$I$17='MATRIZ DE RIESGOS DE SST'!X107,X107&lt;'MAPAS DE RIESGOS INHER Y RESID'!$J$17+1),'MAPAS DE RIESGOS INHER Y RESID'!$M$17,'MAPAS DE RIESGOS INHER Y RESID'!$M$16)))</f>
        <v>BAJO</v>
      </c>
      <c r="Z107" s="86" t="s">
        <v>203</v>
      </c>
      <c r="AB107" s="108"/>
    </row>
    <row r="108" spans="1:28" ht="165" customHeight="1">
      <c r="A108" s="119"/>
      <c r="B108" s="123"/>
      <c r="C108" s="123"/>
      <c r="D108" s="123"/>
      <c r="E108" s="123"/>
      <c r="F108" s="123"/>
      <c r="G108" s="123"/>
      <c r="H108" s="119"/>
      <c r="I108" s="83" t="s">
        <v>98</v>
      </c>
      <c r="J108" s="88" t="s">
        <v>274</v>
      </c>
      <c r="K108" s="83" t="s">
        <v>97</v>
      </c>
      <c r="L108" s="73" t="s">
        <v>182</v>
      </c>
      <c r="M108" s="74">
        <v>3</v>
      </c>
      <c r="N108" s="73" t="s">
        <v>192</v>
      </c>
      <c r="O108" s="74">
        <v>16</v>
      </c>
      <c r="P108" s="74">
        <v>48</v>
      </c>
      <c r="Q108" s="73" t="s">
        <v>169</v>
      </c>
      <c r="R108" s="89" t="s">
        <v>282</v>
      </c>
      <c r="S108" s="86" t="s">
        <v>316</v>
      </c>
      <c r="T108" s="86" t="s">
        <v>312</v>
      </c>
      <c r="U108" s="86" t="s">
        <v>317</v>
      </c>
      <c r="V108" s="73" t="s">
        <v>183</v>
      </c>
      <c r="W108" s="84">
        <f>VLOOKUP(V108,'MAPAS DE RIESGOS INHER Y RESID'!$E$16:$F$18,2,FALSE)</f>
        <v>0.9</v>
      </c>
      <c r="X108" s="75">
        <f t="shared" si="13"/>
        <v>4.7999999999999972</v>
      </c>
      <c r="Y108" s="73" t="str">
        <f>IF(OR('MAPAS DE RIESGOS INHER Y RESID'!$G$18='MATRIZ DE RIESGOS DE SST'!X108,X108&lt;'MAPAS DE RIESGOS INHER Y RESID'!$G$16+1),'MAPAS DE RIESGOS INHER Y RESID'!$M$19,IF(OR('MAPAS DE RIESGOS INHER Y RESID'!$H$17='MATRIZ DE RIESGOS DE SST'!X108,X108&lt;'MAPAS DE RIESGOS INHER Y RESID'!$I$18+1),'MAPAS DE RIESGOS INHER Y RESID'!$M$18,IF(OR('MAPAS DE RIESGOS INHER Y RESID'!$I$17='MATRIZ DE RIESGOS DE SST'!X108,X108&lt;'MAPAS DE RIESGOS INHER Y RESID'!$J$17+1),'MAPAS DE RIESGOS INHER Y RESID'!$M$17,'MAPAS DE RIESGOS INHER Y RESID'!$M$16)))</f>
        <v>BAJO</v>
      </c>
      <c r="Z108" s="86" t="s">
        <v>203</v>
      </c>
      <c r="AB108" s="108"/>
    </row>
    <row r="109" spans="1:28" ht="165" customHeight="1">
      <c r="A109" s="119"/>
      <c r="B109" s="123"/>
      <c r="C109" s="123"/>
      <c r="D109" s="123"/>
      <c r="E109" s="123"/>
      <c r="F109" s="123"/>
      <c r="G109" s="123"/>
      <c r="H109" s="119"/>
      <c r="I109" s="83" t="s">
        <v>101</v>
      </c>
      <c r="J109" s="88" t="s">
        <v>446</v>
      </c>
      <c r="K109" s="83" t="s">
        <v>102</v>
      </c>
      <c r="L109" s="73" t="s">
        <v>188</v>
      </c>
      <c r="M109" s="74">
        <f>VLOOKUP('MATRIZ DE RIESGOS DE SST'!L109,'MAPAS DE RIESGOS INHER Y RESID'!$E$3:$F$7,2,FALSE)</f>
        <v>2</v>
      </c>
      <c r="N109" s="73" t="s">
        <v>192</v>
      </c>
      <c r="O109" s="74">
        <f>VLOOKUP('MATRIZ DE RIESGOS DE SST'!N109,'MAPAS DE RIESGOS INHER Y RESID'!$O$3:$P$7,2,FALSE)</f>
        <v>16</v>
      </c>
      <c r="P109" s="74">
        <f>+M109*O109</f>
        <v>32</v>
      </c>
      <c r="Q109" s="73" t="str">
        <f>IF(OR('MAPAS DE RIESGOS INHER Y RESID'!$G$7='MATRIZ DE RIESGOS DE SST'!P109,P109&lt;'MAPAS DE RIESGOS INHER Y RESID'!$G$3+1),'MAPAS DE RIESGOS INHER Y RESID'!$M$6,IF(OR('MAPAS DE RIESGOS INHER Y RESID'!$H$5='MATRIZ DE RIESGOS DE SST'!P109,P109&lt;'MAPAS DE RIESGOS INHER Y RESID'!$I$5+1),'MAPAS DE RIESGOS INHER Y RESID'!$M$5,IF(OR('MAPAS DE RIESGOS INHER Y RESID'!$I$4='MATRIZ DE RIESGOS DE SST'!P109,P109&lt;'MAPAS DE RIESGOS INHER Y RESID'!$J$4+1),'MAPAS DE RIESGOS INHER Y RESID'!$M$4,'MAPAS DE RIESGOS INHER Y RESID'!$M$3)))</f>
        <v>MODERADO</v>
      </c>
      <c r="R109" s="87"/>
      <c r="S109" s="83"/>
      <c r="T109" s="86" t="s">
        <v>404</v>
      </c>
      <c r="U109" s="86" t="s">
        <v>405</v>
      </c>
      <c r="V109" s="73" t="s">
        <v>182</v>
      </c>
      <c r="W109" s="84">
        <f>VLOOKUP(V109,'MAPAS DE RIESGOS INHER Y RESID'!$E$16:$F$18,2,FALSE)</f>
        <v>0.4</v>
      </c>
      <c r="X109" s="75">
        <f>P109-(P109*W109)</f>
        <v>19.2</v>
      </c>
      <c r="Y109" s="73" t="str">
        <f>IF(OR('MAPAS DE RIESGOS INHER Y RESID'!$G$18='MATRIZ DE RIESGOS DE SST'!X109,X109&lt;'MAPAS DE RIESGOS INHER Y RESID'!$G$16+1),'MAPAS DE RIESGOS INHER Y RESID'!$M$19,IF(OR('MAPAS DE RIESGOS INHER Y RESID'!$H$17='MATRIZ DE RIESGOS DE SST'!X109,X109&lt;'MAPAS DE RIESGOS INHER Y RESID'!$I$18+1),'MAPAS DE RIESGOS INHER Y RESID'!$M$18,IF(OR('MAPAS DE RIESGOS INHER Y RESID'!$I$17='MATRIZ DE RIESGOS DE SST'!X109,X109&lt;'MAPAS DE RIESGOS INHER Y RESID'!$J$17+1),'MAPAS DE RIESGOS INHER Y RESID'!$M$17,'MAPAS DE RIESGOS INHER Y RESID'!$M$16)))</f>
        <v>MODERADO</v>
      </c>
      <c r="Z109" s="83" t="s">
        <v>149</v>
      </c>
      <c r="AB109" s="108"/>
    </row>
    <row r="110" spans="1:28" ht="165" customHeight="1">
      <c r="A110" s="119"/>
      <c r="B110" s="123"/>
      <c r="C110" s="123"/>
      <c r="D110" s="123"/>
      <c r="E110" s="123"/>
      <c r="F110" s="123"/>
      <c r="G110" s="123"/>
      <c r="H110" s="119"/>
      <c r="I110" s="83" t="s">
        <v>213</v>
      </c>
      <c r="J110" s="88" t="s">
        <v>275</v>
      </c>
      <c r="K110" s="83" t="s">
        <v>111</v>
      </c>
      <c r="L110" s="73" t="s">
        <v>182</v>
      </c>
      <c r="M110" s="74">
        <v>3</v>
      </c>
      <c r="N110" s="73" t="s">
        <v>192</v>
      </c>
      <c r="O110" s="74">
        <v>16</v>
      </c>
      <c r="P110" s="74">
        <v>48</v>
      </c>
      <c r="Q110" s="73" t="s">
        <v>169</v>
      </c>
      <c r="R110" s="89" t="s">
        <v>282</v>
      </c>
      <c r="S110" s="89" t="s">
        <v>282</v>
      </c>
      <c r="T110" s="86" t="s">
        <v>318</v>
      </c>
      <c r="U110" s="86" t="s">
        <v>319</v>
      </c>
      <c r="V110" s="73" t="s">
        <v>183</v>
      </c>
      <c r="W110" s="84">
        <f>VLOOKUP(V110,'MAPAS DE RIESGOS INHER Y RESID'!$E$16:$F$18,2,FALSE)</f>
        <v>0.9</v>
      </c>
      <c r="X110" s="75">
        <f t="shared" si="13"/>
        <v>4.7999999999999972</v>
      </c>
      <c r="Y110" s="73" t="str">
        <f>IF(OR('MAPAS DE RIESGOS INHER Y RESID'!$G$18='MATRIZ DE RIESGOS DE SST'!X110,X110&lt;'MAPAS DE RIESGOS INHER Y RESID'!$G$16+1),'MAPAS DE RIESGOS INHER Y RESID'!$M$19,IF(OR('MAPAS DE RIESGOS INHER Y RESID'!$H$17='MATRIZ DE RIESGOS DE SST'!X110,X110&lt;'MAPAS DE RIESGOS INHER Y RESID'!$I$18+1),'MAPAS DE RIESGOS INHER Y RESID'!$M$18,IF(OR('MAPAS DE RIESGOS INHER Y RESID'!$I$17='MATRIZ DE RIESGOS DE SST'!X110,X110&lt;'MAPAS DE RIESGOS INHER Y RESID'!$J$17+1),'MAPAS DE RIESGOS INHER Y RESID'!$M$17,'MAPAS DE RIESGOS INHER Y RESID'!$M$16)))</f>
        <v>BAJO</v>
      </c>
      <c r="Z110" s="86" t="s">
        <v>203</v>
      </c>
      <c r="AB110" s="108"/>
    </row>
    <row r="111" spans="1:28" ht="165" customHeight="1">
      <c r="A111" s="119"/>
      <c r="B111" s="123"/>
      <c r="C111" s="123"/>
      <c r="D111" s="123"/>
      <c r="E111" s="123"/>
      <c r="F111" s="123"/>
      <c r="G111" s="123"/>
      <c r="H111" s="119"/>
      <c r="I111" s="83" t="s">
        <v>112</v>
      </c>
      <c r="J111" s="88" t="s">
        <v>113</v>
      </c>
      <c r="K111" s="83" t="s">
        <v>114</v>
      </c>
      <c r="L111" s="73" t="s">
        <v>188</v>
      </c>
      <c r="M111" s="74">
        <v>3</v>
      </c>
      <c r="N111" s="73" t="s">
        <v>191</v>
      </c>
      <c r="O111" s="74">
        <v>4</v>
      </c>
      <c r="P111" s="74">
        <v>12</v>
      </c>
      <c r="Q111" s="73" t="s">
        <v>169</v>
      </c>
      <c r="R111" s="86" t="s">
        <v>445</v>
      </c>
      <c r="S111" s="86"/>
      <c r="T111" s="86" t="s">
        <v>320</v>
      </c>
      <c r="U111" s="86" t="s">
        <v>319</v>
      </c>
      <c r="V111" s="73" t="s">
        <v>182</v>
      </c>
      <c r="W111" s="84">
        <f>VLOOKUP(V111,'MAPAS DE RIESGOS INHER Y RESID'!$E$16:$F$18,2,FALSE)</f>
        <v>0.4</v>
      </c>
      <c r="X111" s="75">
        <f t="shared" si="13"/>
        <v>7.1999999999999993</v>
      </c>
      <c r="Y111" s="73" t="str">
        <f>IF(OR('MAPAS DE RIESGOS INHER Y RESID'!$G$18='MATRIZ DE RIESGOS DE SST'!X111,X111&lt;'MAPAS DE RIESGOS INHER Y RESID'!$G$16+1),'MAPAS DE RIESGOS INHER Y RESID'!$M$19,IF(OR('MAPAS DE RIESGOS INHER Y RESID'!$H$17='MATRIZ DE RIESGOS DE SST'!X111,X111&lt;'MAPAS DE RIESGOS INHER Y RESID'!$I$18+1),'MAPAS DE RIESGOS INHER Y RESID'!$M$18,IF(OR('MAPAS DE RIESGOS INHER Y RESID'!$I$17='MATRIZ DE RIESGOS DE SST'!X111,X111&lt;'MAPAS DE RIESGOS INHER Y RESID'!$J$17+1),'MAPAS DE RIESGOS INHER Y RESID'!$M$17,'MAPAS DE RIESGOS INHER Y RESID'!$M$16)))</f>
        <v>BAJO</v>
      </c>
      <c r="Z111" s="86" t="s">
        <v>203</v>
      </c>
      <c r="AB111" s="108"/>
    </row>
    <row r="112" spans="1:28" ht="165" customHeight="1">
      <c r="A112" s="119"/>
      <c r="B112" s="123"/>
      <c r="C112" s="123"/>
      <c r="D112" s="123"/>
      <c r="E112" s="123"/>
      <c r="F112" s="123"/>
      <c r="G112" s="123"/>
      <c r="H112" s="119"/>
      <c r="I112" s="83" t="s">
        <v>219</v>
      </c>
      <c r="J112" s="88" t="s">
        <v>276</v>
      </c>
      <c r="K112" s="83" t="s">
        <v>122</v>
      </c>
      <c r="L112" s="73" t="s">
        <v>182</v>
      </c>
      <c r="M112" s="74">
        <v>3</v>
      </c>
      <c r="N112" s="73" t="s">
        <v>192</v>
      </c>
      <c r="O112" s="74">
        <v>16</v>
      </c>
      <c r="P112" s="74">
        <v>48</v>
      </c>
      <c r="Q112" s="73" t="s">
        <v>169</v>
      </c>
      <c r="R112" s="89" t="s">
        <v>282</v>
      </c>
      <c r="S112" s="86" t="s">
        <v>329</v>
      </c>
      <c r="T112" s="86" t="s">
        <v>320</v>
      </c>
      <c r="U112" s="86" t="s">
        <v>328</v>
      </c>
      <c r="V112" s="73" t="s">
        <v>183</v>
      </c>
      <c r="W112" s="84">
        <f>VLOOKUP(V112,'MAPAS DE RIESGOS INHER Y RESID'!$E$16:$F$18,2,FALSE)</f>
        <v>0.9</v>
      </c>
      <c r="X112" s="75">
        <f t="shared" si="13"/>
        <v>4.7999999999999972</v>
      </c>
      <c r="Y112" s="73" t="str">
        <f>IF(OR('MAPAS DE RIESGOS INHER Y RESID'!$G$18='MATRIZ DE RIESGOS DE SST'!X112,X112&lt;'MAPAS DE RIESGOS INHER Y RESID'!$G$16+1),'MAPAS DE RIESGOS INHER Y RESID'!$M$19,IF(OR('MAPAS DE RIESGOS INHER Y RESID'!$H$17='MATRIZ DE RIESGOS DE SST'!X112,X112&lt;'MAPAS DE RIESGOS INHER Y RESID'!$I$18+1),'MAPAS DE RIESGOS INHER Y RESID'!$M$18,IF(OR('MAPAS DE RIESGOS INHER Y RESID'!$I$17='MATRIZ DE RIESGOS DE SST'!X112,X112&lt;'MAPAS DE RIESGOS INHER Y RESID'!$J$17+1),'MAPAS DE RIESGOS INHER Y RESID'!$M$17,'MAPAS DE RIESGOS INHER Y RESID'!$M$16)))</f>
        <v>BAJO</v>
      </c>
      <c r="Z112" s="86" t="s">
        <v>203</v>
      </c>
      <c r="AB112" s="108"/>
    </row>
    <row r="113" spans="1:28" ht="165" customHeight="1">
      <c r="A113" s="119"/>
      <c r="B113" s="123"/>
      <c r="C113" s="123"/>
      <c r="D113" s="123"/>
      <c r="E113" s="123"/>
      <c r="F113" s="123"/>
      <c r="G113" s="123"/>
      <c r="H113" s="119"/>
      <c r="I113" s="83" t="s">
        <v>19</v>
      </c>
      <c r="J113" s="88" t="s">
        <v>321</v>
      </c>
      <c r="K113" s="83" t="s">
        <v>15</v>
      </c>
      <c r="L113" s="73" t="s">
        <v>188</v>
      </c>
      <c r="M113" s="74">
        <v>2</v>
      </c>
      <c r="N113" s="73" t="s">
        <v>192</v>
      </c>
      <c r="O113" s="74">
        <v>16</v>
      </c>
      <c r="P113" s="74">
        <v>32</v>
      </c>
      <c r="Q113" s="73" t="s">
        <v>169</v>
      </c>
      <c r="R113" s="89" t="s">
        <v>282</v>
      </c>
      <c r="S113" s="86" t="s">
        <v>330</v>
      </c>
      <c r="T113" s="86" t="s">
        <v>324</v>
      </c>
      <c r="U113" s="86" t="s">
        <v>325</v>
      </c>
      <c r="V113" s="73" t="s">
        <v>183</v>
      </c>
      <c r="W113" s="84">
        <f>VLOOKUP(V113,'MAPAS DE RIESGOS INHER Y RESID'!$E$16:$F$18,2,FALSE)</f>
        <v>0.9</v>
      </c>
      <c r="X113" s="75">
        <f t="shared" si="13"/>
        <v>3.1999999999999993</v>
      </c>
      <c r="Y113" s="73" t="str">
        <f>IF(OR('MAPAS DE RIESGOS INHER Y RESID'!$G$18='MATRIZ DE RIESGOS DE SST'!X113,X113&lt;'MAPAS DE RIESGOS INHER Y RESID'!$G$16+1),'MAPAS DE RIESGOS INHER Y RESID'!$M$19,IF(OR('MAPAS DE RIESGOS INHER Y RESID'!$H$17='MATRIZ DE RIESGOS DE SST'!X113,X113&lt;'MAPAS DE RIESGOS INHER Y RESID'!$I$18+1),'MAPAS DE RIESGOS INHER Y RESID'!$M$18,IF(OR('MAPAS DE RIESGOS INHER Y RESID'!$I$17='MATRIZ DE RIESGOS DE SST'!X113,X113&lt;'MAPAS DE RIESGOS INHER Y RESID'!$J$17+1),'MAPAS DE RIESGOS INHER Y RESID'!$M$17,'MAPAS DE RIESGOS INHER Y RESID'!$M$16)))</f>
        <v>BAJO</v>
      </c>
      <c r="Z113" s="86" t="s">
        <v>203</v>
      </c>
      <c r="AB113" s="108"/>
    </row>
    <row r="114" spans="1:28" ht="165" customHeight="1">
      <c r="A114" s="119"/>
      <c r="B114" s="123"/>
      <c r="C114" s="123"/>
      <c r="D114" s="123"/>
      <c r="E114" s="123"/>
      <c r="F114" s="123"/>
      <c r="G114" s="123"/>
      <c r="H114" s="119"/>
      <c r="I114" s="83" t="s">
        <v>129</v>
      </c>
      <c r="J114" s="88" t="s">
        <v>277</v>
      </c>
      <c r="K114" s="83" t="s">
        <v>128</v>
      </c>
      <c r="L114" s="73" t="s">
        <v>188</v>
      </c>
      <c r="M114" s="74">
        <v>3</v>
      </c>
      <c r="N114" s="73" t="s">
        <v>192</v>
      </c>
      <c r="O114" s="74">
        <v>16</v>
      </c>
      <c r="P114" s="74">
        <v>48</v>
      </c>
      <c r="Q114" s="73" t="s">
        <v>169</v>
      </c>
      <c r="R114" s="89" t="s">
        <v>282</v>
      </c>
      <c r="S114" s="86" t="s">
        <v>311</v>
      </c>
      <c r="T114" s="86" t="s">
        <v>312</v>
      </c>
      <c r="U114" s="86" t="s">
        <v>376</v>
      </c>
      <c r="V114" s="73" t="s">
        <v>182</v>
      </c>
      <c r="W114" s="84">
        <f>VLOOKUP(V114,'MAPAS DE RIESGOS INHER Y RESID'!$E$16:$F$18,2,FALSE)</f>
        <v>0.4</v>
      </c>
      <c r="X114" s="75">
        <f>P114-(P114*W114)</f>
        <v>28.799999999999997</v>
      </c>
      <c r="Y114" s="73" t="str">
        <f>IF(OR('MAPAS DE RIESGOS INHER Y RESID'!$G$18='MATRIZ DE RIESGOS DE SST'!X114,X114&lt;'MAPAS DE RIESGOS INHER Y RESID'!$G$16+1),'MAPAS DE RIESGOS INHER Y RESID'!$M$19,IF(OR('MAPAS DE RIESGOS INHER Y RESID'!$H$17='MATRIZ DE RIESGOS DE SST'!X114,X114&lt;'MAPAS DE RIESGOS INHER Y RESID'!$I$18+1),'MAPAS DE RIESGOS INHER Y RESID'!$M$18,IF(OR('MAPAS DE RIESGOS INHER Y RESID'!$I$17='MATRIZ DE RIESGOS DE SST'!X114,X114&lt;'MAPAS DE RIESGOS INHER Y RESID'!$J$17+1),'MAPAS DE RIESGOS INHER Y RESID'!$M$17,'MAPAS DE RIESGOS INHER Y RESID'!$M$16)))</f>
        <v>MODERADO</v>
      </c>
      <c r="Z114" s="86" t="s">
        <v>149</v>
      </c>
      <c r="AB114" s="108"/>
    </row>
    <row r="115" spans="1:28" ht="165" customHeight="1">
      <c r="A115" s="119"/>
      <c r="B115" s="123"/>
      <c r="C115" s="123"/>
      <c r="D115" s="123"/>
      <c r="E115" s="123"/>
      <c r="F115" s="123"/>
      <c r="G115" s="123"/>
      <c r="H115" s="119"/>
      <c r="I115" s="83" t="s">
        <v>88</v>
      </c>
      <c r="J115" s="88" t="s">
        <v>383</v>
      </c>
      <c r="K115" s="83" t="s">
        <v>89</v>
      </c>
      <c r="L115" s="73" t="s">
        <v>188</v>
      </c>
      <c r="M115" s="74">
        <v>3</v>
      </c>
      <c r="N115" s="73" t="s">
        <v>193</v>
      </c>
      <c r="O115" s="74">
        <v>16</v>
      </c>
      <c r="P115" s="74">
        <v>48</v>
      </c>
      <c r="Q115" s="73" t="s">
        <v>169</v>
      </c>
      <c r="R115" s="89" t="s">
        <v>282</v>
      </c>
      <c r="S115" s="86"/>
      <c r="T115" s="86" t="s">
        <v>312</v>
      </c>
      <c r="U115" s="86" t="s">
        <v>393</v>
      </c>
      <c r="V115" s="73" t="s">
        <v>182</v>
      </c>
      <c r="W115" s="84">
        <f>VLOOKUP(V115,'MAPAS DE RIESGOS INHER Y RESID'!$E$16:$F$18,2,FALSE)</f>
        <v>0.4</v>
      </c>
      <c r="X115" s="75">
        <f t="shared" si="13"/>
        <v>28.799999999999997</v>
      </c>
      <c r="Y115" s="73" t="str">
        <f>IF(OR('MAPAS DE RIESGOS INHER Y RESID'!$G$18='MATRIZ DE RIESGOS DE SST'!X115,X115&lt;'MAPAS DE RIESGOS INHER Y RESID'!$G$16+1),'MAPAS DE RIESGOS INHER Y RESID'!$M$19,IF(OR('MAPAS DE RIESGOS INHER Y RESID'!$H$17='MATRIZ DE RIESGOS DE SST'!X115,X115&lt;'MAPAS DE RIESGOS INHER Y RESID'!$I$18+1),'MAPAS DE RIESGOS INHER Y RESID'!$M$18,IF(OR('MAPAS DE RIESGOS INHER Y RESID'!$I$17='MATRIZ DE RIESGOS DE SST'!X115,X115&lt;'MAPAS DE RIESGOS INHER Y RESID'!$J$17+1),'MAPAS DE RIESGOS INHER Y RESID'!$M$17,'MAPAS DE RIESGOS INHER Y RESID'!$M$16)))</f>
        <v>MODERADO</v>
      </c>
      <c r="Z115" s="86" t="s">
        <v>149</v>
      </c>
      <c r="AB115" s="108"/>
    </row>
    <row r="116" spans="1:28" ht="165" customHeight="1">
      <c r="A116" s="119" t="s">
        <v>249</v>
      </c>
      <c r="B116" s="123" t="s">
        <v>334</v>
      </c>
      <c r="C116" s="123"/>
      <c r="D116" s="124" t="s">
        <v>334</v>
      </c>
      <c r="E116" s="124"/>
      <c r="F116" s="124" t="s">
        <v>334</v>
      </c>
      <c r="G116" s="124" t="s">
        <v>334</v>
      </c>
      <c r="H116" s="120" t="s">
        <v>373</v>
      </c>
      <c r="I116" s="83" t="s">
        <v>10</v>
      </c>
      <c r="J116" s="88" t="s">
        <v>224</v>
      </c>
      <c r="K116" s="83" t="s">
        <v>11</v>
      </c>
      <c r="L116" s="73" t="s">
        <v>188</v>
      </c>
      <c r="M116" s="74">
        <f>VLOOKUP('MATRIZ DE RIESGOS DE SST'!L116,'MAPAS DE RIESGOS INHER Y RESID'!$E$3:$F$7,2,FALSE)</f>
        <v>2</v>
      </c>
      <c r="N116" s="73" t="s">
        <v>191</v>
      </c>
      <c r="O116" s="74">
        <f>VLOOKUP('MATRIZ DE RIESGOS DE SST'!N116,'MAPAS DE RIESGOS INHER Y RESID'!$O$3:$P$7,2,FALSE)</f>
        <v>4</v>
      </c>
      <c r="P116" s="74">
        <f t="shared" ref="P116:P126" si="15">+M116*O116</f>
        <v>8</v>
      </c>
      <c r="Q116" s="73" t="str">
        <f>IF(OR('MAPAS DE RIESGOS INHER Y RESID'!$G$7='MATRIZ DE RIESGOS DE SST'!P116,P116&lt;'MAPAS DE RIESGOS INHER Y RESID'!$G$3+1),'MAPAS DE RIESGOS INHER Y RESID'!$M$6,IF(OR('MAPAS DE RIESGOS INHER Y RESID'!$H$5='MATRIZ DE RIESGOS DE SST'!P116,P116&lt;'MAPAS DE RIESGOS INHER Y RESID'!$I$5+1),'MAPAS DE RIESGOS INHER Y RESID'!$M$5,IF(OR('MAPAS DE RIESGOS INHER Y RESID'!$I$4='MATRIZ DE RIESGOS DE SST'!P116,P116&lt;'MAPAS DE RIESGOS INHER Y RESID'!$J$4+1),'MAPAS DE RIESGOS INHER Y RESID'!$M$4,'MAPAS DE RIESGOS INHER Y RESID'!$M$3)))</f>
        <v>BAJO</v>
      </c>
      <c r="R116" s="86" t="s">
        <v>374</v>
      </c>
      <c r="S116" s="86"/>
      <c r="T116" s="86" t="s">
        <v>375</v>
      </c>
      <c r="U116" s="86" t="s">
        <v>313</v>
      </c>
      <c r="V116" s="73" t="s">
        <v>182</v>
      </c>
      <c r="W116" s="84">
        <f>VLOOKUP(V116,'MAPAS DE RIESGOS INHER Y RESID'!$E$16:$F$18,2,FALSE)</f>
        <v>0.4</v>
      </c>
      <c r="X116" s="75">
        <f t="shared" si="13"/>
        <v>4.8</v>
      </c>
      <c r="Y116" s="73" t="str">
        <f>IF(OR('MAPAS DE RIESGOS INHER Y RESID'!$G$18='MATRIZ DE RIESGOS DE SST'!X116,X116&lt;'MAPAS DE RIESGOS INHER Y RESID'!$G$16+1),'MAPAS DE RIESGOS INHER Y RESID'!$M$19,IF(OR('MAPAS DE RIESGOS INHER Y RESID'!$H$17='MATRIZ DE RIESGOS DE SST'!X116,X116&lt;'MAPAS DE RIESGOS INHER Y RESID'!$I$18+1),'MAPAS DE RIESGOS INHER Y RESID'!$M$18,IF(OR('MAPAS DE RIESGOS INHER Y RESID'!$I$17='MATRIZ DE RIESGOS DE SST'!X116,X116&lt;'MAPAS DE RIESGOS INHER Y RESID'!$J$17+1),'MAPAS DE RIESGOS INHER Y RESID'!$M$17,'MAPAS DE RIESGOS INHER Y RESID'!$M$16)))</f>
        <v>BAJO</v>
      </c>
      <c r="Z116" s="86" t="s">
        <v>203</v>
      </c>
    </row>
    <row r="117" spans="1:28" ht="165" customHeight="1">
      <c r="A117" s="119"/>
      <c r="B117" s="123"/>
      <c r="C117" s="123"/>
      <c r="D117" s="125"/>
      <c r="E117" s="125"/>
      <c r="F117" s="125"/>
      <c r="G117" s="125"/>
      <c r="H117" s="121"/>
      <c r="I117" s="83" t="s">
        <v>19</v>
      </c>
      <c r="J117" s="88" t="s">
        <v>20</v>
      </c>
      <c r="K117" s="83" t="s">
        <v>15</v>
      </c>
      <c r="L117" s="73" t="s">
        <v>188</v>
      </c>
      <c r="M117" s="74">
        <f>VLOOKUP('MATRIZ DE RIESGOS DE SST'!L117,'MAPAS DE RIESGOS INHER Y RESID'!$E$3:$F$7,2,FALSE)</f>
        <v>2</v>
      </c>
      <c r="N117" s="73" t="s">
        <v>192</v>
      </c>
      <c r="O117" s="74">
        <f>VLOOKUP('MATRIZ DE RIESGOS DE SST'!N117,'MAPAS DE RIESGOS INHER Y RESID'!$O$3:$P$7,2,FALSE)</f>
        <v>16</v>
      </c>
      <c r="P117" s="74">
        <f t="shared" si="15"/>
        <v>32</v>
      </c>
      <c r="Q117" s="73" t="str">
        <f>IF(OR('MAPAS DE RIESGOS INHER Y RESID'!$G$7='MATRIZ DE RIESGOS DE SST'!P117,P117&lt;'MAPAS DE RIESGOS INHER Y RESID'!$G$3+1),'MAPAS DE RIESGOS INHER Y RESID'!$M$6,IF(OR('MAPAS DE RIESGOS INHER Y RESID'!$H$5='MATRIZ DE RIESGOS DE SST'!P117,P117&lt;'MAPAS DE RIESGOS INHER Y RESID'!$I$5+1),'MAPAS DE RIESGOS INHER Y RESID'!$M$5,IF(OR('MAPAS DE RIESGOS INHER Y RESID'!$I$4='MATRIZ DE RIESGOS DE SST'!P117,P117&lt;'MAPAS DE RIESGOS INHER Y RESID'!$J$4+1),'MAPAS DE RIESGOS INHER Y RESID'!$M$4,'MAPAS DE RIESGOS INHER Y RESID'!$M$3)))</f>
        <v>MODERADO</v>
      </c>
      <c r="R117" s="89"/>
      <c r="S117" s="86" t="s">
        <v>330</v>
      </c>
      <c r="T117" s="86" t="s">
        <v>324</v>
      </c>
      <c r="U117" s="86" t="s">
        <v>325</v>
      </c>
      <c r="V117" s="73" t="s">
        <v>182</v>
      </c>
      <c r="W117" s="84">
        <f>VLOOKUP(V117,'MAPAS DE RIESGOS INHER Y RESID'!$E$16:$F$18,2,FALSE)</f>
        <v>0.4</v>
      </c>
      <c r="X117" s="75">
        <f t="shared" si="13"/>
        <v>19.2</v>
      </c>
      <c r="Y117" s="73" t="str">
        <f>IF(OR('MAPAS DE RIESGOS INHER Y RESID'!$G$18='MATRIZ DE RIESGOS DE SST'!X117,X117&lt;'MAPAS DE RIESGOS INHER Y RESID'!$G$16+1),'MAPAS DE RIESGOS INHER Y RESID'!$M$19,IF(OR('MAPAS DE RIESGOS INHER Y RESID'!$H$17='MATRIZ DE RIESGOS DE SST'!X117,X117&lt;'MAPAS DE RIESGOS INHER Y RESID'!$I$18+1),'MAPAS DE RIESGOS INHER Y RESID'!$M$18,IF(OR('MAPAS DE RIESGOS INHER Y RESID'!$I$17='MATRIZ DE RIESGOS DE SST'!X117,X117&lt;'MAPAS DE RIESGOS INHER Y RESID'!$J$17+1),'MAPAS DE RIESGOS INHER Y RESID'!$M$17,'MAPAS DE RIESGOS INHER Y RESID'!$M$16)))</f>
        <v>MODERADO</v>
      </c>
      <c r="Z117" s="86" t="s">
        <v>149</v>
      </c>
    </row>
    <row r="118" spans="1:28" ht="165" customHeight="1">
      <c r="A118" s="119"/>
      <c r="B118" s="123"/>
      <c r="C118" s="123"/>
      <c r="D118" s="125"/>
      <c r="E118" s="125"/>
      <c r="F118" s="125"/>
      <c r="G118" s="125"/>
      <c r="H118" s="121"/>
      <c r="I118" s="83" t="s">
        <v>22</v>
      </c>
      <c r="J118" s="88" t="s">
        <v>335</v>
      </c>
      <c r="K118" s="83" t="s">
        <v>24</v>
      </c>
      <c r="L118" s="73" t="s">
        <v>182</v>
      </c>
      <c r="M118" s="74">
        <f>VLOOKUP('MATRIZ DE RIESGOS DE SST'!L118,'MAPAS DE RIESGOS INHER Y RESID'!$E$3:$F$7,2,FALSE)</f>
        <v>3</v>
      </c>
      <c r="N118" s="73" t="s">
        <v>192</v>
      </c>
      <c r="O118" s="74">
        <f>VLOOKUP('MATRIZ DE RIESGOS DE SST'!N118,'MAPAS DE RIESGOS INHER Y RESID'!$O$3:$P$7,2,FALSE)</f>
        <v>16</v>
      </c>
      <c r="P118" s="74">
        <f t="shared" si="15"/>
        <v>48</v>
      </c>
      <c r="Q118" s="73" t="str">
        <f>IF(OR('MAPAS DE RIESGOS INHER Y RESID'!$G$7='MATRIZ DE RIESGOS DE SST'!P118,P118&lt;'MAPAS DE RIESGOS INHER Y RESID'!$G$3+1),'MAPAS DE RIESGOS INHER Y RESID'!$M$6,IF(OR('MAPAS DE RIESGOS INHER Y RESID'!$H$5='MATRIZ DE RIESGOS DE SST'!P118,P118&lt;'MAPAS DE RIESGOS INHER Y RESID'!$I$5+1),'MAPAS DE RIESGOS INHER Y RESID'!$M$5,IF(OR('MAPAS DE RIESGOS INHER Y RESID'!$I$4='MATRIZ DE RIESGOS DE SST'!P118,P118&lt;'MAPAS DE RIESGOS INHER Y RESID'!$J$4+1),'MAPAS DE RIESGOS INHER Y RESID'!$M$4,'MAPAS DE RIESGOS INHER Y RESID'!$M$3)))</f>
        <v>MODERADO</v>
      </c>
      <c r="R118" s="89"/>
      <c r="S118" s="86" t="s">
        <v>281</v>
      </c>
      <c r="T118" s="89"/>
      <c r="U118" s="86" t="s">
        <v>394</v>
      </c>
      <c r="V118" s="73" t="s">
        <v>182</v>
      </c>
      <c r="W118" s="84">
        <f>VLOOKUP(V118,'MAPAS DE RIESGOS INHER Y RESID'!$E$16:$F$18,2,FALSE)</f>
        <v>0.4</v>
      </c>
      <c r="X118" s="75">
        <f t="shared" si="13"/>
        <v>28.799999999999997</v>
      </c>
      <c r="Y118" s="73" t="str">
        <f>IF(OR('MAPAS DE RIESGOS INHER Y RESID'!$G$18='MATRIZ DE RIESGOS DE SST'!X118,X118&lt;'MAPAS DE RIESGOS INHER Y RESID'!$G$16+1),'MAPAS DE RIESGOS INHER Y RESID'!$M$19,IF(OR('MAPAS DE RIESGOS INHER Y RESID'!$H$17='MATRIZ DE RIESGOS DE SST'!X118,X118&lt;'MAPAS DE RIESGOS INHER Y RESID'!$I$18+1),'MAPAS DE RIESGOS INHER Y RESID'!$M$18,IF(OR('MAPAS DE RIESGOS INHER Y RESID'!$I$17='MATRIZ DE RIESGOS DE SST'!X118,X118&lt;'MAPAS DE RIESGOS INHER Y RESID'!$J$17+1),'MAPAS DE RIESGOS INHER Y RESID'!$M$17,'MAPAS DE RIESGOS INHER Y RESID'!$M$16)))</f>
        <v>MODERADO</v>
      </c>
      <c r="Z118" s="86" t="s">
        <v>149</v>
      </c>
    </row>
    <row r="119" spans="1:28" ht="165" customHeight="1">
      <c r="A119" s="119"/>
      <c r="B119" s="123"/>
      <c r="C119" s="123"/>
      <c r="D119" s="125"/>
      <c r="E119" s="125"/>
      <c r="F119" s="125"/>
      <c r="G119" s="125"/>
      <c r="H119" s="121"/>
      <c r="I119" s="83" t="s">
        <v>25</v>
      </c>
      <c r="J119" s="88" t="s">
        <v>23</v>
      </c>
      <c r="K119" s="83" t="s">
        <v>24</v>
      </c>
      <c r="L119" s="73" t="s">
        <v>182</v>
      </c>
      <c r="M119" s="74">
        <f>VLOOKUP('MATRIZ DE RIESGOS DE SST'!L119,'MAPAS DE RIESGOS INHER Y RESID'!$E$3:$F$7,2,FALSE)</f>
        <v>3</v>
      </c>
      <c r="N119" s="73" t="s">
        <v>192</v>
      </c>
      <c r="O119" s="74">
        <f>VLOOKUP('MATRIZ DE RIESGOS DE SST'!N119,'MAPAS DE RIESGOS INHER Y RESID'!$O$3:$P$7,2,FALSE)</f>
        <v>16</v>
      </c>
      <c r="P119" s="74">
        <f t="shared" si="15"/>
        <v>48</v>
      </c>
      <c r="Q119" s="73" t="str">
        <f>IF(OR('MAPAS DE RIESGOS INHER Y RESID'!$G$7='MATRIZ DE RIESGOS DE SST'!P119,P119&lt;'MAPAS DE RIESGOS INHER Y RESID'!$G$3+1),'MAPAS DE RIESGOS INHER Y RESID'!$M$6,IF(OR('MAPAS DE RIESGOS INHER Y RESID'!$H$5='MATRIZ DE RIESGOS DE SST'!P119,P119&lt;'MAPAS DE RIESGOS INHER Y RESID'!$I$5+1),'MAPAS DE RIESGOS INHER Y RESID'!$M$5,IF(OR('MAPAS DE RIESGOS INHER Y RESID'!$I$4='MATRIZ DE RIESGOS DE SST'!P119,P119&lt;'MAPAS DE RIESGOS INHER Y RESID'!$J$4+1),'MAPAS DE RIESGOS INHER Y RESID'!$M$4,'MAPAS DE RIESGOS INHER Y RESID'!$M$3)))</f>
        <v>MODERADO</v>
      </c>
      <c r="R119" s="89"/>
      <c r="S119" s="86" t="s">
        <v>281</v>
      </c>
      <c r="T119" s="89"/>
      <c r="U119" s="86" t="s">
        <v>394</v>
      </c>
      <c r="V119" s="73" t="s">
        <v>183</v>
      </c>
      <c r="W119" s="84">
        <f>VLOOKUP(V119,'MAPAS DE RIESGOS INHER Y RESID'!$E$16:$F$18,2,FALSE)</f>
        <v>0.9</v>
      </c>
      <c r="X119" s="75">
        <f t="shared" si="13"/>
        <v>4.7999999999999972</v>
      </c>
      <c r="Y119" s="73" t="str">
        <f>IF(OR('MAPAS DE RIESGOS INHER Y RESID'!$G$18='MATRIZ DE RIESGOS DE SST'!X119,X119&lt;'MAPAS DE RIESGOS INHER Y RESID'!$G$16+1),'MAPAS DE RIESGOS INHER Y RESID'!$M$19,IF(OR('MAPAS DE RIESGOS INHER Y RESID'!$H$17='MATRIZ DE RIESGOS DE SST'!X119,X119&lt;'MAPAS DE RIESGOS INHER Y RESID'!$I$18+1),'MAPAS DE RIESGOS INHER Y RESID'!$M$18,IF(OR('MAPAS DE RIESGOS INHER Y RESID'!$I$17='MATRIZ DE RIESGOS DE SST'!X119,X119&lt;'MAPAS DE RIESGOS INHER Y RESID'!$J$17+1),'MAPAS DE RIESGOS INHER Y RESID'!$M$17,'MAPAS DE RIESGOS INHER Y RESID'!$M$16)))</f>
        <v>BAJO</v>
      </c>
      <c r="Z119" s="86" t="s">
        <v>203</v>
      </c>
    </row>
    <row r="120" spans="1:28" ht="165" customHeight="1">
      <c r="A120" s="119"/>
      <c r="B120" s="123"/>
      <c r="C120" s="123"/>
      <c r="D120" s="125"/>
      <c r="E120" s="125"/>
      <c r="F120" s="125"/>
      <c r="G120" s="125"/>
      <c r="H120" s="121"/>
      <c r="I120" s="83" t="s">
        <v>52</v>
      </c>
      <c r="J120" s="88" t="s">
        <v>212</v>
      </c>
      <c r="K120" s="83" t="s">
        <v>53</v>
      </c>
      <c r="L120" s="73" t="s">
        <v>188</v>
      </c>
      <c r="M120" s="74">
        <f>VLOOKUP('MATRIZ DE RIESGOS DE SST'!L120,'MAPAS DE RIESGOS INHER Y RESID'!$E$3:$F$7,2,FALSE)</f>
        <v>2</v>
      </c>
      <c r="N120" s="73" t="s">
        <v>191</v>
      </c>
      <c r="O120" s="74">
        <f>VLOOKUP('MATRIZ DE RIESGOS DE SST'!N120,'MAPAS DE RIESGOS INHER Y RESID'!$O$3:$P$7,2,FALSE)</f>
        <v>4</v>
      </c>
      <c r="P120" s="74">
        <f t="shared" si="15"/>
        <v>8</v>
      </c>
      <c r="Q120" s="73" t="str">
        <f>IF(OR('MAPAS DE RIESGOS INHER Y RESID'!$G$7='MATRIZ DE RIESGOS DE SST'!P120,P120&lt;'MAPAS DE RIESGOS INHER Y RESID'!$G$3+1),'MAPAS DE RIESGOS INHER Y RESID'!$M$6,IF(OR('MAPAS DE RIESGOS INHER Y RESID'!$H$5='MATRIZ DE RIESGOS DE SST'!P120,P120&lt;'MAPAS DE RIESGOS INHER Y RESID'!$I$5+1),'MAPAS DE RIESGOS INHER Y RESID'!$M$5,IF(OR('MAPAS DE RIESGOS INHER Y RESID'!$I$4='MATRIZ DE RIESGOS DE SST'!P120,P120&lt;'MAPAS DE RIESGOS INHER Y RESID'!$J$4+1),'MAPAS DE RIESGOS INHER Y RESID'!$M$4,'MAPAS DE RIESGOS INHER Y RESID'!$M$3)))</f>
        <v>BAJO</v>
      </c>
      <c r="R120" s="89"/>
      <c r="S120" s="86" t="s">
        <v>413</v>
      </c>
      <c r="T120" s="86" t="s">
        <v>415</v>
      </c>
      <c r="U120" s="86" t="s">
        <v>438</v>
      </c>
      <c r="V120" s="73" t="s">
        <v>183</v>
      </c>
      <c r="W120" s="84">
        <f>VLOOKUP(V120,'MAPAS DE RIESGOS INHER Y RESID'!$E$16:$F$18,2,FALSE)</f>
        <v>0.9</v>
      </c>
      <c r="X120" s="75">
        <f t="shared" si="13"/>
        <v>0.79999999999999982</v>
      </c>
      <c r="Y120" s="73" t="str">
        <f>IF(OR('MAPAS DE RIESGOS INHER Y RESID'!$G$18='MATRIZ DE RIESGOS DE SST'!X120,X120&lt;'MAPAS DE RIESGOS INHER Y RESID'!$G$16+1),'MAPAS DE RIESGOS INHER Y RESID'!$M$19,IF(OR('MAPAS DE RIESGOS INHER Y RESID'!$H$17='MATRIZ DE RIESGOS DE SST'!X120,X120&lt;'MAPAS DE RIESGOS INHER Y RESID'!$I$18+1),'MAPAS DE RIESGOS INHER Y RESID'!$M$18,IF(OR('MAPAS DE RIESGOS INHER Y RESID'!$I$17='MATRIZ DE RIESGOS DE SST'!X120,X120&lt;'MAPAS DE RIESGOS INHER Y RESID'!$J$17+1),'MAPAS DE RIESGOS INHER Y RESID'!$M$17,'MAPAS DE RIESGOS INHER Y RESID'!$M$16)))</f>
        <v>BAJO</v>
      </c>
      <c r="Z120" s="86" t="s">
        <v>203</v>
      </c>
    </row>
    <row r="121" spans="1:28" ht="165" customHeight="1">
      <c r="A121" s="119"/>
      <c r="B121" s="123"/>
      <c r="C121" s="123"/>
      <c r="D121" s="125"/>
      <c r="E121" s="125"/>
      <c r="F121" s="125"/>
      <c r="G121" s="125"/>
      <c r="H121" s="121"/>
      <c r="I121" s="83" t="s">
        <v>336</v>
      </c>
      <c r="J121" s="88" t="s">
        <v>337</v>
      </c>
      <c r="K121" s="83" t="s">
        <v>59</v>
      </c>
      <c r="L121" s="73" t="s">
        <v>182</v>
      </c>
      <c r="M121" s="74">
        <f>VLOOKUP('MATRIZ DE RIESGOS DE SST'!L121,'MAPAS DE RIESGOS INHER Y RESID'!$E$3:$F$7,2,FALSE)</f>
        <v>3</v>
      </c>
      <c r="N121" s="73" t="s">
        <v>191</v>
      </c>
      <c r="O121" s="74">
        <f>VLOOKUP('MATRIZ DE RIESGOS DE SST'!N121,'MAPAS DE RIESGOS INHER Y RESID'!$O$3:$P$7,2,FALSE)</f>
        <v>4</v>
      </c>
      <c r="P121" s="74">
        <f t="shared" si="15"/>
        <v>12</v>
      </c>
      <c r="Q121" s="73" t="str">
        <f>IF(OR('MAPAS DE RIESGOS INHER Y RESID'!$G$7='MATRIZ DE RIESGOS DE SST'!P121,P121&lt;'MAPAS DE RIESGOS INHER Y RESID'!$G$3+1),'MAPAS DE RIESGOS INHER Y RESID'!$M$6,IF(OR('MAPAS DE RIESGOS INHER Y RESID'!$H$5='MATRIZ DE RIESGOS DE SST'!P121,P121&lt;'MAPAS DE RIESGOS INHER Y RESID'!$I$5+1),'MAPAS DE RIESGOS INHER Y RESID'!$M$5,IF(OR('MAPAS DE RIESGOS INHER Y RESID'!$I$4='MATRIZ DE RIESGOS DE SST'!P121,P121&lt;'MAPAS DE RIESGOS INHER Y RESID'!$J$4+1),'MAPAS DE RIESGOS INHER Y RESID'!$M$4,'MAPAS DE RIESGOS INHER Y RESID'!$M$3)))</f>
        <v>MODERADO</v>
      </c>
      <c r="R121" s="89"/>
      <c r="S121" s="89"/>
      <c r="T121" s="86" t="s">
        <v>416</v>
      </c>
      <c r="U121" s="86" t="s">
        <v>395</v>
      </c>
      <c r="V121" s="73" t="s">
        <v>183</v>
      </c>
      <c r="W121" s="84">
        <f>VLOOKUP(V121,'MAPAS DE RIESGOS INHER Y RESID'!$E$16:$F$18,2,FALSE)</f>
        <v>0.9</v>
      </c>
      <c r="X121" s="75">
        <f t="shared" si="13"/>
        <v>1.1999999999999993</v>
      </c>
      <c r="Y121" s="73" t="str">
        <f>IF(OR('MAPAS DE RIESGOS INHER Y RESID'!$G$18='MATRIZ DE RIESGOS DE SST'!X121,X121&lt;'MAPAS DE RIESGOS INHER Y RESID'!$G$16+1),'MAPAS DE RIESGOS INHER Y RESID'!$M$19,IF(OR('MAPAS DE RIESGOS INHER Y RESID'!$H$17='MATRIZ DE RIESGOS DE SST'!X121,X121&lt;'MAPAS DE RIESGOS INHER Y RESID'!$I$18+1),'MAPAS DE RIESGOS INHER Y RESID'!$M$18,IF(OR('MAPAS DE RIESGOS INHER Y RESID'!$I$17='MATRIZ DE RIESGOS DE SST'!X121,X121&lt;'MAPAS DE RIESGOS INHER Y RESID'!$J$17+1),'MAPAS DE RIESGOS INHER Y RESID'!$M$17,'MAPAS DE RIESGOS INHER Y RESID'!$M$16)))</f>
        <v>BAJO</v>
      </c>
      <c r="Z121" s="86" t="s">
        <v>203</v>
      </c>
    </row>
    <row r="122" spans="1:28" ht="165" customHeight="1">
      <c r="A122" s="119"/>
      <c r="B122" s="123"/>
      <c r="C122" s="123"/>
      <c r="D122" s="125"/>
      <c r="E122" s="125"/>
      <c r="F122" s="125"/>
      <c r="G122" s="125"/>
      <c r="H122" s="121"/>
      <c r="I122" s="83" t="s">
        <v>60</v>
      </c>
      <c r="J122" s="88" t="s">
        <v>338</v>
      </c>
      <c r="K122" s="83" t="s">
        <v>61</v>
      </c>
      <c r="L122" s="73" t="s">
        <v>188</v>
      </c>
      <c r="M122" s="74">
        <f>VLOOKUP('MATRIZ DE RIESGOS DE SST'!L122,'MAPAS DE RIESGOS INHER Y RESID'!$E$3:$F$7,2,FALSE)</f>
        <v>2</v>
      </c>
      <c r="N122" s="73" t="s">
        <v>192</v>
      </c>
      <c r="O122" s="74">
        <f>VLOOKUP('MATRIZ DE RIESGOS DE SST'!N122,'MAPAS DE RIESGOS INHER Y RESID'!$O$3:$P$7,2,FALSE)</f>
        <v>16</v>
      </c>
      <c r="P122" s="74">
        <f t="shared" si="15"/>
        <v>32</v>
      </c>
      <c r="Q122" s="73" t="str">
        <f>IF(OR('MAPAS DE RIESGOS INHER Y RESID'!$G$7='MATRIZ DE RIESGOS DE SST'!P122,P122&lt;'MAPAS DE RIESGOS INHER Y RESID'!$G$3+1),'MAPAS DE RIESGOS INHER Y RESID'!$M$6,IF(OR('MAPAS DE RIESGOS INHER Y RESID'!$H$5='MATRIZ DE RIESGOS DE SST'!P122,P122&lt;'MAPAS DE RIESGOS INHER Y RESID'!$I$5+1),'MAPAS DE RIESGOS INHER Y RESID'!$M$5,IF(OR('MAPAS DE RIESGOS INHER Y RESID'!$I$4='MATRIZ DE RIESGOS DE SST'!P122,P122&lt;'MAPAS DE RIESGOS INHER Y RESID'!$J$4+1),'MAPAS DE RIESGOS INHER Y RESID'!$M$4,'MAPAS DE RIESGOS INHER Y RESID'!$M$3)))</f>
        <v>MODERADO</v>
      </c>
      <c r="R122" s="89"/>
      <c r="S122" s="89"/>
      <c r="T122" s="86" t="s">
        <v>396</v>
      </c>
      <c r="U122" s="83" t="s">
        <v>435</v>
      </c>
      <c r="V122" s="73" t="s">
        <v>183</v>
      </c>
      <c r="W122" s="84">
        <f>VLOOKUP(V122,'MAPAS DE RIESGOS INHER Y RESID'!$E$16:$F$18,2,FALSE)</f>
        <v>0.9</v>
      </c>
      <c r="X122" s="75">
        <f t="shared" si="13"/>
        <v>3.1999999999999993</v>
      </c>
      <c r="Y122" s="73" t="str">
        <f>IF(OR('MAPAS DE RIESGOS INHER Y RESID'!$G$18='MATRIZ DE RIESGOS DE SST'!X122,X122&lt;'MAPAS DE RIESGOS INHER Y RESID'!$G$16+1),'MAPAS DE RIESGOS INHER Y RESID'!$M$19,IF(OR('MAPAS DE RIESGOS INHER Y RESID'!$H$17='MATRIZ DE RIESGOS DE SST'!X122,X122&lt;'MAPAS DE RIESGOS INHER Y RESID'!$I$18+1),'MAPAS DE RIESGOS INHER Y RESID'!$M$18,IF(OR('MAPAS DE RIESGOS INHER Y RESID'!$I$17='MATRIZ DE RIESGOS DE SST'!X122,X122&lt;'MAPAS DE RIESGOS INHER Y RESID'!$J$17+1),'MAPAS DE RIESGOS INHER Y RESID'!$M$17,'MAPAS DE RIESGOS INHER Y RESID'!$M$16)))</f>
        <v>BAJO</v>
      </c>
      <c r="Z122" s="86" t="s">
        <v>203</v>
      </c>
    </row>
    <row r="123" spans="1:28" ht="165" customHeight="1">
      <c r="A123" s="119"/>
      <c r="B123" s="123"/>
      <c r="C123" s="123"/>
      <c r="D123" s="125"/>
      <c r="E123" s="125"/>
      <c r="F123" s="125"/>
      <c r="G123" s="125"/>
      <c r="H123" s="121"/>
      <c r="I123" s="83" t="s">
        <v>242</v>
      </c>
      <c r="J123" s="88" t="s">
        <v>339</v>
      </c>
      <c r="K123" s="83" t="s">
        <v>63</v>
      </c>
      <c r="L123" s="73" t="s">
        <v>188</v>
      </c>
      <c r="M123" s="74">
        <f>VLOOKUP('MATRIZ DE RIESGOS DE SST'!L123,'MAPAS DE RIESGOS INHER Y RESID'!$E$3:$F$7,2,FALSE)</f>
        <v>2</v>
      </c>
      <c r="N123" s="73" t="s">
        <v>191</v>
      </c>
      <c r="O123" s="74">
        <f>VLOOKUP('MATRIZ DE RIESGOS DE SST'!N123,'MAPAS DE RIESGOS INHER Y RESID'!$O$3:$P$7,2,FALSE)</f>
        <v>4</v>
      </c>
      <c r="P123" s="74">
        <f t="shared" si="15"/>
        <v>8</v>
      </c>
      <c r="Q123" s="73" t="str">
        <f>IF(OR('MAPAS DE RIESGOS INHER Y RESID'!$G$7='MATRIZ DE RIESGOS DE SST'!P123,P123&lt;'MAPAS DE RIESGOS INHER Y RESID'!$G$3+1),'MAPAS DE RIESGOS INHER Y RESID'!$M$6,IF(OR('MAPAS DE RIESGOS INHER Y RESID'!$H$5='MATRIZ DE RIESGOS DE SST'!P123,P123&lt;'MAPAS DE RIESGOS INHER Y RESID'!$I$5+1),'MAPAS DE RIESGOS INHER Y RESID'!$M$5,IF(OR('MAPAS DE RIESGOS INHER Y RESID'!$I$4='MATRIZ DE RIESGOS DE SST'!P123,P123&lt;'MAPAS DE RIESGOS INHER Y RESID'!$J$4+1),'MAPAS DE RIESGOS INHER Y RESID'!$M$4,'MAPAS DE RIESGOS INHER Y RESID'!$M$3)))</f>
        <v>BAJO</v>
      </c>
      <c r="R123" s="89"/>
      <c r="S123" s="89"/>
      <c r="T123" s="86" t="s">
        <v>397</v>
      </c>
      <c r="U123" s="86" t="s">
        <v>288</v>
      </c>
      <c r="V123" s="73" t="s">
        <v>182</v>
      </c>
      <c r="W123" s="84">
        <f>VLOOKUP(V123,'MAPAS DE RIESGOS INHER Y RESID'!$E$16:$F$18,2,FALSE)</f>
        <v>0.4</v>
      </c>
      <c r="X123" s="75">
        <f t="shared" si="13"/>
        <v>4.8</v>
      </c>
      <c r="Y123" s="73" t="str">
        <f>IF(OR('MAPAS DE RIESGOS INHER Y RESID'!$G$18='MATRIZ DE RIESGOS DE SST'!X123,X123&lt;'MAPAS DE RIESGOS INHER Y RESID'!$G$16+1),'MAPAS DE RIESGOS INHER Y RESID'!$M$19,IF(OR('MAPAS DE RIESGOS INHER Y RESID'!$H$17='MATRIZ DE RIESGOS DE SST'!X123,X123&lt;'MAPAS DE RIESGOS INHER Y RESID'!$I$18+1),'MAPAS DE RIESGOS INHER Y RESID'!$M$18,IF(OR('MAPAS DE RIESGOS INHER Y RESID'!$I$17='MATRIZ DE RIESGOS DE SST'!X123,X123&lt;'MAPAS DE RIESGOS INHER Y RESID'!$J$17+1),'MAPAS DE RIESGOS INHER Y RESID'!$M$17,'MAPAS DE RIESGOS INHER Y RESID'!$M$16)))</f>
        <v>BAJO</v>
      </c>
      <c r="Z123" s="86" t="s">
        <v>203</v>
      </c>
    </row>
    <row r="124" spans="1:28" ht="165" customHeight="1">
      <c r="A124" s="119"/>
      <c r="B124" s="123"/>
      <c r="C124" s="123"/>
      <c r="D124" s="125"/>
      <c r="E124" s="125"/>
      <c r="F124" s="125"/>
      <c r="G124" s="125"/>
      <c r="H124" s="121"/>
      <c r="I124" s="83" t="s">
        <v>64</v>
      </c>
      <c r="J124" s="88" t="s">
        <v>340</v>
      </c>
      <c r="K124" s="83" t="s">
        <v>66</v>
      </c>
      <c r="L124" s="73" t="s">
        <v>182</v>
      </c>
      <c r="M124" s="74">
        <f>VLOOKUP('MATRIZ DE RIESGOS DE SST'!L124,'MAPAS DE RIESGOS INHER Y RESID'!$E$3:$F$7,2,FALSE)</f>
        <v>3</v>
      </c>
      <c r="N124" s="73" t="s">
        <v>191</v>
      </c>
      <c r="O124" s="74">
        <f>VLOOKUP('MATRIZ DE RIESGOS DE SST'!N124,'MAPAS DE RIESGOS INHER Y RESID'!$O$3:$P$7,2,FALSE)</f>
        <v>4</v>
      </c>
      <c r="P124" s="74">
        <f t="shared" si="15"/>
        <v>12</v>
      </c>
      <c r="Q124" s="73" t="str">
        <f>IF(OR('MAPAS DE RIESGOS INHER Y RESID'!$G$7='MATRIZ DE RIESGOS DE SST'!P124,P124&lt;'MAPAS DE RIESGOS INHER Y RESID'!$G$3+1),'MAPAS DE RIESGOS INHER Y RESID'!$M$6,IF(OR('MAPAS DE RIESGOS INHER Y RESID'!$H$5='MATRIZ DE RIESGOS DE SST'!P124,P124&lt;'MAPAS DE RIESGOS INHER Y RESID'!$I$5+1),'MAPAS DE RIESGOS INHER Y RESID'!$M$5,IF(OR('MAPAS DE RIESGOS INHER Y RESID'!$I$4='MATRIZ DE RIESGOS DE SST'!P124,P124&lt;'MAPAS DE RIESGOS INHER Y RESID'!$J$4+1),'MAPAS DE RIESGOS INHER Y RESID'!$M$4,'MAPAS DE RIESGOS INHER Y RESID'!$M$3)))</f>
        <v>MODERADO</v>
      </c>
      <c r="R124" s="89"/>
      <c r="S124" s="86" t="s">
        <v>398</v>
      </c>
      <c r="T124" s="86" t="s">
        <v>399</v>
      </c>
      <c r="U124" s="86" t="s">
        <v>400</v>
      </c>
      <c r="V124" s="73" t="s">
        <v>183</v>
      </c>
      <c r="W124" s="84">
        <f>VLOOKUP(V124,'MAPAS DE RIESGOS INHER Y RESID'!$E$16:$F$18,2,FALSE)</f>
        <v>0.9</v>
      </c>
      <c r="X124" s="75">
        <f t="shared" si="13"/>
        <v>1.1999999999999993</v>
      </c>
      <c r="Y124" s="73" t="str">
        <f>IF(OR('MAPAS DE RIESGOS INHER Y RESID'!$G$18='MATRIZ DE RIESGOS DE SST'!X124,X124&lt;'MAPAS DE RIESGOS INHER Y RESID'!$G$16+1),'MAPAS DE RIESGOS INHER Y RESID'!$M$19,IF(OR('MAPAS DE RIESGOS INHER Y RESID'!$H$17='MATRIZ DE RIESGOS DE SST'!X124,X124&lt;'MAPAS DE RIESGOS INHER Y RESID'!$I$18+1),'MAPAS DE RIESGOS INHER Y RESID'!$M$18,IF(OR('MAPAS DE RIESGOS INHER Y RESID'!$I$17='MATRIZ DE RIESGOS DE SST'!X124,X124&lt;'MAPAS DE RIESGOS INHER Y RESID'!$J$17+1),'MAPAS DE RIESGOS INHER Y RESID'!$M$17,'MAPAS DE RIESGOS INHER Y RESID'!$M$16)))</f>
        <v>BAJO</v>
      </c>
      <c r="Z124" s="86" t="s">
        <v>203</v>
      </c>
    </row>
    <row r="125" spans="1:28" ht="165" customHeight="1">
      <c r="A125" s="119"/>
      <c r="B125" s="123"/>
      <c r="C125" s="123"/>
      <c r="D125" s="125"/>
      <c r="E125" s="125"/>
      <c r="F125" s="125"/>
      <c r="G125" s="125"/>
      <c r="H125" s="121"/>
      <c r="I125" s="83" t="s">
        <v>214</v>
      </c>
      <c r="J125" s="88" t="s">
        <v>73</v>
      </c>
      <c r="K125" s="83" t="s">
        <v>72</v>
      </c>
      <c r="L125" s="73" t="s">
        <v>188</v>
      </c>
      <c r="M125" s="74">
        <f>VLOOKUP('MATRIZ DE RIESGOS DE SST'!L125,'MAPAS DE RIESGOS INHER Y RESID'!$E$3:$F$7,2,FALSE)</f>
        <v>2</v>
      </c>
      <c r="N125" s="73" t="s">
        <v>191</v>
      </c>
      <c r="O125" s="74">
        <f>VLOOKUP('MATRIZ DE RIESGOS DE SST'!N125,'MAPAS DE RIESGOS INHER Y RESID'!$O$3:$P$7,2,FALSE)</f>
        <v>4</v>
      </c>
      <c r="P125" s="74">
        <f t="shared" si="15"/>
        <v>8</v>
      </c>
      <c r="Q125" s="73" t="str">
        <f>IF(OR('MAPAS DE RIESGOS INHER Y RESID'!$G$7='MATRIZ DE RIESGOS DE SST'!P125,P125&lt;'MAPAS DE RIESGOS INHER Y RESID'!$G$3+1),'MAPAS DE RIESGOS INHER Y RESID'!$M$6,IF(OR('MAPAS DE RIESGOS INHER Y RESID'!$H$5='MATRIZ DE RIESGOS DE SST'!P125,P125&lt;'MAPAS DE RIESGOS INHER Y RESID'!$I$5+1),'MAPAS DE RIESGOS INHER Y RESID'!$M$5,IF(OR('MAPAS DE RIESGOS INHER Y RESID'!$I$4='MATRIZ DE RIESGOS DE SST'!P125,P125&lt;'MAPAS DE RIESGOS INHER Y RESID'!$J$4+1),'MAPAS DE RIESGOS INHER Y RESID'!$M$4,'MAPAS DE RIESGOS INHER Y RESID'!$M$3)))</f>
        <v>BAJO</v>
      </c>
      <c r="R125" s="89"/>
      <c r="S125" s="89"/>
      <c r="T125" s="89" t="s">
        <v>289</v>
      </c>
      <c r="U125" s="86" t="s">
        <v>290</v>
      </c>
      <c r="V125" s="73" t="s">
        <v>183</v>
      </c>
      <c r="W125" s="84">
        <f>VLOOKUP(V125,'MAPAS DE RIESGOS INHER Y RESID'!$E$16:$F$18,2,FALSE)</f>
        <v>0.9</v>
      </c>
      <c r="X125" s="75">
        <f t="shared" si="13"/>
        <v>0.79999999999999982</v>
      </c>
      <c r="Y125" s="73" t="str">
        <f>IF(OR('MAPAS DE RIESGOS INHER Y RESID'!$G$18='MATRIZ DE RIESGOS DE SST'!X125,X125&lt;'MAPAS DE RIESGOS INHER Y RESID'!$G$16+1),'MAPAS DE RIESGOS INHER Y RESID'!$M$19,IF(OR('MAPAS DE RIESGOS INHER Y RESID'!$H$17='MATRIZ DE RIESGOS DE SST'!X125,X125&lt;'MAPAS DE RIESGOS INHER Y RESID'!$I$18+1),'MAPAS DE RIESGOS INHER Y RESID'!$M$18,IF(OR('MAPAS DE RIESGOS INHER Y RESID'!$I$17='MATRIZ DE RIESGOS DE SST'!X125,X125&lt;'MAPAS DE RIESGOS INHER Y RESID'!$J$17+1),'MAPAS DE RIESGOS INHER Y RESID'!$M$17,'MAPAS DE RIESGOS INHER Y RESID'!$M$16)))</f>
        <v>BAJO</v>
      </c>
      <c r="Z125" s="86" t="s">
        <v>203</v>
      </c>
    </row>
    <row r="126" spans="1:28" ht="165" customHeight="1">
      <c r="A126" s="119"/>
      <c r="B126" s="123"/>
      <c r="C126" s="123"/>
      <c r="D126" s="125"/>
      <c r="E126" s="125"/>
      <c r="F126" s="125"/>
      <c r="G126" s="125"/>
      <c r="H126" s="121"/>
      <c r="I126" s="83" t="s">
        <v>223</v>
      </c>
      <c r="J126" s="88" t="s">
        <v>268</v>
      </c>
      <c r="K126" s="83" t="s">
        <v>81</v>
      </c>
      <c r="L126" s="73" t="s">
        <v>188</v>
      </c>
      <c r="M126" s="74">
        <f>VLOOKUP('MATRIZ DE RIESGOS DE SST'!L126,'MAPAS DE RIESGOS INHER Y RESID'!$E$3:$F$7,2,FALSE)</f>
        <v>2</v>
      </c>
      <c r="N126" s="73" t="s">
        <v>191</v>
      </c>
      <c r="O126" s="74">
        <f>VLOOKUP('MATRIZ DE RIESGOS DE SST'!N126,'MAPAS DE RIESGOS INHER Y RESID'!$O$3:$P$7,2,FALSE)</f>
        <v>4</v>
      </c>
      <c r="P126" s="74">
        <f t="shared" si="15"/>
        <v>8</v>
      </c>
      <c r="Q126" s="73" t="str">
        <f>IF(OR('MAPAS DE RIESGOS INHER Y RESID'!$G$7='MATRIZ DE RIESGOS DE SST'!P126,P126&lt;'MAPAS DE RIESGOS INHER Y RESID'!$G$3+1),'MAPAS DE RIESGOS INHER Y RESID'!$M$6,IF(OR('MAPAS DE RIESGOS INHER Y RESID'!$H$5='MATRIZ DE RIESGOS DE SST'!P126,P126&lt;'MAPAS DE RIESGOS INHER Y RESID'!$I$5+1),'MAPAS DE RIESGOS INHER Y RESID'!$M$5,IF(OR('MAPAS DE RIESGOS INHER Y RESID'!$I$4='MATRIZ DE RIESGOS DE SST'!P126,P126&lt;'MAPAS DE RIESGOS INHER Y RESID'!$J$4+1),'MAPAS DE RIESGOS INHER Y RESID'!$M$4,'MAPAS DE RIESGOS INHER Y RESID'!$M$3)))</f>
        <v>BAJO</v>
      </c>
      <c r="R126" s="89"/>
      <c r="S126" s="89"/>
      <c r="T126" s="86" t="s">
        <v>306</v>
      </c>
      <c r="U126" s="86" t="s">
        <v>307</v>
      </c>
      <c r="V126" s="73" t="s">
        <v>183</v>
      </c>
      <c r="W126" s="84">
        <f>VLOOKUP(V126,'MAPAS DE RIESGOS INHER Y RESID'!$E$16:$F$18,2,FALSE)</f>
        <v>0.9</v>
      </c>
      <c r="X126" s="75">
        <f t="shared" si="13"/>
        <v>0.79999999999999982</v>
      </c>
      <c r="Y126" s="73" t="str">
        <f>IF(OR('MAPAS DE RIESGOS INHER Y RESID'!$G$18='MATRIZ DE RIESGOS DE SST'!X126,X126&lt;'MAPAS DE RIESGOS INHER Y RESID'!$G$16+1),'MAPAS DE RIESGOS INHER Y RESID'!$M$19,IF(OR('MAPAS DE RIESGOS INHER Y RESID'!$H$17='MATRIZ DE RIESGOS DE SST'!X126,X126&lt;'MAPAS DE RIESGOS INHER Y RESID'!$I$18+1),'MAPAS DE RIESGOS INHER Y RESID'!$M$18,IF(OR('MAPAS DE RIESGOS INHER Y RESID'!$I$17='MATRIZ DE RIESGOS DE SST'!X126,X126&lt;'MAPAS DE RIESGOS INHER Y RESID'!$J$17+1),'MAPAS DE RIESGOS INHER Y RESID'!$M$17,'MAPAS DE RIESGOS INHER Y RESID'!$M$16)))</f>
        <v>BAJO</v>
      </c>
      <c r="Z126" s="86" t="s">
        <v>203</v>
      </c>
    </row>
    <row r="127" spans="1:28" ht="165" customHeight="1">
      <c r="A127" s="119"/>
      <c r="B127" s="123"/>
      <c r="C127" s="123"/>
      <c r="D127" s="125"/>
      <c r="E127" s="125"/>
      <c r="F127" s="125"/>
      <c r="G127" s="125"/>
      <c r="H127" s="121"/>
      <c r="I127" s="83" t="s">
        <v>86</v>
      </c>
      <c r="J127" s="88" t="s">
        <v>341</v>
      </c>
      <c r="K127" s="83" t="s">
        <v>87</v>
      </c>
      <c r="L127" s="73" t="s">
        <v>182</v>
      </c>
      <c r="M127" s="74">
        <f>VLOOKUP('MATRIZ DE RIESGOS DE SST'!L127,'MAPAS DE RIESGOS INHER Y RESID'!$E$3:$F$7,2,FALSE)</f>
        <v>3</v>
      </c>
      <c r="N127" s="73" t="s">
        <v>192</v>
      </c>
      <c r="O127" s="74">
        <f>VLOOKUP('MATRIZ DE RIESGOS DE SST'!N127,'MAPAS DE RIESGOS INHER Y RESID'!$O$3:$P$7,2,FALSE)</f>
        <v>16</v>
      </c>
      <c r="P127" s="74">
        <f t="shared" ref="P127:P136" si="16">+M127*O127</f>
        <v>48</v>
      </c>
      <c r="Q127" s="73" t="str">
        <f>IF(OR('MAPAS DE RIESGOS INHER Y RESID'!$G$7='MATRIZ DE RIESGOS DE SST'!P127,P127&lt;'MAPAS DE RIESGOS INHER Y RESID'!$G$3+1),'MAPAS DE RIESGOS INHER Y RESID'!$M$6,IF(OR('MAPAS DE RIESGOS INHER Y RESID'!$H$5='MATRIZ DE RIESGOS DE SST'!P127,P127&lt;'MAPAS DE RIESGOS INHER Y RESID'!$I$5+1),'MAPAS DE RIESGOS INHER Y RESID'!$M$5,IF(OR('MAPAS DE RIESGOS INHER Y RESID'!$I$4='MATRIZ DE RIESGOS DE SST'!P127,P127&lt;'MAPAS DE RIESGOS INHER Y RESID'!$J$4+1),'MAPAS DE RIESGOS INHER Y RESID'!$M$4,'MAPAS DE RIESGOS INHER Y RESID'!$M$3)))</f>
        <v>MODERADO</v>
      </c>
      <c r="R127" s="86" t="s">
        <v>308</v>
      </c>
      <c r="S127" s="86" t="s">
        <v>309</v>
      </c>
      <c r="T127" s="86"/>
      <c r="U127" s="86" t="s">
        <v>310</v>
      </c>
      <c r="V127" s="73" t="s">
        <v>183</v>
      </c>
      <c r="W127" s="84">
        <f>VLOOKUP(V127,'MAPAS DE RIESGOS INHER Y RESID'!$E$16:$F$18,2,FALSE)</f>
        <v>0.9</v>
      </c>
      <c r="X127" s="75">
        <f t="shared" si="13"/>
        <v>4.7999999999999972</v>
      </c>
      <c r="Y127" s="73" t="str">
        <f>IF(OR('MAPAS DE RIESGOS INHER Y RESID'!$G$18='MATRIZ DE RIESGOS DE SST'!X127,X127&lt;'MAPAS DE RIESGOS INHER Y RESID'!$G$16+1),'MAPAS DE RIESGOS INHER Y RESID'!$M$19,IF(OR('MAPAS DE RIESGOS INHER Y RESID'!$H$17='MATRIZ DE RIESGOS DE SST'!X127,X127&lt;'MAPAS DE RIESGOS INHER Y RESID'!$I$18+1),'MAPAS DE RIESGOS INHER Y RESID'!$M$18,IF(OR('MAPAS DE RIESGOS INHER Y RESID'!$I$17='MATRIZ DE RIESGOS DE SST'!X127,X127&lt;'MAPAS DE RIESGOS INHER Y RESID'!$J$17+1),'MAPAS DE RIESGOS INHER Y RESID'!$M$17,'MAPAS DE RIESGOS INHER Y RESID'!$M$16)))</f>
        <v>BAJO</v>
      </c>
      <c r="Z127" s="86" t="s">
        <v>203</v>
      </c>
    </row>
    <row r="128" spans="1:28" ht="165" customHeight="1">
      <c r="A128" s="119"/>
      <c r="B128" s="123"/>
      <c r="C128" s="123"/>
      <c r="D128" s="125"/>
      <c r="E128" s="125"/>
      <c r="F128" s="125"/>
      <c r="G128" s="125"/>
      <c r="H128" s="121"/>
      <c r="I128" s="83" t="s">
        <v>93</v>
      </c>
      <c r="J128" s="88" t="s">
        <v>342</v>
      </c>
      <c r="K128" s="83" t="s">
        <v>94</v>
      </c>
      <c r="L128" s="73" t="s">
        <v>182</v>
      </c>
      <c r="M128" s="74">
        <f>VLOOKUP('MATRIZ DE RIESGOS DE SST'!L128,'MAPAS DE RIESGOS INHER Y RESID'!$E$3:$F$7,2,FALSE)</f>
        <v>3</v>
      </c>
      <c r="N128" s="73" t="s">
        <v>192</v>
      </c>
      <c r="O128" s="74">
        <f>VLOOKUP('MATRIZ DE RIESGOS DE SST'!N128,'MAPAS DE RIESGOS INHER Y RESID'!$O$3:$P$7,2,FALSE)</f>
        <v>16</v>
      </c>
      <c r="P128" s="74">
        <f>+M128*O128</f>
        <v>48</v>
      </c>
      <c r="Q128" s="73" t="str">
        <f>IF(OR('MAPAS DE RIESGOS INHER Y RESID'!$G$7='MATRIZ DE RIESGOS DE SST'!P128,P128&lt;'MAPAS DE RIESGOS INHER Y RESID'!$G$3+1),'MAPAS DE RIESGOS INHER Y RESID'!$M$6,IF(OR('MAPAS DE RIESGOS INHER Y RESID'!$H$5='MATRIZ DE RIESGOS DE SST'!P128,P128&lt;'MAPAS DE RIESGOS INHER Y RESID'!$I$5+1),'MAPAS DE RIESGOS INHER Y RESID'!$M$5,IF(OR('MAPAS DE RIESGOS INHER Y RESID'!$I$4='MATRIZ DE RIESGOS DE SST'!P128,P128&lt;'MAPAS DE RIESGOS INHER Y RESID'!$J$4+1),'MAPAS DE RIESGOS INHER Y RESID'!$M$4,'MAPAS DE RIESGOS INHER Y RESID'!$M$3)))</f>
        <v>MODERADO</v>
      </c>
      <c r="R128" s="86" t="s">
        <v>439</v>
      </c>
      <c r="S128" s="89"/>
      <c r="T128" s="86" t="s">
        <v>401</v>
      </c>
      <c r="U128" s="86" t="s">
        <v>315</v>
      </c>
      <c r="V128" s="73" t="s">
        <v>182</v>
      </c>
      <c r="W128" s="84">
        <f>VLOOKUP(V128,'MAPAS DE RIESGOS INHER Y RESID'!$E$16:$F$18,2,FALSE)</f>
        <v>0.4</v>
      </c>
      <c r="X128" s="75">
        <f t="shared" si="13"/>
        <v>28.799999999999997</v>
      </c>
      <c r="Y128" s="73" t="str">
        <f>IF(OR('MAPAS DE RIESGOS INHER Y RESID'!$G$18='MATRIZ DE RIESGOS DE SST'!X128,X128&lt;'MAPAS DE RIESGOS INHER Y RESID'!$G$16+1),'MAPAS DE RIESGOS INHER Y RESID'!$M$19,IF(OR('MAPAS DE RIESGOS INHER Y RESID'!$H$17='MATRIZ DE RIESGOS DE SST'!X128,X128&lt;'MAPAS DE RIESGOS INHER Y RESID'!$I$18+1),'MAPAS DE RIESGOS INHER Y RESID'!$M$18,IF(OR('MAPAS DE RIESGOS INHER Y RESID'!$I$17='MATRIZ DE RIESGOS DE SST'!X128,X128&lt;'MAPAS DE RIESGOS INHER Y RESID'!$J$17+1),'MAPAS DE RIESGOS INHER Y RESID'!$M$17,'MAPAS DE RIESGOS INHER Y RESID'!$M$16)))</f>
        <v>MODERADO</v>
      </c>
      <c r="Z128" s="86" t="s">
        <v>149</v>
      </c>
    </row>
    <row r="129" spans="1:26" ht="165" customHeight="1">
      <c r="A129" s="119"/>
      <c r="B129" s="123"/>
      <c r="C129" s="123"/>
      <c r="D129" s="125"/>
      <c r="E129" s="125"/>
      <c r="F129" s="125"/>
      <c r="G129" s="125"/>
      <c r="H129" s="121"/>
      <c r="I129" s="83" t="s">
        <v>98</v>
      </c>
      <c r="J129" s="88" t="s">
        <v>350</v>
      </c>
      <c r="K129" s="83" t="s">
        <v>97</v>
      </c>
      <c r="L129" s="73" t="s">
        <v>188</v>
      </c>
      <c r="M129" s="74">
        <f>VLOOKUP('MATRIZ DE RIESGOS DE SST'!L129,'MAPAS DE RIESGOS INHER Y RESID'!$E$3:$F$7,2,FALSE)</f>
        <v>2</v>
      </c>
      <c r="N129" s="73" t="s">
        <v>192</v>
      </c>
      <c r="O129" s="74">
        <f>VLOOKUP('MATRIZ DE RIESGOS DE SST'!N129,'MAPAS DE RIESGOS INHER Y RESID'!$O$3:$P$7,2,FALSE)</f>
        <v>16</v>
      </c>
      <c r="P129" s="74">
        <f>+M129*O129</f>
        <v>32</v>
      </c>
      <c r="Q129" s="73" t="str">
        <f>IF(OR('MAPAS DE RIESGOS INHER Y RESID'!$G$7='MATRIZ DE RIESGOS DE SST'!P129,P129&lt;'MAPAS DE RIESGOS INHER Y RESID'!$G$3+1),'MAPAS DE RIESGOS INHER Y RESID'!$M$6,IF(OR('MAPAS DE RIESGOS INHER Y RESID'!$H$5='MATRIZ DE RIESGOS DE SST'!P129,P129&lt;'MAPAS DE RIESGOS INHER Y RESID'!$I$5+1),'MAPAS DE RIESGOS INHER Y RESID'!$M$5,IF(OR('MAPAS DE RIESGOS INHER Y RESID'!$I$4='MATRIZ DE RIESGOS DE SST'!P129,P129&lt;'MAPAS DE RIESGOS INHER Y RESID'!$J$4+1),'MAPAS DE RIESGOS INHER Y RESID'!$M$4,'MAPAS DE RIESGOS INHER Y RESID'!$M$3)))</f>
        <v>MODERADO</v>
      </c>
      <c r="R129" s="89"/>
      <c r="S129" s="86" t="s">
        <v>402</v>
      </c>
      <c r="T129" s="86" t="s">
        <v>312</v>
      </c>
      <c r="U129" s="86" t="s">
        <v>403</v>
      </c>
      <c r="V129" s="73" t="s">
        <v>182</v>
      </c>
      <c r="W129" s="84">
        <f>VLOOKUP(V129,'MAPAS DE RIESGOS INHER Y RESID'!$E$16:$F$18,2,FALSE)</f>
        <v>0.4</v>
      </c>
      <c r="X129" s="75">
        <f t="shared" si="13"/>
        <v>19.2</v>
      </c>
      <c r="Y129" s="73" t="str">
        <f>IF(OR('MAPAS DE RIESGOS INHER Y RESID'!$G$18='MATRIZ DE RIESGOS DE SST'!X129,X129&lt;'MAPAS DE RIESGOS INHER Y RESID'!$G$16+1),'MAPAS DE RIESGOS INHER Y RESID'!$M$19,IF(OR('MAPAS DE RIESGOS INHER Y RESID'!$H$17='MATRIZ DE RIESGOS DE SST'!X129,X129&lt;'MAPAS DE RIESGOS INHER Y RESID'!$I$18+1),'MAPAS DE RIESGOS INHER Y RESID'!$M$18,IF(OR('MAPAS DE RIESGOS INHER Y RESID'!$I$17='MATRIZ DE RIESGOS DE SST'!X129,X129&lt;'MAPAS DE RIESGOS INHER Y RESID'!$J$17+1),'MAPAS DE RIESGOS INHER Y RESID'!$M$17,'MAPAS DE RIESGOS INHER Y RESID'!$M$16)))</f>
        <v>MODERADO</v>
      </c>
      <c r="Z129" s="86" t="s">
        <v>149</v>
      </c>
    </row>
    <row r="130" spans="1:26" ht="165" customHeight="1">
      <c r="A130" s="119"/>
      <c r="B130" s="123"/>
      <c r="C130" s="123"/>
      <c r="D130" s="125"/>
      <c r="E130" s="125"/>
      <c r="F130" s="125"/>
      <c r="G130" s="125"/>
      <c r="H130" s="121"/>
      <c r="I130" s="83" t="s">
        <v>95</v>
      </c>
      <c r="J130" s="88" t="s">
        <v>96</v>
      </c>
      <c r="K130" s="83" t="s">
        <v>97</v>
      </c>
      <c r="L130" s="73" t="s">
        <v>182</v>
      </c>
      <c r="M130" s="74">
        <f>VLOOKUP('MATRIZ DE RIESGOS DE SST'!L130,'MAPAS DE RIESGOS INHER Y RESID'!$E$3:$F$7,2,FALSE)</f>
        <v>3</v>
      </c>
      <c r="N130" s="73" t="s">
        <v>191</v>
      </c>
      <c r="O130" s="74">
        <f>VLOOKUP('MATRIZ DE RIESGOS DE SST'!N130,'MAPAS DE RIESGOS INHER Y RESID'!$O$3:$P$7,2,FALSE)</f>
        <v>4</v>
      </c>
      <c r="P130" s="74">
        <f>+M130*O130</f>
        <v>12</v>
      </c>
      <c r="Q130" s="73" t="str">
        <f>IF(OR('MAPAS DE RIESGOS INHER Y RESID'!$G$7='MATRIZ DE RIESGOS DE SST'!P130,P130&lt;'MAPAS DE RIESGOS INHER Y RESID'!$G$3+1),'MAPAS DE RIESGOS INHER Y RESID'!$M$6,IF(OR('MAPAS DE RIESGOS INHER Y RESID'!$H$5='MATRIZ DE RIESGOS DE SST'!P130,P130&lt;'MAPAS DE RIESGOS INHER Y RESID'!$I$5+1),'MAPAS DE RIESGOS INHER Y RESID'!$M$5,IF(OR('MAPAS DE RIESGOS INHER Y RESID'!$I$4='MATRIZ DE RIESGOS DE SST'!P130,P130&lt;'MAPAS DE RIESGOS INHER Y RESID'!$J$4+1),'MAPAS DE RIESGOS INHER Y RESID'!$M$4,'MAPAS DE RIESGOS INHER Y RESID'!$M$3)))</f>
        <v>MODERADO</v>
      </c>
      <c r="R130" s="89"/>
      <c r="S130" s="86" t="s">
        <v>402</v>
      </c>
      <c r="T130" s="86" t="s">
        <v>312</v>
      </c>
      <c r="U130" s="86" t="s">
        <v>315</v>
      </c>
      <c r="V130" s="73" t="s">
        <v>183</v>
      </c>
      <c r="W130" s="84">
        <f>VLOOKUP(V130,'MAPAS DE RIESGOS INHER Y RESID'!$E$16:$F$18,2,FALSE)</f>
        <v>0.9</v>
      </c>
      <c r="X130" s="75">
        <f t="shared" si="13"/>
        <v>1.1999999999999993</v>
      </c>
      <c r="Y130" s="73" t="str">
        <f>IF(OR('MAPAS DE RIESGOS INHER Y RESID'!$G$18='MATRIZ DE RIESGOS DE SST'!X130,X130&lt;'MAPAS DE RIESGOS INHER Y RESID'!$G$16+1),'MAPAS DE RIESGOS INHER Y RESID'!$M$19,IF(OR('MAPAS DE RIESGOS INHER Y RESID'!$H$17='MATRIZ DE RIESGOS DE SST'!X130,X130&lt;'MAPAS DE RIESGOS INHER Y RESID'!$I$18+1),'MAPAS DE RIESGOS INHER Y RESID'!$M$18,IF(OR('MAPAS DE RIESGOS INHER Y RESID'!$I$17='MATRIZ DE RIESGOS DE SST'!X130,X130&lt;'MAPAS DE RIESGOS INHER Y RESID'!$J$17+1),'MAPAS DE RIESGOS INHER Y RESID'!$M$17,'MAPAS DE RIESGOS INHER Y RESID'!$M$16)))</f>
        <v>BAJO</v>
      </c>
      <c r="Z130" s="86" t="s">
        <v>203</v>
      </c>
    </row>
    <row r="131" spans="1:26" ht="165" customHeight="1">
      <c r="A131" s="119"/>
      <c r="B131" s="123"/>
      <c r="C131" s="123"/>
      <c r="D131" s="125"/>
      <c r="E131" s="125"/>
      <c r="F131" s="125"/>
      <c r="G131" s="125"/>
      <c r="H131" s="121"/>
      <c r="I131" s="83" t="s">
        <v>101</v>
      </c>
      <c r="J131" s="88" t="s">
        <v>344</v>
      </c>
      <c r="K131" s="83" t="s">
        <v>102</v>
      </c>
      <c r="L131" s="73" t="s">
        <v>182</v>
      </c>
      <c r="M131" s="74">
        <f>VLOOKUP('MATRIZ DE RIESGOS DE SST'!L131,'MAPAS DE RIESGOS INHER Y RESID'!$E$3:$F$7,2,FALSE)</f>
        <v>3</v>
      </c>
      <c r="N131" s="73" t="s">
        <v>191</v>
      </c>
      <c r="O131" s="74">
        <f>VLOOKUP('MATRIZ DE RIESGOS DE SST'!N131,'MAPAS DE RIESGOS INHER Y RESID'!$O$3:$P$7,2,FALSE)</f>
        <v>4</v>
      </c>
      <c r="P131" s="74">
        <f t="shared" si="16"/>
        <v>12</v>
      </c>
      <c r="Q131" s="73" t="str">
        <f>IF(OR('MAPAS DE RIESGOS INHER Y RESID'!$G$7='MATRIZ DE RIESGOS DE SST'!P131,P131&lt;'MAPAS DE RIESGOS INHER Y RESID'!$G$3+1),'MAPAS DE RIESGOS INHER Y RESID'!$M$6,IF(OR('MAPAS DE RIESGOS INHER Y RESID'!$H$5='MATRIZ DE RIESGOS DE SST'!P131,P131&lt;'MAPAS DE RIESGOS INHER Y RESID'!$I$5+1),'MAPAS DE RIESGOS INHER Y RESID'!$M$5,IF(OR('MAPAS DE RIESGOS INHER Y RESID'!$I$4='MATRIZ DE RIESGOS DE SST'!P131,P131&lt;'MAPAS DE RIESGOS INHER Y RESID'!$J$4+1),'MAPAS DE RIESGOS INHER Y RESID'!$M$4,'MAPAS DE RIESGOS INHER Y RESID'!$M$3)))</f>
        <v>MODERADO</v>
      </c>
      <c r="R131" s="89" t="s">
        <v>282</v>
      </c>
      <c r="S131" s="86" t="s">
        <v>402</v>
      </c>
      <c r="T131" s="86" t="s">
        <v>404</v>
      </c>
      <c r="U131" s="86" t="s">
        <v>405</v>
      </c>
      <c r="V131" s="73" t="s">
        <v>183</v>
      </c>
      <c r="W131" s="84">
        <f>VLOOKUP(V131,'MAPAS DE RIESGOS INHER Y RESID'!$E$16:$F$18,2,FALSE)</f>
        <v>0.9</v>
      </c>
      <c r="X131" s="75">
        <f t="shared" si="13"/>
        <v>1.1999999999999993</v>
      </c>
      <c r="Y131" s="73" t="str">
        <f>IF(OR('MAPAS DE RIESGOS INHER Y RESID'!$G$18='MATRIZ DE RIESGOS DE SST'!X131,X131&lt;'MAPAS DE RIESGOS INHER Y RESID'!$G$16+1),'MAPAS DE RIESGOS INHER Y RESID'!$M$19,IF(OR('MAPAS DE RIESGOS INHER Y RESID'!$H$17='MATRIZ DE RIESGOS DE SST'!X131,X131&lt;'MAPAS DE RIESGOS INHER Y RESID'!$I$18+1),'MAPAS DE RIESGOS INHER Y RESID'!$M$18,IF(OR('MAPAS DE RIESGOS INHER Y RESID'!$I$17='MATRIZ DE RIESGOS DE SST'!X131,X131&lt;'MAPAS DE RIESGOS INHER Y RESID'!$J$17+1),'MAPAS DE RIESGOS INHER Y RESID'!$M$17,'MAPAS DE RIESGOS INHER Y RESID'!$M$16)))</f>
        <v>BAJO</v>
      </c>
      <c r="Z131" s="86" t="s">
        <v>203</v>
      </c>
    </row>
    <row r="132" spans="1:26" ht="165" customHeight="1">
      <c r="A132" s="119"/>
      <c r="B132" s="123"/>
      <c r="C132" s="123"/>
      <c r="D132" s="125"/>
      <c r="E132" s="125"/>
      <c r="F132" s="125"/>
      <c r="G132" s="125"/>
      <c r="H132" s="121"/>
      <c r="I132" s="83" t="s">
        <v>109</v>
      </c>
      <c r="J132" s="88" t="s">
        <v>343</v>
      </c>
      <c r="K132" s="83" t="s">
        <v>110</v>
      </c>
      <c r="L132" s="73" t="s">
        <v>188</v>
      </c>
      <c r="M132" s="74">
        <f>VLOOKUP('MATRIZ DE RIESGOS DE SST'!L132,'MAPAS DE RIESGOS INHER Y RESID'!$E$3:$F$7,2,FALSE)</f>
        <v>2</v>
      </c>
      <c r="N132" s="73" t="s">
        <v>192</v>
      </c>
      <c r="O132" s="74">
        <f>VLOOKUP('MATRIZ DE RIESGOS DE SST'!N132,'MAPAS DE RIESGOS INHER Y RESID'!$O$3:$P$7,2,FALSE)</f>
        <v>16</v>
      </c>
      <c r="P132" s="74">
        <f t="shared" si="16"/>
        <v>32</v>
      </c>
      <c r="Q132" s="73" t="str">
        <f>IF(OR('MAPAS DE RIESGOS INHER Y RESID'!$G$7='MATRIZ DE RIESGOS DE SST'!P132,P132&lt;'MAPAS DE RIESGOS INHER Y RESID'!$G$3+1),'MAPAS DE RIESGOS INHER Y RESID'!$M$6,IF(OR('MAPAS DE RIESGOS INHER Y RESID'!$H$5='MATRIZ DE RIESGOS DE SST'!P132,P132&lt;'MAPAS DE RIESGOS INHER Y RESID'!$I$5+1),'MAPAS DE RIESGOS INHER Y RESID'!$M$5,IF(OR('MAPAS DE RIESGOS INHER Y RESID'!$I$4='MATRIZ DE RIESGOS DE SST'!P132,P132&lt;'MAPAS DE RIESGOS INHER Y RESID'!$J$4+1),'MAPAS DE RIESGOS INHER Y RESID'!$M$4,'MAPAS DE RIESGOS INHER Y RESID'!$M$3)))</f>
        <v>MODERADO</v>
      </c>
      <c r="R132" s="89" t="s">
        <v>282</v>
      </c>
      <c r="S132" s="89" t="s">
        <v>282</v>
      </c>
      <c r="T132" s="86" t="s">
        <v>318</v>
      </c>
      <c r="U132" s="86" t="s">
        <v>319</v>
      </c>
      <c r="V132" s="73" t="s">
        <v>183</v>
      </c>
      <c r="W132" s="84">
        <f>VLOOKUP(V132,'MAPAS DE RIESGOS INHER Y RESID'!$E$16:$F$18,2,FALSE)</f>
        <v>0.9</v>
      </c>
      <c r="X132" s="75">
        <f t="shared" si="13"/>
        <v>3.1999999999999993</v>
      </c>
      <c r="Y132" s="73" t="str">
        <f>IF(OR('MAPAS DE RIESGOS INHER Y RESID'!$G$18='MATRIZ DE RIESGOS DE SST'!X132,X132&lt;'MAPAS DE RIESGOS INHER Y RESID'!$G$16+1),'MAPAS DE RIESGOS INHER Y RESID'!$M$19,IF(OR('MAPAS DE RIESGOS INHER Y RESID'!$H$17='MATRIZ DE RIESGOS DE SST'!X132,X132&lt;'MAPAS DE RIESGOS INHER Y RESID'!$I$18+1),'MAPAS DE RIESGOS INHER Y RESID'!$M$18,IF(OR('MAPAS DE RIESGOS INHER Y RESID'!$I$17='MATRIZ DE RIESGOS DE SST'!X132,X132&lt;'MAPAS DE RIESGOS INHER Y RESID'!$J$17+1),'MAPAS DE RIESGOS INHER Y RESID'!$M$17,'MAPAS DE RIESGOS INHER Y RESID'!$M$16)))</f>
        <v>BAJO</v>
      </c>
      <c r="Z132" s="86" t="s">
        <v>203</v>
      </c>
    </row>
    <row r="133" spans="1:26" ht="165" customHeight="1">
      <c r="A133" s="119"/>
      <c r="B133" s="123"/>
      <c r="C133" s="123"/>
      <c r="D133" s="125"/>
      <c r="E133" s="125"/>
      <c r="F133" s="125"/>
      <c r="G133" s="125"/>
      <c r="H133" s="121"/>
      <c r="I133" s="83" t="s">
        <v>112</v>
      </c>
      <c r="J133" s="88" t="s">
        <v>113</v>
      </c>
      <c r="K133" s="83" t="s">
        <v>114</v>
      </c>
      <c r="L133" s="73" t="s">
        <v>182</v>
      </c>
      <c r="M133" s="74">
        <f>VLOOKUP('MATRIZ DE RIESGOS DE SST'!L133,'MAPAS DE RIESGOS INHER Y RESID'!$E$3:$F$7,2,FALSE)</f>
        <v>3</v>
      </c>
      <c r="N133" s="73" t="s">
        <v>191</v>
      </c>
      <c r="O133" s="74">
        <f>VLOOKUP('MATRIZ DE RIESGOS DE SST'!N133,'MAPAS DE RIESGOS INHER Y RESID'!$O$3:$P$7,2,FALSE)</f>
        <v>4</v>
      </c>
      <c r="P133" s="74">
        <f t="shared" si="16"/>
        <v>12</v>
      </c>
      <c r="Q133" s="73" t="str">
        <f>IF(OR('MAPAS DE RIESGOS INHER Y RESID'!$G$7='MATRIZ DE RIESGOS DE SST'!P133,P133&lt;'MAPAS DE RIESGOS INHER Y RESID'!$G$3+1),'MAPAS DE RIESGOS INHER Y RESID'!$M$6,IF(OR('MAPAS DE RIESGOS INHER Y RESID'!$H$5='MATRIZ DE RIESGOS DE SST'!P133,P133&lt;'MAPAS DE RIESGOS INHER Y RESID'!$I$5+1),'MAPAS DE RIESGOS INHER Y RESID'!$M$5,IF(OR('MAPAS DE RIESGOS INHER Y RESID'!$I$4='MATRIZ DE RIESGOS DE SST'!P133,P133&lt;'MAPAS DE RIESGOS INHER Y RESID'!$J$4+1),'MAPAS DE RIESGOS INHER Y RESID'!$M$4,'MAPAS DE RIESGOS INHER Y RESID'!$M$3)))</f>
        <v>MODERADO</v>
      </c>
      <c r="R133" s="86" t="s">
        <v>445</v>
      </c>
      <c r="S133" s="89"/>
      <c r="T133" s="86" t="s">
        <v>318</v>
      </c>
      <c r="U133" s="86" t="s">
        <v>319</v>
      </c>
      <c r="V133" s="73" t="s">
        <v>183</v>
      </c>
      <c r="W133" s="84">
        <f>VLOOKUP(V133,'MAPAS DE RIESGOS INHER Y RESID'!$E$16:$F$18,2,FALSE)</f>
        <v>0.9</v>
      </c>
      <c r="X133" s="75">
        <f t="shared" si="13"/>
        <v>1.1999999999999993</v>
      </c>
      <c r="Y133" s="73" t="str">
        <f>IF(OR('MAPAS DE RIESGOS INHER Y RESID'!$G$18='MATRIZ DE RIESGOS DE SST'!X133,X133&lt;'MAPAS DE RIESGOS INHER Y RESID'!$G$16+1),'MAPAS DE RIESGOS INHER Y RESID'!$M$19,IF(OR('MAPAS DE RIESGOS INHER Y RESID'!$H$17='MATRIZ DE RIESGOS DE SST'!X133,X133&lt;'MAPAS DE RIESGOS INHER Y RESID'!$I$18+1),'MAPAS DE RIESGOS INHER Y RESID'!$M$18,IF(OR('MAPAS DE RIESGOS INHER Y RESID'!$I$17='MATRIZ DE RIESGOS DE SST'!X133,X133&lt;'MAPAS DE RIESGOS INHER Y RESID'!$J$17+1),'MAPAS DE RIESGOS INHER Y RESID'!$M$17,'MAPAS DE RIESGOS INHER Y RESID'!$M$16)))</f>
        <v>BAJO</v>
      </c>
      <c r="Z133" s="86" t="s">
        <v>203</v>
      </c>
    </row>
    <row r="134" spans="1:26" ht="165" customHeight="1">
      <c r="A134" s="119"/>
      <c r="B134" s="123"/>
      <c r="C134" s="123"/>
      <c r="D134" s="125"/>
      <c r="E134" s="125"/>
      <c r="F134" s="125"/>
      <c r="G134" s="125"/>
      <c r="H134" s="121"/>
      <c r="I134" s="83" t="s">
        <v>218</v>
      </c>
      <c r="J134" s="88" t="s">
        <v>345</v>
      </c>
      <c r="K134" s="83" t="s">
        <v>122</v>
      </c>
      <c r="L134" s="73" t="s">
        <v>188</v>
      </c>
      <c r="M134" s="74">
        <f>VLOOKUP('MATRIZ DE RIESGOS DE SST'!L134,'MAPAS DE RIESGOS INHER Y RESID'!$E$3:$F$7,2,FALSE)</f>
        <v>2</v>
      </c>
      <c r="N134" s="73" t="s">
        <v>192</v>
      </c>
      <c r="O134" s="74">
        <f>VLOOKUP('MATRIZ DE RIESGOS DE SST'!N134,'MAPAS DE RIESGOS INHER Y RESID'!$O$3:$P$7,2,FALSE)</f>
        <v>16</v>
      </c>
      <c r="P134" s="74">
        <f>+M134*O134</f>
        <v>32</v>
      </c>
      <c r="Q134" s="73" t="str">
        <f>IF(OR('MAPAS DE RIESGOS INHER Y RESID'!$G$7='MATRIZ DE RIESGOS DE SST'!P134,P134&lt;'MAPAS DE RIESGOS INHER Y RESID'!$G$3+1),'MAPAS DE RIESGOS INHER Y RESID'!$M$6,IF(OR('MAPAS DE RIESGOS INHER Y RESID'!$H$5='MATRIZ DE RIESGOS DE SST'!P134,P134&lt;'MAPAS DE RIESGOS INHER Y RESID'!$I$5+1),'MAPAS DE RIESGOS INHER Y RESID'!$M$5,IF(OR('MAPAS DE RIESGOS INHER Y RESID'!$I$4='MATRIZ DE RIESGOS DE SST'!P134,P134&lt;'MAPAS DE RIESGOS INHER Y RESID'!$J$4+1),'MAPAS DE RIESGOS INHER Y RESID'!$M$4,'MAPAS DE RIESGOS INHER Y RESID'!$M$3)))</f>
        <v>MODERADO</v>
      </c>
      <c r="R134" s="89" t="s">
        <v>282</v>
      </c>
      <c r="S134" s="89"/>
      <c r="T134" s="86" t="s">
        <v>406</v>
      </c>
      <c r="U134" s="86" t="s">
        <v>407</v>
      </c>
      <c r="V134" s="73" t="s">
        <v>183</v>
      </c>
      <c r="W134" s="84">
        <f>VLOOKUP(V134,'MAPAS DE RIESGOS INHER Y RESID'!$E$16:$F$18,2,FALSE)</f>
        <v>0.9</v>
      </c>
      <c r="X134" s="75">
        <f t="shared" si="13"/>
        <v>3.1999999999999993</v>
      </c>
      <c r="Y134" s="73" t="str">
        <f>IF(OR('MAPAS DE RIESGOS INHER Y RESID'!$G$18='MATRIZ DE RIESGOS DE SST'!X134,X134&lt;'MAPAS DE RIESGOS INHER Y RESID'!$G$16+1),'MAPAS DE RIESGOS INHER Y RESID'!$M$19,IF(OR('MAPAS DE RIESGOS INHER Y RESID'!$H$17='MATRIZ DE RIESGOS DE SST'!X134,X134&lt;'MAPAS DE RIESGOS INHER Y RESID'!$I$18+1),'MAPAS DE RIESGOS INHER Y RESID'!$M$18,IF(OR('MAPAS DE RIESGOS INHER Y RESID'!$I$17='MATRIZ DE RIESGOS DE SST'!X134,X134&lt;'MAPAS DE RIESGOS INHER Y RESID'!$J$17+1),'MAPAS DE RIESGOS INHER Y RESID'!$M$17,'MAPAS DE RIESGOS INHER Y RESID'!$M$16)))</f>
        <v>BAJO</v>
      </c>
      <c r="Z134" s="86" t="s">
        <v>203</v>
      </c>
    </row>
    <row r="135" spans="1:26" ht="165" customHeight="1">
      <c r="A135" s="119"/>
      <c r="B135" s="123"/>
      <c r="C135" s="123"/>
      <c r="D135" s="125"/>
      <c r="E135" s="125"/>
      <c r="F135" s="125"/>
      <c r="G135" s="125"/>
      <c r="H135" s="121"/>
      <c r="I135" s="83" t="s">
        <v>221</v>
      </c>
      <c r="J135" s="88" t="s">
        <v>230</v>
      </c>
      <c r="K135" s="83" t="s">
        <v>122</v>
      </c>
      <c r="L135" s="73" t="s">
        <v>182</v>
      </c>
      <c r="M135" s="74">
        <f>VLOOKUP('MATRIZ DE RIESGOS DE SST'!L135,'MAPAS DE RIESGOS INHER Y RESID'!$E$3:$F$7,2,FALSE)</f>
        <v>3</v>
      </c>
      <c r="N135" s="73" t="s">
        <v>191</v>
      </c>
      <c r="O135" s="74">
        <f>VLOOKUP('MATRIZ DE RIESGOS DE SST'!N135,'MAPAS DE RIESGOS INHER Y RESID'!$O$3:$P$7,2,FALSE)</f>
        <v>4</v>
      </c>
      <c r="P135" s="74">
        <f>+M135*O135</f>
        <v>12</v>
      </c>
      <c r="Q135" s="73" t="str">
        <f>IF(OR('MAPAS DE RIESGOS INHER Y RESID'!$G$7='MATRIZ DE RIESGOS DE SST'!P135,P135&lt;'MAPAS DE RIESGOS INHER Y RESID'!$G$3+1),'MAPAS DE RIESGOS INHER Y RESID'!$M$6,IF(OR('MAPAS DE RIESGOS INHER Y RESID'!$H$5='MATRIZ DE RIESGOS DE SST'!P135,P135&lt;'MAPAS DE RIESGOS INHER Y RESID'!$I$5+1),'MAPAS DE RIESGOS INHER Y RESID'!$M$5,IF(OR('MAPAS DE RIESGOS INHER Y RESID'!$I$4='MATRIZ DE RIESGOS DE SST'!P135,P135&lt;'MAPAS DE RIESGOS INHER Y RESID'!$J$4+1),'MAPAS DE RIESGOS INHER Y RESID'!$M$4,'MAPAS DE RIESGOS INHER Y RESID'!$M$3)))</f>
        <v>MODERADO</v>
      </c>
      <c r="R135" s="89" t="s">
        <v>282</v>
      </c>
      <c r="S135" s="86" t="s">
        <v>408</v>
      </c>
      <c r="T135" s="86" t="s">
        <v>406</v>
      </c>
      <c r="U135" s="86" t="s">
        <v>407</v>
      </c>
      <c r="V135" s="73" t="s">
        <v>183</v>
      </c>
      <c r="W135" s="84">
        <f>VLOOKUP(V135,'MAPAS DE RIESGOS INHER Y RESID'!$E$16:$F$18,2,FALSE)</f>
        <v>0.9</v>
      </c>
      <c r="X135" s="75">
        <f t="shared" si="13"/>
        <v>1.1999999999999993</v>
      </c>
      <c r="Y135" s="73" t="str">
        <f>IF(OR('MAPAS DE RIESGOS INHER Y RESID'!$G$18='MATRIZ DE RIESGOS DE SST'!X135,X135&lt;'MAPAS DE RIESGOS INHER Y RESID'!$G$16+1),'MAPAS DE RIESGOS INHER Y RESID'!$M$19,IF(OR('MAPAS DE RIESGOS INHER Y RESID'!$H$17='MATRIZ DE RIESGOS DE SST'!X135,X135&lt;'MAPAS DE RIESGOS INHER Y RESID'!$I$18+1),'MAPAS DE RIESGOS INHER Y RESID'!$M$18,IF(OR('MAPAS DE RIESGOS INHER Y RESID'!$I$17='MATRIZ DE RIESGOS DE SST'!X135,X135&lt;'MAPAS DE RIESGOS INHER Y RESID'!$J$17+1),'MAPAS DE RIESGOS INHER Y RESID'!$M$17,'MAPAS DE RIESGOS INHER Y RESID'!$M$16)))</f>
        <v>BAJO</v>
      </c>
      <c r="Z135" s="86" t="s">
        <v>203</v>
      </c>
    </row>
    <row r="136" spans="1:26" ht="165" customHeight="1">
      <c r="A136" s="119"/>
      <c r="B136" s="123"/>
      <c r="C136" s="123"/>
      <c r="D136" s="125"/>
      <c r="E136" s="125"/>
      <c r="F136" s="125"/>
      <c r="G136" s="125"/>
      <c r="H136" s="121"/>
      <c r="I136" s="83" t="s">
        <v>129</v>
      </c>
      <c r="J136" s="88" t="s">
        <v>346</v>
      </c>
      <c r="K136" s="83" t="s">
        <v>128</v>
      </c>
      <c r="L136" s="73" t="s">
        <v>188</v>
      </c>
      <c r="M136" s="74">
        <f>VLOOKUP('MATRIZ DE RIESGOS DE SST'!L136,'MAPAS DE RIESGOS INHER Y RESID'!$E$3:$F$7,2,FALSE)</f>
        <v>2</v>
      </c>
      <c r="N136" s="73" t="s">
        <v>192</v>
      </c>
      <c r="O136" s="74">
        <f>VLOOKUP('MATRIZ DE RIESGOS DE SST'!N136,'MAPAS DE RIESGOS INHER Y RESID'!$O$3:$P$7,2,FALSE)</f>
        <v>16</v>
      </c>
      <c r="P136" s="74">
        <f t="shared" si="16"/>
        <v>32</v>
      </c>
      <c r="Q136" s="73" t="str">
        <f>IF(OR('MAPAS DE RIESGOS INHER Y RESID'!$G$7='MATRIZ DE RIESGOS DE SST'!P136,P136&lt;'MAPAS DE RIESGOS INHER Y RESID'!$G$3+1),'MAPAS DE RIESGOS INHER Y RESID'!$M$6,IF(OR('MAPAS DE RIESGOS INHER Y RESID'!$H$5='MATRIZ DE RIESGOS DE SST'!P136,P136&lt;'MAPAS DE RIESGOS INHER Y RESID'!$I$5+1),'MAPAS DE RIESGOS INHER Y RESID'!$M$5,IF(OR('MAPAS DE RIESGOS INHER Y RESID'!$I$4='MATRIZ DE RIESGOS DE SST'!P136,P136&lt;'MAPAS DE RIESGOS INHER Y RESID'!$J$4+1),'MAPAS DE RIESGOS INHER Y RESID'!$M$4,'MAPAS DE RIESGOS INHER Y RESID'!$M$3)))</f>
        <v>MODERADO</v>
      </c>
      <c r="R136" s="89"/>
      <c r="S136" s="86" t="s">
        <v>311</v>
      </c>
      <c r="T136" s="86" t="s">
        <v>312</v>
      </c>
      <c r="U136" s="86" t="s">
        <v>313</v>
      </c>
      <c r="V136" s="73" t="s">
        <v>183</v>
      </c>
      <c r="W136" s="84">
        <f>VLOOKUP(V136,'MAPAS DE RIESGOS INHER Y RESID'!$E$16:$F$18,2,FALSE)</f>
        <v>0.9</v>
      </c>
      <c r="X136" s="75">
        <f t="shared" si="13"/>
        <v>3.1999999999999993</v>
      </c>
      <c r="Y136" s="73" t="str">
        <f>IF(OR('MAPAS DE RIESGOS INHER Y RESID'!$G$18='MATRIZ DE RIESGOS DE SST'!X136,X136&lt;'MAPAS DE RIESGOS INHER Y RESID'!$G$16+1),'MAPAS DE RIESGOS INHER Y RESID'!$M$19,IF(OR('MAPAS DE RIESGOS INHER Y RESID'!$H$17='MATRIZ DE RIESGOS DE SST'!X136,X136&lt;'MAPAS DE RIESGOS INHER Y RESID'!$I$18+1),'MAPAS DE RIESGOS INHER Y RESID'!$M$18,IF(OR('MAPAS DE RIESGOS INHER Y RESID'!$I$17='MATRIZ DE RIESGOS DE SST'!X136,X136&lt;'MAPAS DE RIESGOS INHER Y RESID'!$J$17+1),'MAPAS DE RIESGOS INHER Y RESID'!$M$17,'MAPAS DE RIESGOS INHER Y RESID'!$M$16)))</f>
        <v>BAJO</v>
      </c>
      <c r="Z136" s="86" t="s">
        <v>203</v>
      </c>
    </row>
    <row r="137" spans="1:26" ht="165" customHeight="1">
      <c r="A137" s="119" t="s">
        <v>250</v>
      </c>
      <c r="B137" s="123" t="s">
        <v>202</v>
      </c>
      <c r="C137" s="123"/>
      <c r="D137" s="123" t="s">
        <v>202</v>
      </c>
      <c r="E137" s="123"/>
      <c r="F137" s="123"/>
      <c r="G137" s="123" t="s">
        <v>334</v>
      </c>
      <c r="H137" s="119" t="s">
        <v>256</v>
      </c>
      <c r="I137" s="83" t="s">
        <v>10</v>
      </c>
      <c r="J137" s="88" t="s">
        <v>224</v>
      </c>
      <c r="K137" s="83" t="s">
        <v>11</v>
      </c>
      <c r="L137" s="73" t="s">
        <v>188</v>
      </c>
      <c r="M137" s="74">
        <f>VLOOKUP('MATRIZ DE RIESGOS DE SST'!L137,'MAPAS DE RIESGOS INHER Y RESID'!$E$3:$F$7,2,FALSE)</f>
        <v>2</v>
      </c>
      <c r="N137" s="73" t="s">
        <v>191</v>
      </c>
      <c r="O137" s="74">
        <f>VLOOKUP('MATRIZ DE RIESGOS DE SST'!N137,'MAPAS DE RIESGOS INHER Y RESID'!$O$3:$P$7,2,FALSE)</f>
        <v>4</v>
      </c>
      <c r="P137" s="74">
        <f t="shared" ref="P137:P143" si="17">+M137*O137</f>
        <v>8</v>
      </c>
      <c r="Q137" s="73" t="str">
        <f>IF(OR('MAPAS DE RIESGOS INHER Y RESID'!$G$7='MATRIZ DE RIESGOS DE SST'!P137,P137&lt;'MAPAS DE RIESGOS INHER Y RESID'!$G$3+1),'MAPAS DE RIESGOS INHER Y RESID'!$M$6,IF(OR('MAPAS DE RIESGOS INHER Y RESID'!$H$5='MATRIZ DE RIESGOS DE SST'!P137,P137&lt;'MAPAS DE RIESGOS INHER Y RESID'!$I$5+1),'MAPAS DE RIESGOS INHER Y RESID'!$M$5,IF(OR('MAPAS DE RIESGOS INHER Y RESID'!$I$4='MATRIZ DE RIESGOS DE SST'!P137,P137&lt;'MAPAS DE RIESGOS INHER Y RESID'!$J$4+1),'MAPAS DE RIESGOS INHER Y RESID'!$M$4,'MAPAS DE RIESGOS INHER Y RESID'!$M$3)))</f>
        <v>BAJO</v>
      </c>
      <c r="R137" s="86" t="s">
        <v>374</v>
      </c>
      <c r="S137" s="86"/>
      <c r="T137" s="86" t="s">
        <v>375</v>
      </c>
      <c r="U137" s="86" t="s">
        <v>313</v>
      </c>
      <c r="V137" s="73" t="s">
        <v>182</v>
      </c>
      <c r="W137" s="84">
        <f>VLOOKUP(V137,'MAPAS DE RIESGOS INHER Y RESID'!$E$16:$F$18,2,FALSE)</f>
        <v>0.4</v>
      </c>
      <c r="X137" s="75">
        <f t="shared" si="13"/>
        <v>4.8</v>
      </c>
      <c r="Y137" s="73" t="str">
        <f>IF(OR('MAPAS DE RIESGOS INHER Y RESID'!$G$18='MATRIZ DE RIESGOS DE SST'!X137,X137&lt;'MAPAS DE RIESGOS INHER Y RESID'!$G$16+1),'MAPAS DE RIESGOS INHER Y RESID'!$M$19,IF(OR('MAPAS DE RIESGOS INHER Y RESID'!$H$17='MATRIZ DE RIESGOS DE SST'!X137,X137&lt;'MAPAS DE RIESGOS INHER Y RESID'!$I$18+1),'MAPAS DE RIESGOS INHER Y RESID'!$M$18,IF(OR('MAPAS DE RIESGOS INHER Y RESID'!$I$17='MATRIZ DE RIESGOS DE SST'!X137,X137&lt;'MAPAS DE RIESGOS INHER Y RESID'!$J$17+1),'MAPAS DE RIESGOS INHER Y RESID'!$M$17,'MAPAS DE RIESGOS INHER Y RESID'!$M$16)))</f>
        <v>BAJO</v>
      </c>
      <c r="Z137" s="86" t="s">
        <v>203</v>
      </c>
    </row>
    <row r="138" spans="1:26" ht="165" customHeight="1">
      <c r="A138" s="119"/>
      <c r="B138" s="123"/>
      <c r="C138" s="123"/>
      <c r="D138" s="123"/>
      <c r="E138" s="123"/>
      <c r="F138" s="123"/>
      <c r="G138" s="123"/>
      <c r="H138" s="119"/>
      <c r="I138" s="83" t="s">
        <v>19</v>
      </c>
      <c r="J138" s="88" t="s">
        <v>20</v>
      </c>
      <c r="K138" s="83" t="s">
        <v>15</v>
      </c>
      <c r="L138" s="73" t="s">
        <v>182</v>
      </c>
      <c r="M138" s="74">
        <f>VLOOKUP('MATRIZ DE RIESGOS DE SST'!L138,'MAPAS DE RIESGOS INHER Y RESID'!$E$3:$F$7,2,FALSE)</f>
        <v>3</v>
      </c>
      <c r="N138" s="73" t="s">
        <v>191</v>
      </c>
      <c r="O138" s="74">
        <f>VLOOKUP('MATRIZ DE RIESGOS DE SST'!N138,'MAPAS DE RIESGOS INHER Y RESID'!$O$3:$P$7,2,FALSE)</f>
        <v>4</v>
      </c>
      <c r="P138" s="74">
        <f t="shared" si="17"/>
        <v>12</v>
      </c>
      <c r="Q138" s="73" t="str">
        <f>IF(OR('MAPAS DE RIESGOS INHER Y RESID'!$G$7='MATRIZ DE RIESGOS DE SST'!P138,P138&lt;'MAPAS DE RIESGOS INHER Y RESID'!$G$3+1),'MAPAS DE RIESGOS INHER Y RESID'!$M$6,IF(OR('MAPAS DE RIESGOS INHER Y RESID'!$H$5='MATRIZ DE RIESGOS DE SST'!P138,P138&lt;'MAPAS DE RIESGOS INHER Y RESID'!$I$5+1),'MAPAS DE RIESGOS INHER Y RESID'!$M$5,IF(OR('MAPAS DE RIESGOS INHER Y RESID'!$I$4='MATRIZ DE RIESGOS DE SST'!P138,P138&lt;'MAPAS DE RIESGOS INHER Y RESID'!$J$4+1),'MAPAS DE RIESGOS INHER Y RESID'!$M$4,'MAPAS DE RIESGOS INHER Y RESID'!$M$3)))</f>
        <v>MODERADO</v>
      </c>
      <c r="R138" s="89" t="s">
        <v>282</v>
      </c>
      <c r="S138" s="89" t="s">
        <v>409</v>
      </c>
      <c r="T138" s="86" t="s">
        <v>410</v>
      </c>
      <c r="U138" s="86" t="s">
        <v>301</v>
      </c>
      <c r="V138" s="73" t="s">
        <v>182</v>
      </c>
      <c r="W138" s="84">
        <f>VLOOKUP(V138,'MAPAS DE RIESGOS INHER Y RESID'!$E$16:$F$18,2,FALSE)</f>
        <v>0.4</v>
      </c>
      <c r="X138" s="75">
        <f t="shared" si="13"/>
        <v>7.1999999999999993</v>
      </c>
      <c r="Y138" s="73" t="str">
        <f>IF(OR('MAPAS DE RIESGOS INHER Y RESID'!$G$18='MATRIZ DE RIESGOS DE SST'!X138,X138&lt;'MAPAS DE RIESGOS INHER Y RESID'!$G$16+1),'MAPAS DE RIESGOS INHER Y RESID'!$M$19,IF(OR('MAPAS DE RIESGOS INHER Y RESID'!$H$17='MATRIZ DE RIESGOS DE SST'!X138,X138&lt;'MAPAS DE RIESGOS INHER Y RESID'!$I$18+1),'MAPAS DE RIESGOS INHER Y RESID'!$M$18,IF(OR('MAPAS DE RIESGOS INHER Y RESID'!$I$17='MATRIZ DE RIESGOS DE SST'!X138,X138&lt;'MAPAS DE RIESGOS INHER Y RESID'!$J$17+1),'MAPAS DE RIESGOS INHER Y RESID'!$M$17,'MAPAS DE RIESGOS INHER Y RESID'!$M$16)))</f>
        <v>BAJO</v>
      </c>
      <c r="Z138" s="86" t="s">
        <v>203</v>
      </c>
    </row>
    <row r="139" spans="1:26" ht="165" customHeight="1">
      <c r="A139" s="119"/>
      <c r="B139" s="123"/>
      <c r="C139" s="123"/>
      <c r="D139" s="123"/>
      <c r="E139" s="123"/>
      <c r="F139" s="123"/>
      <c r="G139" s="123"/>
      <c r="H139" s="119"/>
      <c r="I139" s="83" t="s">
        <v>22</v>
      </c>
      <c r="J139" s="88" t="s">
        <v>335</v>
      </c>
      <c r="K139" s="83" t="s">
        <v>24</v>
      </c>
      <c r="L139" s="73" t="s">
        <v>188</v>
      </c>
      <c r="M139" s="74">
        <f>VLOOKUP('MATRIZ DE RIESGOS DE SST'!L139,'MAPAS DE RIESGOS INHER Y RESID'!$E$3:$F$7,2,FALSE)</f>
        <v>2</v>
      </c>
      <c r="N139" s="73" t="s">
        <v>192</v>
      </c>
      <c r="O139" s="74">
        <f>VLOOKUP('MATRIZ DE RIESGOS DE SST'!N139,'MAPAS DE RIESGOS INHER Y RESID'!$O$3:$P$7,2,FALSE)</f>
        <v>16</v>
      </c>
      <c r="P139" s="74">
        <f t="shared" si="17"/>
        <v>32</v>
      </c>
      <c r="Q139" s="73" t="str">
        <f>IF(OR('MAPAS DE RIESGOS INHER Y RESID'!$G$7='MATRIZ DE RIESGOS DE SST'!P139,P139&lt;'MAPAS DE RIESGOS INHER Y RESID'!$G$3+1),'MAPAS DE RIESGOS INHER Y RESID'!$M$6,IF(OR('MAPAS DE RIESGOS INHER Y RESID'!$H$5='MATRIZ DE RIESGOS DE SST'!P139,P139&lt;'MAPAS DE RIESGOS INHER Y RESID'!$I$5+1),'MAPAS DE RIESGOS INHER Y RESID'!$M$5,IF(OR('MAPAS DE RIESGOS INHER Y RESID'!$I$4='MATRIZ DE RIESGOS DE SST'!P139,P139&lt;'MAPAS DE RIESGOS INHER Y RESID'!$J$4+1),'MAPAS DE RIESGOS INHER Y RESID'!$M$4,'MAPAS DE RIESGOS INHER Y RESID'!$M$3)))</f>
        <v>MODERADO</v>
      </c>
      <c r="R139" s="89"/>
      <c r="S139" s="86" t="s">
        <v>412</v>
      </c>
      <c r="T139" s="86"/>
      <c r="U139" s="86" t="s">
        <v>411</v>
      </c>
      <c r="V139" s="73" t="s">
        <v>183</v>
      </c>
      <c r="W139" s="84">
        <f>VLOOKUP(V139,'MAPAS DE RIESGOS INHER Y RESID'!$E$16:$F$18,2,FALSE)</f>
        <v>0.9</v>
      </c>
      <c r="X139" s="75">
        <f t="shared" si="13"/>
        <v>3.1999999999999993</v>
      </c>
      <c r="Y139" s="73" t="str">
        <f>IF(OR('MAPAS DE RIESGOS INHER Y RESID'!$G$18='MATRIZ DE RIESGOS DE SST'!X139,X139&lt;'MAPAS DE RIESGOS INHER Y RESID'!$G$16+1),'MAPAS DE RIESGOS INHER Y RESID'!$M$19,IF(OR('MAPAS DE RIESGOS INHER Y RESID'!$H$17='MATRIZ DE RIESGOS DE SST'!X139,X139&lt;'MAPAS DE RIESGOS INHER Y RESID'!$I$18+1),'MAPAS DE RIESGOS INHER Y RESID'!$M$18,IF(OR('MAPAS DE RIESGOS INHER Y RESID'!$I$17='MATRIZ DE RIESGOS DE SST'!X139,X139&lt;'MAPAS DE RIESGOS INHER Y RESID'!$J$17+1),'MAPAS DE RIESGOS INHER Y RESID'!$M$17,'MAPAS DE RIESGOS INHER Y RESID'!$M$16)))</f>
        <v>BAJO</v>
      </c>
      <c r="Z139" s="86" t="s">
        <v>203</v>
      </c>
    </row>
    <row r="140" spans="1:26" ht="165" customHeight="1">
      <c r="A140" s="119"/>
      <c r="B140" s="123"/>
      <c r="C140" s="123"/>
      <c r="D140" s="123"/>
      <c r="E140" s="123"/>
      <c r="F140" s="123"/>
      <c r="G140" s="123"/>
      <c r="H140" s="119"/>
      <c r="I140" s="83" t="s">
        <v>25</v>
      </c>
      <c r="J140" s="88" t="s">
        <v>23</v>
      </c>
      <c r="K140" s="83" t="s">
        <v>24</v>
      </c>
      <c r="L140" s="73" t="s">
        <v>188</v>
      </c>
      <c r="M140" s="74">
        <f>VLOOKUP('MATRIZ DE RIESGOS DE SST'!L140,'MAPAS DE RIESGOS INHER Y RESID'!$E$3:$F$7,2,FALSE)</f>
        <v>2</v>
      </c>
      <c r="N140" s="73" t="s">
        <v>192</v>
      </c>
      <c r="O140" s="74">
        <f>VLOOKUP('MATRIZ DE RIESGOS DE SST'!N140,'MAPAS DE RIESGOS INHER Y RESID'!$O$3:$P$7,2,FALSE)</f>
        <v>16</v>
      </c>
      <c r="P140" s="74">
        <f t="shared" si="17"/>
        <v>32</v>
      </c>
      <c r="Q140" s="73" t="str">
        <f>IF(OR('MAPAS DE RIESGOS INHER Y RESID'!$G$7='MATRIZ DE RIESGOS DE SST'!P140,P140&lt;'MAPAS DE RIESGOS INHER Y RESID'!$G$3+1),'MAPAS DE RIESGOS INHER Y RESID'!$M$6,IF(OR('MAPAS DE RIESGOS INHER Y RESID'!$H$5='MATRIZ DE RIESGOS DE SST'!P140,P140&lt;'MAPAS DE RIESGOS INHER Y RESID'!$I$5+1),'MAPAS DE RIESGOS INHER Y RESID'!$M$5,IF(OR('MAPAS DE RIESGOS INHER Y RESID'!$I$4='MATRIZ DE RIESGOS DE SST'!P140,P140&lt;'MAPAS DE RIESGOS INHER Y RESID'!$J$4+1),'MAPAS DE RIESGOS INHER Y RESID'!$M$4,'MAPAS DE RIESGOS INHER Y RESID'!$M$3)))</f>
        <v>MODERADO</v>
      </c>
      <c r="R140" s="89"/>
      <c r="S140" s="86" t="s">
        <v>412</v>
      </c>
      <c r="T140" s="86"/>
      <c r="U140" s="86" t="s">
        <v>411</v>
      </c>
      <c r="V140" s="73" t="s">
        <v>183</v>
      </c>
      <c r="W140" s="84">
        <f>VLOOKUP(V140,'MAPAS DE RIESGOS INHER Y RESID'!$E$16:$F$18,2,FALSE)</f>
        <v>0.9</v>
      </c>
      <c r="X140" s="75">
        <f t="shared" si="13"/>
        <v>3.1999999999999993</v>
      </c>
      <c r="Y140" s="73" t="str">
        <f>IF(OR('MAPAS DE RIESGOS INHER Y RESID'!$G$18='MATRIZ DE RIESGOS DE SST'!X140,X140&lt;'MAPAS DE RIESGOS INHER Y RESID'!$G$16+1),'MAPAS DE RIESGOS INHER Y RESID'!$M$19,IF(OR('MAPAS DE RIESGOS INHER Y RESID'!$H$17='MATRIZ DE RIESGOS DE SST'!X140,X140&lt;'MAPAS DE RIESGOS INHER Y RESID'!$I$18+1),'MAPAS DE RIESGOS INHER Y RESID'!$M$18,IF(OR('MAPAS DE RIESGOS INHER Y RESID'!$I$17='MATRIZ DE RIESGOS DE SST'!X140,X140&lt;'MAPAS DE RIESGOS INHER Y RESID'!$J$17+1),'MAPAS DE RIESGOS INHER Y RESID'!$M$17,'MAPAS DE RIESGOS INHER Y RESID'!$M$16)))</f>
        <v>BAJO</v>
      </c>
      <c r="Z140" s="86" t="s">
        <v>203</v>
      </c>
    </row>
    <row r="141" spans="1:26" ht="165" customHeight="1">
      <c r="A141" s="119"/>
      <c r="B141" s="123"/>
      <c r="C141" s="123"/>
      <c r="D141" s="123"/>
      <c r="E141" s="123"/>
      <c r="F141" s="123"/>
      <c r="G141" s="123"/>
      <c r="H141" s="119"/>
      <c r="I141" s="83" t="s">
        <v>52</v>
      </c>
      <c r="J141" s="88" t="s">
        <v>384</v>
      </c>
      <c r="K141" s="83" t="s">
        <v>53</v>
      </c>
      <c r="L141" s="73" t="s">
        <v>188</v>
      </c>
      <c r="M141" s="74">
        <f>VLOOKUP('MATRIZ DE RIESGOS DE SST'!L141,'MAPAS DE RIESGOS INHER Y RESID'!$E$3:$F$7,2,FALSE)</f>
        <v>2</v>
      </c>
      <c r="N141" s="73" t="s">
        <v>191</v>
      </c>
      <c r="O141" s="74">
        <f>VLOOKUP('MATRIZ DE RIESGOS DE SST'!N141,'MAPAS DE RIESGOS INHER Y RESID'!$O$3:$P$7,2,FALSE)</f>
        <v>4</v>
      </c>
      <c r="P141" s="74">
        <f t="shared" si="17"/>
        <v>8</v>
      </c>
      <c r="Q141" s="73" t="str">
        <f>IF(OR('MAPAS DE RIESGOS INHER Y RESID'!$G$7='MATRIZ DE RIESGOS DE SST'!P141,P141&lt;'MAPAS DE RIESGOS INHER Y RESID'!$G$3+1),'MAPAS DE RIESGOS INHER Y RESID'!$M$6,IF(OR('MAPAS DE RIESGOS INHER Y RESID'!$H$5='MATRIZ DE RIESGOS DE SST'!P141,P141&lt;'MAPAS DE RIESGOS INHER Y RESID'!$I$5+1),'MAPAS DE RIESGOS INHER Y RESID'!$M$5,IF(OR('MAPAS DE RIESGOS INHER Y RESID'!$I$4='MATRIZ DE RIESGOS DE SST'!P141,P141&lt;'MAPAS DE RIESGOS INHER Y RESID'!$J$4+1),'MAPAS DE RIESGOS INHER Y RESID'!$M$4,'MAPAS DE RIESGOS INHER Y RESID'!$M$3)))</f>
        <v>BAJO</v>
      </c>
      <c r="R141" s="89"/>
      <c r="S141" s="86" t="s">
        <v>413</v>
      </c>
      <c r="T141" s="86" t="s">
        <v>415</v>
      </c>
      <c r="U141" s="86" t="s">
        <v>440</v>
      </c>
      <c r="V141" s="73" t="s">
        <v>183</v>
      </c>
      <c r="W141" s="84">
        <f>VLOOKUP(V141,'MAPAS DE RIESGOS INHER Y RESID'!$E$16:$F$18,2,FALSE)</f>
        <v>0.9</v>
      </c>
      <c r="X141" s="75">
        <f t="shared" si="13"/>
        <v>0.79999999999999982</v>
      </c>
      <c r="Y141" s="73" t="str">
        <f>IF(OR('MAPAS DE RIESGOS INHER Y RESID'!$G$18='MATRIZ DE RIESGOS DE SST'!X141,X141&lt;'MAPAS DE RIESGOS INHER Y RESID'!$G$16+1),'MAPAS DE RIESGOS INHER Y RESID'!$M$19,IF(OR('MAPAS DE RIESGOS INHER Y RESID'!$H$17='MATRIZ DE RIESGOS DE SST'!X141,X141&lt;'MAPAS DE RIESGOS INHER Y RESID'!$I$18+1),'MAPAS DE RIESGOS INHER Y RESID'!$M$18,IF(OR('MAPAS DE RIESGOS INHER Y RESID'!$I$17='MATRIZ DE RIESGOS DE SST'!X141,X141&lt;'MAPAS DE RIESGOS INHER Y RESID'!$J$17+1),'MAPAS DE RIESGOS INHER Y RESID'!$M$17,'MAPAS DE RIESGOS INHER Y RESID'!$M$16)))</f>
        <v>BAJO</v>
      </c>
      <c r="Z141" s="86" t="s">
        <v>203</v>
      </c>
    </row>
    <row r="142" spans="1:26" ht="165" customHeight="1">
      <c r="A142" s="119"/>
      <c r="B142" s="123"/>
      <c r="C142" s="123"/>
      <c r="D142" s="123"/>
      <c r="E142" s="123"/>
      <c r="F142" s="123"/>
      <c r="G142" s="123"/>
      <c r="H142" s="119"/>
      <c r="I142" s="83" t="s">
        <v>336</v>
      </c>
      <c r="J142" s="88" t="s">
        <v>357</v>
      </c>
      <c r="K142" s="83" t="s">
        <v>59</v>
      </c>
      <c r="L142" s="73" t="s">
        <v>188</v>
      </c>
      <c r="M142" s="74">
        <f>VLOOKUP('MATRIZ DE RIESGOS DE SST'!L142,'MAPAS DE RIESGOS INHER Y RESID'!$E$3:$F$7,2,FALSE)</f>
        <v>2</v>
      </c>
      <c r="N142" s="73" t="s">
        <v>191</v>
      </c>
      <c r="O142" s="74">
        <f>VLOOKUP('MATRIZ DE RIESGOS DE SST'!N142,'MAPAS DE RIESGOS INHER Y RESID'!$O$3:$P$7,2,FALSE)</f>
        <v>4</v>
      </c>
      <c r="P142" s="74">
        <f t="shared" si="17"/>
        <v>8</v>
      </c>
      <c r="Q142" s="73" t="str">
        <f>IF(OR('MAPAS DE RIESGOS INHER Y RESID'!$G$7='MATRIZ DE RIESGOS DE SST'!P142,P142&lt;'MAPAS DE RIESGOS INHER Y RESID'!$G$3+1),'MAPAS DE RIESGOS INHER Y RESID'!$M$6,IF(OR('MAPAS DE RIESGOS INHER Y RESID'!$H$5='MATRIZ DE RIESGOS DE SST'!P142,P142&lt;'MAPAS DE RIESGOS INHER Y RESID'!$I$5+1),'MAPAS DE RIESGOS INHER Y RESID'!$M$5,IF(OR('MAPAS DE RIESGOS INHER Y RESID'!$I$4='MATRIZ DE RIESGOS DE SST'!P142,P142&lt;'MAPAS DE RIESGOS INHER Y RESID'!$J$4+1),'MAPAS DE RIESGOS INHER Y RESID'!$M$4,'MAPAS DE RIESGOS INHER Y RESID'!$M$3)))</f>
        <v>BAJO</v>
      </c>
      <c r="R142" s="89"/>
      <c r="S142" s="89"/>
      <c r="T142" s="86" t="s">
        <v>416</v>
      </c>
      <c r="U142" s="86" t="s">
        <v>395</v>
      </c>
      <c r="V142" s="73" t="s">
        <v>183</v>
      </c>
      <c r="W142" s="84">
        <f>VLOOKUP(V142,'MAPAS DE RIESGOS INHER Y RESID'!$E$16:$F$18,2,FALSE)</f>
        <v>0.9</v>
      </c>
      <c r="X142" s="75">
        <f t="shared" si="13"/>
        <v>0.79999999999999982</v>
      </c>
      <c r="Y142" s="73" t="str">
        <f>IF(OR('MAPAS DE RIESGOS INHER Y RESID'!$G$18='MATRIZ DE RIESGOS DE SST'!X142,X142&lt;'MAPAS DE RIESGOS INHER Y RESID'!$G$16+1),'MAPAS DE RIESGOS INHER Y RESID'!$M$19,IF(OR('MAPAS DE RIESGOS INHER Y RESID'!$H$17='MATRIZ DE RIESGOS DE SST'!X142,X142&lt;'MAPAS DE RIESGOS INHER Y RESID'!$I$18+1),'MAPAS DE RIESGOS INHER Y RESID'!$M$18,IF(OR('MAPAS DE RIESGOS INHER Y RESID'!$I$17='MATRIZ DE RIESGOS DE SST'!X142,X142&lt;'MAPAS DE RIESGOS INHER Y RESID'!$J$17+1),'MAPAS DE RIESGOS INHER Y RESID'!$M$17,'MAPAS DE RIESGOS INHER Y RESID'!$M$16)))</f>
        <v>BAJO</v>
      </c>
      <c r="Z142" s="86" t="s">
        <v>203</v>
      </c>
    </row>
    <row r="143" spans="1:26" ht="165" customHeight="1">
      <c r="A143" s="119"/>
      <c r="B143" s="123"/>
      <c r="C143" s="123"/>
      <c r="D143" s="123"/>
      <c r="E143" s="123"/>
      <c r="F143" s="123"/>
      <c r="G143" s="123"/>
      <c r="H143" s="119"/>
      <c r="I143" s="83" t="s">
        <v>60</v>
      </c>
      <c r="J143" s="88" t="s">
        <v>338</v>
      </c>
      <c r="K143" s="83" t="s">
        <v>61</v>
      </c>
      <c r="L143" s="73" t="s">
        <v>188</v>
      </c>
      <c r="M143" s="74">
        <f>VLOOKUP('MATRIZ DE RIESGOS DE SST'!L143,'MAPAS DE RIESGOS INHER Y RESID'!$E$3:$F$7,2,FALSE)</f>
        <v>2</v>
      </c>
      <c r="N143" s="73" t="s">
        <v>192</v>
      </c>
      <c r="O143" s="74">
        <f>VLOOKUP('MATRIZ DE RIESGOS DE SST'!N143,'MAPAS DE RIESGOS INHER Y RESID'!$O$3:$P$7,2,FALSE)</f>
        <v>16</v>
      </c>
      <c r="P143" s="74">
        <f t="shared" si="17"/>
        <v>32</v>
      </c>
      <c r="Q143" s="73" t="str">
        <f>IF(OR('MAPAS DE RIESGOS INHER Y RESID'!$G$7='MATRIZ DE RIESGOS DE SST'!P143,P143&lt;'MAPAS DE RIESGOS INHER Y RESID'!$G$3+1),'MAPAS DE RIESGOS INHER Y RESID'!$M$6,IF(OR('MAPAS DE RIESGOS INHER Y RESID'!$H$5='MATRIZ DE RIESGOS DE SST'!P143,P143&lt;'MAPAS DE RIESGOS INHER Y RESID'!$I$5+1),'MAPAS DE RIESGOS INHER Y RESID'!$M$5,IF(OR('MAPAS DE RIESGOS INHER Y RESID'!$I$4='MATRIZ DE RIESGOS DE SST'!P143,P143&lt;'MAPAS DE RIESGOS INHER Y RESID'!$J$4+1),'MAPAS DE RIESGOS INHER Y RESID'!$M$4,'MAPAS DE RIESGOS INHER Y RESID'!$M$3)))</f>
        <v>MODERADO</v>
      </c>
      <c r="R143" s="86" t="s">
        <v>441</v>
      </c>
      <c r="S143" s="89"/>
      <c r="T143" s="86" t="s">
        <v>305</v>
      </c>
      <c r="U143" s="86" t="s">
        <v>288</v>
      </c>
      <c r="V143" s="73" t="s">
        <v>183</v>
      </c>
      <c r="W143" s="84">
        <f>VLOOKUP(V143,'MAPAS DE RIESGOS INHER Y RESID'!$E$16:$F$18,2,FALSE)</f>
        <v>0.9</v>
      </c>
      <c r="X143" s="75">
        <f t="shared" si="13"/>
        <v>3.1999999999999993</v>
      </c>
      <c r="Y143" s="73" t="str">
        <f>IF(OR('MAPAS DE RIESGOS INHER Y RESID'!$G$18='MATRIZ DE RIESGOS DE SST'!X143,X143&lt;'MAPAS DE RIESGOS INHER Y RESID'!$G$16+1),'MAPAS DE RIESGOS INHER Y RESID'!$M$19,IF(OR('MAPAS DE RIESGOS INHER Y RESID'!$H$17='MATRIZ DE RIESGOS DE SST'!X143,X143&lt;'MAPAS DE RIESGOS INHER Y RESID'!$I$18+1),'MAPAS DE RIESGOS INHER Y RESID'!$M$18,IF(OR('MAPAS DE RIESGOS INHER Y RESID'!$I$17='MATRIZ DE RIESGOS DE SST'!X143,X143&lt;'MAPAS DE RIESGOS INHER Y RESID'!$J$17+1),'MAPAS DE RIESGOS INHER Y RESID'!$M$17,'MAPAS DE RIESGOS INHER Y RESID'!$M$16)))</f>
        <v>BAJO</v>
      </c>
      <c r="Z143" s="86" t="s">
        <v>203</v>
      </c>
    </row>
    <row r="144" spans="1:26" ht="165" customHeight="1">
      <c r="A144" s="119"/>
      <c r="B144" s="123"/>
      <c r="C144" s="123"/>
      <c r="D144" s="123"/>
      <c r="E144" s="123"/>
      <c r="F144" s="123"/>
      <c r="G144" s="123"/>
      <c r="H144" s="119"/>
      <c r="I144" s="83" t="s">
        <v>242</v>
      </c>
      <c r="J144" s="88" t="s">
        <v>339</v>
      </c>
      <c r="K144" s="83" t="s">
        <v>63</v>
      </c>
      <c r="L144" s="73" t="s">
        <v>188</v>
      </c>
      <c r="M144" s="74">
        <f>VLOOKUP('MATRIZ DE RIESGOS DE SST'!L144,'MAPAS DE RIESGOS INHER Y RESID'!$E$3:$F$7,2,FALSE)</f>
        <v>2</v>
      </c>
      <c r="N144" s="73" t="s">
        <v>191</v>
      </c>
      <c r="O144" s="74">
        <f>VLOOKUP('MATRIZ DE RIESGOS DE SST'!N144,'MAPAS DE RIESGOS INHER Y RESID'!$O$3:$P$7,2,FALSE)</f>
        <v>4</v>
      </c>
      <c r="P144" s="74">
        <f t="shared" ref="P144:P151" si="18">+M144*O144</f>
        <v>8</v>
      </c>
      <c r="Q144" s="73" t="str">
        <f>IF(OR('MAPAS DE RIESGOS INHER Y RESID'!$G$7='MATRIZ DE RIESGOS DE SST'!P144,P144&lt;'MAPAS DE RIESGOS INHER Y RESID'!$G$3+1),'MAPAS DE RIESGOS INHER Y RESID'!$M$6,IF(OR('MAPAS DE RIESGOS INHER Y RESID'!$H$5='MATRIZ DE RIESGOS DE SST'!P144,P144&lt;'MAPAS DE RIESGOS INHER Y RESID'!$I$5+1),'MAPAS DE RIESGOS INHER Y RESID'!$M$5,IF(OR('MAPAS DE RIESGOS INHER Y RESID'!$I$4='MATRIZ DE RIESGOS DE SST'!P144,P144&lt;'MAPAS DE RIESGOS INHER Y RESID'!$J$4+1),'MAPAS DE RIESGOS INHER Y RESID'!$M$4,'MAPAS DE RIESGOS INHER Y RESID'!$M$3)))</f>
        <v>BAJO</v>
      </c>
      <c r="R144" s="89"/>
      <c r="S144" s="89"/>
      <c r="T144" s="86" t="s">
        <v>417</v>
      </c>
      <c r="U144" s="86" t="s">
        <v>288</v>
      </c>
      <c r="V144" s="73" t="s">
        <v>183</v>
      </c>
      <c r="W144" s="84">
        <f>VLOOKUP(V144,'MAPAS DE RIESGOS INHER Y RESID'!$E$16:$F$18,2,FALSE)</f>
        <v>0.9</v>
      </c>
      <c r="X144" s="75">
        <f t="shared" si="13"/>
        <v>0.79999999999999982</v>
      </c>
      <c r="Y144" s="73" t="str">
        <f>IF(OR('MAPAS DE RIESGOS INHER Y RESID'!$G$18='MATRIZ DE RIESGOS DE SST'!X144,X144&lt;'MAPAS DE RIESGOS INHER Y RESID'!$G$16+1),'MAPAS DE RIESGOS INHER Y RESID'!$M$19,IF(OR('MAPAS DE RIESGOS INHER Y RESID'!$H$17='MATRIZ DE RIESGOS DE SST'!X144,X144&lt;'MAPAS DE RIESGOS INHER Y RESID'!$I$18+1),'MAPAS DE RIESGOS INHER Y RESID'!$M$18,IF(OR('MAPAS DE RIESGOS INHER Y RESID'!$I$17='MATRIZ DE RIESGOS DE SST'!X144,X144&lt;'MAPAS DE RIESGOS INHER Y RESID'!$J$17+1),'MAPAS DE RIESGOS INHER Y RESID'!$M$17,'MAPAS DE RIESGOS INHER Y RESID'!$M$16)))</f>
        <v>BAJO</v>
      </c>
      <c r="Z144" s="86" t="s">
        <v>203</v>
      </c>
    </row>
    <row r="145" spans="1:26" ht="165" customHeight="1">
      <c r="A145" s="119"/>
      <c r="B145" s="123"/>
      <c r="C145" s="123"/>
      <c r="D145" s="123"/>
      <c r="E145" s="123"/>
      <c r="F145" s="123"/>
      <c r="G145" s="123"/>
      <c r="H145" s="119"/>
      <c r="I145" s="83" t="s">
        <v>64</v>
      </c>
      <c r="J145" s="88" t="s">
        <v>340</v>
      </c>
      <c r="K145" s="83" t="s">
        <v>66</v>
      </c>
      <c r="L145" s="73" t="s">
        <v>188</v>
      </c>
      <c r="M145" s="74">
        <f>VLOOKUP('MATRIZ DE RIESGOS DE SST'!L145,'MAPAS DE RIESGOS INHER Y RESID'!$E$3:$F$7,2,FALSE)</f>
        <v>2</v>
      </c>
      <c r="N145" s="73" t="s">
        <v>192</v>
      </c>
      <c r="O145" s="74">
        <f>VLOOKUP('MATRIZ DE RIESGOS DE SST'!N145,'MAPAS DE RIESGOS INHER Y RESID'!$O$3:$P$7,2,FALSE)</f>
        <v>16</v>
      </c>
      <c r="P145" s="74">
        <f t="shared" si="18"/>
        <v>32</v>
      </c>
      <c r="Q145" s="73" t="str">
        <f>IF(OR('MAPAS DE RIESGOS INHER Y RESID'!$G$7='MATRIZ DE RIESGOS DE SST'!P145,P145&lt;'MAPAS DE RIESGOS INHER Y RESID'!$G$3+1),'MAPAS DE RIESGOS INHER Y RESID'!$M$6,IF(OR('MAPAS DE RIESGOS INHER Y RESID'!$H$5='MATRIZ DE RIESGOS DE SST'!P145,P145&lt;'MAPAS DE RIESGOS INHER Y RESID'!$I$5+1),'MAPAS DE RIESGOS INHER Y RESID'!$M$5,IF(OR('MAPAS DE RIESGOS INHER Y RESID'!$I$4='MATRIZ DE RIESGOS DE SST'!P145,P145&lt;'MAPAS DE RIESGOS INHER Y RESID'!$J$4+1),'MAPAS DE RIESGOS INHER Y RESID'!$M$4,'MAPAS DE RIESGOS INHER Y RESID'!$M$3)))</f>
        <v>MODERADO</v>
      </c>
      <c r="R145" s="89"/>
      <c r="S145" s="86" t="s">
        <v>418</v>
      </c>
      <c r="T145" s="86" t="s">
        <v>419</v>
      </c>
      <c r="U145" s="86" t="s">
        <v>400</v>
      </c>
      <c r="V145" s="73" t="s">
        <v>183</v>
      </c>
      <c r="W145" s="84">
        <f>VLOOKUP(V145,'MAPAS DE RIESGOS INHER Y RESID'!$E$16:$F$18,2,FALSE)</f>
        <v>0.9</v>
      </c>
      <c r="X145" s="75">
        <f t="shared" si="13"/>
        <v>3.1999999999999993</v>
      </c>
      <c r="Y145" s="73" t="str">
        <f>IF(OR('MAPAS DE RIESGOS INHER Y RESID'!$G$18='MATRIZ DE RIESGOS DE SST'!X145,X145&lt;'MAPAS DE RIESGOS INHER Y RESID'!$G$16+1),'MAPAS DE RIESGOS INHER Y RESID'!$M$19,IF(OR('MAPAS DE RIESGOS INHER Y RESID'!$H$17='MATRIZ DE RIESGOS DE SST'!X145,X145&lt;'MAPAS DE RIESGOS INHER Y RESID'!$I$18+1),'MAPAS DE RIESGOS INHER Y RESID'!$M$18,IF(OR('MAPAS DE RIESGOS INHER Y RESID'!$I$17='MATRIZ DE RIESGOS DE SST'!X145,X145&lt;'MAPAS DE RIESGOS INHER Y RESID'!$J$17+1),'MAPAS DE RIESGOS INHER Y RESID'!$M$17,'MAPAS DE RIESGOS INHER Y RESID'!$M$16)))</f>
        <v>BAJO</v>
      </c>
      <c r="Z145" s="86" t="s">
        <v>203</v>
      </c>
    </row>
    <row r="146" spans="1:26" ht="165" customHeight="1">
      <c r="A146" s="119"/>
      <c r="B146" s="123"/>
      <c r="C146" s="123"/>
      <c r="D146" s="123"/>
      <c r="E146" s="123"/>
      <c r="F146" s="123"/>
      <c r="G146" s="123"/>
      <c r="H146" s="119"/>
      <c r="I146" s="83" t="s">
        <v>214</v>
      </c>
      <c r="J146" s="88" t="s">
        <v>73</v>
      </c>
      <c r="K146" s="83" t="s">
        <v>72</v>
      </c>
      <c r="L146" s="73" t="s">
        <v>188</v>
      </c>
      <c r="M146" s="74">
        <f>VLOOKUP('MATRIZ DE RIESGOS DE SST'!L146,'MAPAS DE RIESGOS INHER Y RESID'!$E$3:$F$7,2,FALSE)</f>
        <v>2</v>
      </c>
      <c r="N146" s="73" t="s">
        <v>191</v>
      </c>
      <c r="O146" s="74">
        <f>VLOOKUP('MATRIZ DE RIESGOS DE SST'!N146,'MAPAS DE RIESGOS INHER Y RESID'!$O$3:$P$7,2,FALSE)</f>
        <v>4</v>
      </c>
      <c r="P146" s="74">
        <f t="shared" si="18"/>
        <v>8</v>
      </c>
      <c r="Q146" s="73" t="str">
        <f>IF(OR('MAPAS DE RIESGOS INHER Y RESID'!$G$7='MATRIZ DE RIESGOS DE SST'!P146,P146&lt;'MAPAS DE RIESGOS INHER Y RESID'!$G$3+1),'MAPAS DE RIESGOS INHER Y RESID'!$M$6,IF(OR('MAPAS DE RIESGOS INHER Y RESID'!$H$5='MATRIZ DE RIESGOS DE SST'!P146,P146&lt;'MAPAS DE RIESGOS INHER Y RESID'!$I$5+1),'MAPAS DE RIESGOS INHER Y RESID'!$M$5,IF(OR('MAPAS DE RIESGOS INHER Y RESID'!$I$4='MATRIZ DE RIESGOS DE SST'!P146,P146&lt;'MAPAS DE RIESGOS INHER Y RESID'!$J$4+1),'MAPAS DE RIESGOS INHER Y RESID'!$M$4,'MAPAS DE RIESGOS INHER Y RESID'!$M$3)))</f>
        <v>BAJO</v>
      </c>
      <c r="R146" s="89"/>
      <c r="S146" s="89"/>
      <c r="T146" s="89" t="s">
        <v>289</v>
      </c>
      <c r="U146" s="86" t="s">
        <v>290</v>
      </c>
      <c r="V146" s="73" t="s">
        <v>183</v>
      </c>
      <c r="W146" s="84">
        <f>VLOOKUP(V146,'MAPAS DE RIESGOS INHER Y RESID'!$E$16:$F$18,2,FALSE)</f>
        <v>0.9</v>
      </c>
      <c r="X146" s="75">
        <f t="shared" si="13"/>
        <v>0.79999999999999982</v>
      </c>
      <c r="Y146" s="73" t="str">
        <f>IF(OR('MAPAS DE RIESGOS INHER Y RESID'!$G$18='MATRIZ DE RIESGOS DE SST'!X146,X146&lt;'MAPAS DE RIESGOS INHER Y RESID'!$G$16+1),'MAPAS DE RIESGOS INHER Y RESID'!$M$19,IF(OR('MAPAS DE RIESGOS INHER Y RESID'!$H$17='MATRIZ DE RIESGOS DE SST'!X146,X146&lt;'MAPAS DE RIESGOS INHER Y RESID'!$I$18+1),'MAPAS DE RIESGOS INHER Y RESID'!$M$18,IF(OR('MAPAS DE RIESGOS INHER Y RESID'!$I$17='MATRIZ DE RIESGOS DE SST'!X146,X146&lt;'MAPAS DE RIESGOS INHER Y RESID'!$J$17+1),'MAPAS DE RIESGOS INHER Y RESID'!$M$17,'MAPAS DE RIESGOS INHER Y RESID'!$M$16)))</f>
        <v>BAJO</v>
      </c>
      <c r="Z146" s="86" t="s">
        <v>203</v>
      </c>
    </row>
    <row r="147" spans="1:26" ht="165" customHeight="1">
      <c r="A147" s="119"/>
      <c r="B147" s="123"/>
      <c r="C147" s="123"/>
      <c r="D147" s="123"/>
      <c r="E147" s="123"/>
      <c r="F147" s="123"/>
      <c r="G147" s="123"/>
      <c r="H147" s="119"/>
      <c r="I147" s="83" t="s">
        <v>223</v>
      </c>
      <c r="J147" s="88" t="s">
        <v>268</v>
      </c>
      <c r="K147" s="83" t="s">
        <v>81</v>
      </c>
      <c r="L147" s="73" t="s">
        <v>188</v>
      </c>
      <c r="M147" s="74">
        <f>VLOOKUP('MATRIZ DE RIESGOS DE SST'!L147,'MAPAS DE RIESGOS INHER Y RESID'!$E$3:$F$7,2,FALSE)</f>
        <v>2</v>
      </c>
      <c r="N147" s="73" t="s">
        <v>192</v>
      </c>
      <c r="O147" s="74">
        <f>VLOOKUP('MATRIZ DE RIESGOS DE SST'!N147,'MAPAS DE RIESGOS INHER Y RESID'!$O$3:$P$7,2,FALSE)</f>
        <v>16</v>
      </c>
      <c r="P147" s="74">
        <f t="shared" si="18"/>
        <v>32</v>
      </c>
      <c r="Q147" s="73" t="str">
        <f>IF(OR('MAPAS DE RIESGOS INHER Y RESID'!$G$7='MATRIZ DE RIESGOS DE SST'!P147,P147&lt;'MAPAS DE RIESGOS INHER Y RESID'!$G$3+1),'MAPAS DE RIESGOS INHER Y RESID'!$M$6,IF(OR('MAPAS DE RIESGOS INHER Y RESID'!$H$5='MATRIZ DE RIESGOS DE SST'!P147,P147&lt;'MAPAS DE RIESGOS INHER Y RESID'!$I$5+1),'MAPAS DE RIESGOS INHER Y RESID'!$M$5,IF(OR('MAPAS DE RIESGOS INHER Y RESID'!$I$4='MATRIZ DE RIESGOS DE SST'!P147,P147&lt;'MAPAS DE RIESGOS INHER Y RESID'!$J$4+1),'MAPAS DE RIESGOS INHER Y RESID'!$M$4,'MAPAS DE RIESGOS INHER Y RESID'!$M$3)))</f>
        <v>MODERADO</v>
      </c>
      <c r="R147" s="89"/>
      <c r="S147" s="89"/>
      <c r="T147" s="86" t="s">
        <v>306</v>
      </c>
      <c r="U147" s="86" t="s">
        <v>307</v>
      </c>
      <c r="V147" s="73" t="s">
        <v>183</v>
      </c>
      <c r="W147" s="84">
        <f>VLOOKUP(V147,'MAPAS DE RIESGOS INHER Y RESID'!$E$16:$F$18,2,FALSE)</f>
        <v>0.9</v>
      </c>
      <c r="X147" s="75">
        <f t="shared" si="13"/>
        <v>3.1999999999999993</v>
      </c>
      <c r="Y147" s="73" t="str">
        <f>IF(OR('MAPAS DE RIESGOS INHER Y RESID'!$G$18='MATRIZ DE RIESGOS DE SST'!X147,X147&lt;'MAPAS DE RIESGOS INHER Y RESID'!$G$16+1),'MAPAS DE RIESGOS INHER Y RESID'!$M$19,IF(OR('MAPAS DE RIESGOS INHER Y RESID'!$H$17='MATRIZ DE RIESGOS DE SST'!X147,X147&lt;'MAPAS DE RIESGOS INHER Y RESID'!$I$18+1),'MAPAS DE RIESGOS INHER Y RESID'!$M$18,IF(OR('MAPAS DE RIESGOS INHER Y RESID'!$I$17='MATRIZ DE RIESGOS DE SST'!X147,X147&lt;'MAPAS DE RIESGOS INHER Y RESID'!$J$17+1),'MAPAS DE RIESGOS INHER Y RESID'!$M$17,'MAPAS DE RIESGOS INHER Y RESID'!$M$16)))</f>
        <v>BAJO</v>
      </c>
      <c r="Z147" s="86" t="s">
        <v>203</v>
      </c>
    </row>
    <row r="148" spans="1:26" ht="165" customHeight="1">
      <c r="A148" s="119"/>
      <c r="B148" s="123"/>
      <c r="C148" s="123"/>
      <c r="D148" s="123"/>
      <c r="E148" s="123"/>
      <c r="F148" s="123"/>
      <c r="G148" s="123"/>
      <c r="H148" s="119"/>
      <c r="I148" s="83" t="s">
        <v>86</v>
      </c>
      <c r="J148" s="88" t="s">
        <v>449</v>
      </c>
      <c r="K148" s="83" t="s">
        <v>87</v>
      </c>
      <c r="L148" s="73" t="s">
        <v>182</v>
      </c>
      <c r="M148" s="74">
        <f>VLOOKUP('MATRIZ DE RIESGOS DE SST'!L148,'MAPAS DE RIESGOS INHER Y RESID'!$E$3:$F$7,2,FALSE)</f>
        <v>3</v>
      </c>
      <c r="N148" s="73" t="s">
        <v>192</v>
      </c>
      <c r="O148" s="74">
        <f>VLOOKUP('MATRIZ DE RIESGOS DE SST'!N148,'MAPAS DE RIESGOS INHER Y RESID'!$O$3:$P$7,2,FALSE)</f>
        <v>16</v>
      </c>
      <c r="P148" s="74">
        <f t="shared" si="18"/>
        <v>48</v>
      </c>
      <c r="Q148" s="73" t="str">
        <f>IF(OR('MAPAS DE RIESGOS INHER Y RESID'!$G$7='MATRIZ DE RIESGOS DE SST'!P148,P148&lt;'MAPAS DE RIESGOS INHER Y RESID'!$G$3+1),'MAPAS DE RIESGOS INHER Y RESID'!$M$6,IF(OR('MAPAS DE RIESGOS INHER Y RESID'!$H$5='MATRIZ DE RIESGOS DE SST'!P148,P148&lt;'MAPAS DE RIESGOS INHER Y RESID'!$I$5+1),'MAPAS DE RIESGOS INHER Y RESID'!$M$5,IF(OR('MAPAS DE RIESGOS INHER Y RESID'!$I$4='MATRIZ DE RIESGOS DE SST'!P148,P148&lt;'MAPAS DE RIESGOS INHER Y RESID'!$J$4+1),'MAPAS DE RIESGOS INHER Y RESID'!$M$4,'MAPAS DE RIESGOS INHER Y RESID'!$M$3)))</f>
        <v>MODERADO</v>
      </c>
      <c r="R148" s="86" t="s">
        <v>308</v>
      </c>
      <c r="S148" s="86" t="s">
        <v>309</v>
      </c>
      <c r="T148" s="89"/>
      <c r="U148" s="86" t="s">
        <v>310</v>
      </c>
      <c r="V148" s="73" t="s">
        <v>183</v>
      </c>
      <c r="W148" s="84">
        <f>VLOOKUP(V148,'MAPAS DE RIESGOS INHER Y RESID'!$E$16:$F$18,2,FALSE)</f>
        <v>0.9</v>
      </c>
      <c r="X148" s="75">
        <f t="shared" si="13"/>
        <v>4.7999999999999972</v>
      </c>
      <c r="Y148" s="73" t="str">
        <f>IF(OR('MAPAS DE RIESGOS INHER Y RESID'!$G$18='MATRIZ DE RIESGOS DE SST'!X148,X148&lt;'MAPAS DE RIESGOS INHER Y RESID'!$G$16+1),'MAPAS DE RIESGOS INHER Y RESID'!$M$19,IF(OR('MAPAS DE RIESGOS INHER Y RESID'!$H$17='MATRIZ DE RIESGOS DE SST'!X148,X148&lt;'MAPAS DE RIESGOS INHER Y RESID'!$I$18+1),'MAPAS DE RIESGOS INHER Y RESID'!$M$18,IF(OR('MAPAS DE RIESGOS INHER Y RESID'!$I$17='MATRIZ DE RIESGOS DE SST'!X148,X148&lt;'MAPAS DE RIESGOS INHER Y RESID'!$J$17+1),'MAPAS DE RIESGOS INHER Y RESID'!$M$17,'MAPAS DE RIESGOS INHER Y RESID'!$M$16)))</f>
        <v>BAJO</v>
      </c>
      <c r="Z148" s="86" t="s">
        <v>203</v>
      </c>
    </row>
    <row r="149" spans="1:26" ht="165" customHeight="1">
      <c r="A149" s="119"/>
      <c r="B149" s="123"/>
      <c r="C149" s="123"/>
      <c r="D149" s="123"/>
      <c r="E149" s="123"/>
      <c r="F149" s="123"/>
      <c r="G149" s="123"/>
      <c r="H149" s="119"/>
      <c r="I149" s="83" t="s">
        <v>98</v>
      </c>
      <c r="J149" s="88" t="s">
        <v>349</v>
      </c>
      <c r="K149" s="83" t="s">
        <v>97</v>
      </c>
      <c r="L149" s="73" t="s">
        <v>188</v>
      </c>
      <c r="M149" s="74">
        <f>VLOOKUP('MATRIZ DE RIESGOS DE SST'!L149,'MAPAS DE RIESGOS INHER Y RESID'!$E$3:$F$7,2,FALSE)</f>
        <v>2</v>
      </c>
      <c r="N149" s="73" t="s">
        <v>192</v>
      </c>
      <c r="O149" s="74">
        <f>VLOOKUP('MATRIZ DE RIESGOS DE SST'!N149,'MAPAS DE RIESGOS INHER Y RESID'!$O$3:$P$7,2,FALSE)</f>
        <v>16</v>
      </c>
      <c r="P149" s="74">
        <f t="shared" si="18"/>
        <v>32</v>
      </c>
      <c r="Q149" s="73" t="str">
        <f>IF(OR('MAPAS DE RIESGOS INHER Y RESID'!$G$7='MATRIZ DE RIESGOS DE SST'!P149,P149&lt;'MAPAS DE RIESGOS INHER Y RESID'!$G$3+1),'MAPAS DE RIESGOS INHER Y RESID'!$M$6,IF(OR('MAPAS DE RIESGOS INHER Y RESID'!$H$5='MATRIZ DE RIESGOS DE SST'!P149,P149&lt;'MAPAS DE RIESGOS INHER Y RESID'!$I$5+1),'MAPAS DE RIESGOS INHER Y RESID'!$M$5,IF(OR('MAPAS DE RIESGOS INHER Y RESID'!$I$4='MATRIZ DE RIESGOS DE SST'!P149,P149&lt;'MAPAS DE RIESGOS INHER Y RESID'!$J$4+1),'MAPAS DE RIESGOS INHER Y RESID'!$M$4,'MAPAS DE RIESGOS INHER Y RESID'!$M$3)))</f>
        <v>MODERADO</v>
      </c>
      <c r="R149" s="89"/>
      <c r="S149" s="86" t="s">
        <v>316</v>
      </c>
      <c r="T149" s="86" t="s">
        <v>312</v>
      </c>
      <c r="U149" s="86" t="s">
        <v>403</v>
      </c>
      <c r="V149" s="73" t="s">
        <v>183</v>
      </c>
      <c r="W149" s="84">
        <f>VLOOKUP(V149,'MAPAS DE RIESGOS INHER Y RESID'!$E$16:$F$18,2,FALSE)</f>
        <v>0.9</v>
      </c>
      <c r="X149" s="75">
        <f t="shared" si="13"/>
        <v>3.1999999999999993</v>
      </c>
      <c r="Y149" s="73" t="str">
        <f>IF(OR('MAPAS DE RIESGOS INHER Y RESID'!$G$18='MATRIZ DE RIESGOS DE SST'!X149,X149&lt;'MAPAS DE RIESGOS INHER Y RESID'!$G$16+1),'MAPAS DE RIESGOS INHER Y RESID'!$M$19,IF(OR('MAPAS DE RIESGOS INHER Y RESID'!$H$17='MATRIZ DE RIESGOS DE SST'!X149,X149&lt;'MAPAS DE RIESGOS INHER Y RESID'!$I$18+1),'MAPAS DE RIESGOS INHER Y RESID'!$M$18,IF(OR('MAPAS DE RIESGOS INHER Y RESID'!$I$17='MATRIZ DE RIESGOS DE SST'!X149,X149&lt;'MAPAS DE RIESGOS INHER Y RESID'!$J$17+1),'MAPAS DE RIESGOS INHER Y RESID'!$M$17,'MAPAS DE RIESGOS INHER Y RESID'!$M$16)))</f>
        <v>BAJO</v>
      </c>
      <c r="Z149" s="86" t="s">
        <v>203</v>
      </c>
    </row>
    <row r="150" spans="1:26" ht="165" customHeight="1">
      <c r="A150" s="119"/>
      <c r="B150" s="123"/>
      <c r="C150" s="123"/>
      <c r="D150" s="123"/>
      <c r="E150" s="123"/>
      <c r="F150" s="123"/>
      <c r="G150" s="123"/>
      <c r="H150" s="119"/>
      <c r="I150" s="83" t="s">
        <v>95</v>
      </c>
      <c r="J150" s="88" t="s">
        <v>96</v>
      </c>
      <c r="K150" s="83" t="s">
        <v>97</v>
      </c>
      <c r="L150" s="73" t="s">
        <v>188</v>
      </c>
      <c r="M150" s="74">
        <f>VLOOKUP('MATRIZ DE RIESGOS DE SST'!L150,'MAPAS DE RIESGOS INHER Y RESID'!$E$3:$F$7,2,FALSE)</f>
        <v>2</v>
      </c>
      <c r="N150" s="73" t="s">
        <v>191</v>
      </c>
      <c r="O150" s="74">
        <f>VLOOKUP('MATRIZ DE RIESGOS DE SST'!N150,'MAPAS DE RIESGOS INHER Y RESID'!$O$3:$P$7,2,FALSE)</f>
        <v>4</v>
      </c>
      <c r="P150" s="74">
        <f t="shared" si="18"/>
        <v>8</v>
      </c>
      <c r="Q150" s="73" t="str">
        <f>IF(OR('MAPAS DE RIESGOS INHER Y RESID'!$G$7='MATRIZ DE RIESGOS DE SST'!P150,P150&lt;'MAPAS DE RIESGOS INHER Y RESID'!$G$3+1),'MAPAS DE RIESGOS INHER Y RESID'!$M$6,IF(OR('MAPAS DE RIESGOS INHER Y RESID'!$H$5='MATRIZ DE RIESGOS DE SST'!P150,P150&lt;'MAPAS DE RIESGOS INHER Y RESID'!$I$5+1),'MAPAS DE RIESGOS INHER Y RESID'!$M$5,IF(OR('MAPAS DE RIESGOS INHER Y RESID'!$I$4='MATRIZ DE RIESGOS DE SST'!P150,P150&lt;'MAPAS DE RIESGOS INHER Y RESID'!$J$4+1),'MAPAS DE RIESGOS INHER Y RESID'!$M$4,'MAPAS DE RIESGOS INHER Y RESID'!$M$3)))</f>
        <v>BAJO</v>
      </c>
      <c r="R150" s="89" t="s">
        <v>282</v>
      </c>
      <c r="S150" s="89"/>
      <c r="T150" s="86" t="s">
        <v>314</v>
      </c>
      <c r="U150" s="86" t="s">
        <v>315</v>
      </c>
      <c r="V150" s="73" t="s">
        <v>183</v>
      </c>
      <c r="W150" s="84">
        <f>VLOOKUP(V150,'MAPAS DE RIESGOS INHER Y RESID'!$E$16:$F$18,2,FALSE)</f>
        <v>0.9</v>
      </c>
      <c r="X150" s="75">
        <f t="shared" si="13"/>
        <v>0.79999999999999982</v>
      </c>
      <c r="Y150" s="73" t="str">
        <f>IF(OR('MAPAS DE RIESGOS INHER Y RESID'!$G$18='MATRIZ DE RIESGOS DE SST'!X150,X150&lt;'MAPAS DE RIESGOS INHER Y RESID'!$G$16+1),'MAPAS DE RIESGOS INHER Y RESID'!$M$19,IF(OR('MAPAS DE RIESGOS INHER Y RESID'!$H$17='MATRIZ DE RIESGOS DE SST'!X150,X150&lt;'MAPAS DE RIESGOS INHER Y RESID'!$I$18+1),'MAPAS DE RIESGOS INHER Y RESID'!$M$18,IF(OR('MAPAS DE RIESGOS INHER Y RESID'!$I$17='MATRIZ DE RIESGOS DE SST'!X150,X150&lt;'MAPAS DE RIESGOS INHER Y RESID'!$J$17+1),'MAPAS DE RIESGOS INHER Y RESID'!$M$17,'MAPAS DE RIESGOS INHER Y RESID'!$M$16)))</f>
        <v>BAJO</v>
      </c>
      <c r="Z150" s="86" t="s">
        <v>203</v>
      </c>
    </row>
    <row r="151" spans="1:26" ht="165" customHeight="1">
      <c r="A151" s="119"/>
      <c r="B151" s="123"/>
      <c r="C151" s="123"/>
      <c r="D151" s="123"/>
      <c r="E151" s="123"/>
      <c r="F151" s="123"/>
      <c r="G151" s="123"/>
      <c r="H151" s="119"/>
      <c r="I151" s="83" t="s">
        <v>101</v>
      </c>
      <c r="J151" s="88" t="s">
        <v>344</v>
      </c>
      <c r="K151" s="83" t="s">
        <v>102</v>
      </c>
      <c r="L151" s="73" t="s">
        <v>182</v>
      </c>
      <c r="M151" s="74">
        <f>VLOOKUP('MATRIZ DE RIESGOS DE SST'!L151,'MAPAS DE RIESGOS INHER Y RESID'!$E$3:$F$7,2,FALSE)</f>
        <v>3</v>
      </c>
      <c r="N151" s="73" t="s">
        <v>191</v>
      </c>
      <c r="O151" s="74">
        <f>VLOOKUP('MATRIZ DE RIESGOS DE SST'!N151,'MAPAS DE RIESGOS INHER Y RESID'!$O$3:$P$7,2,FALSE)</f>
        <v>4</v>
      </c>
      <c r="P151" s="74">
        <f t="shared" si="18"/>
        <v>12</v>
      </c>
      <c r="Q151" s="73" t="str">
        <f>IF(OR('MAPAS DE RIESGOS INHER Y RESID'!$G$7='MATRIZ DE RIESGOS DE SST'!P151,P151&lt;'MAPAS DE RIESGOS INHER Y RESID'!$G$3+1),'MAPAS DE RIESGOS INHER Y RESID'!$M$6,IF(OR('MAPAS DE RIESGOS INHER Y RESID'!$H$5='MATRIZ DE RIESGOS DE SST'!P151,P151&lt;'MAPAS DE RIESGOS INHER Y RESID'!$I$5+1),'MAPAS DE RIESGOS INHER Y RESID'!$M$5,IF(OR('MAPAS DE RIESGOS INHER Y RESID'!$I$4='MATRIZ DE RIESGOS DE SST'!P151,P151&lt;'MAPAS DE RIESGOS INHER Y RESID'!$J$4+1),'MAPAS DE RIESGOS INHER Y RESID'!$M$4,'MAPAS DE RIESGOS INHER Y RESID'!$M$3)))</f>
        <v>MODERADO</v>
      </c>
      <c r="R151" s="89" t="s">
        <v>282</v>
      </c>
      <c r="S151" s="86" t="s">
        <v>402</v>
      </c>
      <c r="T151" s="86" t="s">
        <v>420</v>
      </c>
      <c r="U151" s="86" t="s">
        <v>421</v>
      </c>
      <c r="V151" s="73" t="s">
        <v>183</v>
      </c>
      <c r="W151" s="84">
        <f>VLOOKUP(V151,'MAPAS DE RIESGOS INHER Y RESID'!$E$16:$F$18,2,FALSE)</f>
        <v>0.9</v>
      </c>
      <c r="X151" s="75">
        <f t="shared" si="13"/>
        <v>1.1999999999999993</v>
      </c>
      <c r="Y151" s="73" t="str">
        <f>IF(OR('MAPAS DE RIESGOS INHER Y RESID'!$G$18='MATRIZ DE RIESGOS DE SST'!X151,X151&lt;'MAPAS DE RIESGOS INHER Y RESID'!$G$16+1),'MAPAS DE RIESGOS INHER Y RESID'!$M$19,IF(OR('MAPAS DE RIESGOS INHER Y RESID'!$H$17='MATRIZ DE RIESGOS DE SST'!X151,X151&lt;'MAPAS DE RIESGOS INHER Y RESID'!$I$18+1),'MAPAS DE RIESGOS INHER Y RESID'!$M$18,IF(OR('MAPAS DE RIESGOS INHER Y RESID'!$I$17='MATRIZ DE RIESGOS DE SST'!X151,X151&lt;'MAPAS DE RIESGOS INHER Y RESID'!$J$17+1),'MAPAS DE RIESGOS INHER Y RESID'!$M$17,'MAPAS DE RIESGOS INHER Y RESID'!$M$16)))</f>
        <v>BAJO</v>
      </c>
      <c r="Z151" s="86" t="s">
        <v>203</v>
      </c>
    </row>
    <row r="152" spans="1:26" ht="165" customHeight="1">
      <c r="A152" s="119"/>
      <c r="B152" s="123"/>
      <c r="C152" s="123"/>
      <c r="D152" s="123"/>
      <c r="E152" s="123"/>
      <c r="F152" s="123"/>
      <c r="G152" s="123"/>
      <c r="H152" s="119"/>
      <c r="I152" s="83" t="s">
        <v>112</v>
      </c>
      <c r="J152" s="88" t="s">
        <v>113</v>
      </c>
      <c r="K152" s="83" t="s">
        <v>114</v>
      </c>
      <c r="L152" s="73" t="s">
        <v>182</v>
      </c>
      <c r="M152" s="74">
        <f>VLOOKUP('MATRIZ DE RIESGOS DE SST'!L152,'MAPAS DE RIESGOS INHER Y RESID'!$E$3:$F$7,2,FALSE)</f>
        <v>3</v>
      </c>
      <c r="N152" s="73" t="s">
        <v>191</v>
      </c>
      <c r="O152" s="74">
        <f>VLOOKUP('MATRIZ DE RIESGOS DE SST'!N152,'MAPAS DE RIESGOS INHER Y RESID'!$O$3:$P$7,2,FALSE)</f>
        <v>4</v>
      </c>
      <c r="P152" s="74">
        <f t="shared" ref="P152:P162" si="19">+M152*O152</f>
        <v>12</v>
      </c>
      <c r="Q152" s="73" t="str">
        <f>IF(OR('MAPAS DE RIESGOS INHER Y RESID'!$G$7='MATRIZ DE RIESGOS DE SST'!P152,P152&lt;'MAPAS DE RIESGOS INHER Y RESID'!$G$3+1),'MAPAS DE RIESGOS INHER Y RESID'!$M$6,IF(OR('MAPAS DE RIESGOS INHER Y RESID'!$H$5='MATRIZ DE RIESGOS DE SST'!P152,P152&lt;'MAPAS DE RIESGOS INHER Y RESID'!$I$5+1),'MAPAS DE RIESGOS INHER Y RESID'!$M$5,IF(OR('MAPAS DE RIESGOS INHER Y RESID'!$I$4='MATRIZ DE RIESGOS DE SST'!P152,P152&lt;'MAPAS DE RIESGOS INHER Y RESID'!$J$4+1),'MAPAS DE RIESGOS INHER Y RESID'!$M$4,'MAPAS DE RIESGOS INHER Y RESID'!$M$3)))</f>
        <v>MODERADO</v>
      </c>
      <c r="R152" s="86" t="s">
        <v>445</v>
      </c>
      <c r="S152" s="89" t="s">
        <v>282</v>
      </c>
      <c r="T152" s="86" t="s">
        <v>420</v>
      </c>
      <c r="U152" s="86" t="s">
        <v>422</v>
      </c>
      <c r="V152" s="73" t="s">
        <v>183</v>
      </c>
      <c r="W152" s="84">
        <f>VLOOKUP(V152,'MAPAS DE RIESGOS INHER Y RESID'!$E$16:$F$18,2,FALSE)</f>
        <v>0.9</v>
      </c>
      <c r="X152" s="75">
        <f t="shared" si="13"/>
        <v>1.1999999999999993</v>
      </c>
      <c r="Y152" s="73" t="str">
        <f>IF(OR('MAPAS DE RIESGOS INHER Y RESID'!$G$18='MATRIZ DE RIESGOS DE SST'!X152,X152&lt;'MAPAS DE RIESGOS INHER Y RESID'!$G$16+1),'MAPAS DE RIESGOS INHER Y RESID'!$M$19,IF(OR('MAPAS DE RIESGOS INHER Y RESID'!$H$17='MATRIZ DE RIESGOS DE SST'!X152,X152&lt;'MAPAS DE RIESGOS INHER Y RESID'!$I$18+1),'MAPAS DE RIESGOS INHER Y RESID'!$M$18,IF(OR('MAPAS DE RIESGOS INHER Y RESID'!$I$17='MATRIZ DE RIESGOS DE SST'!X152,X152&lt;'MAPAS DE RIESGOS INHER Y RESID'!$J$17+1),'MAPAS DE RIESGOS INHER Y RESID'!$M$17,'MAPAS DE RIESGOS INHER Y RESID'!$M$16)))</f>
        <v>BAJO</v>
      </c>
      <c r="Z152" s="86" t="s">
        <v>203</v>
      </c>
    </row>
    <row r="153" spans="1:26" ht="165" customHeight="1">
      <c r="A153" s="119"/>
      <c r="B153" s="123"/>
      <c r="C153" s="123"/>
      <c r="D153" s="123"/>
      <c r="E153" s="123"/>
      <c r="F153" s="123"/>
      <c r="G153" s="123"/>
      <c r="H153" s="119"/>
      <c r="I153" s="83" t="s">
        <v>218</v>
      </c>
      <c r="J153" s="88" t="s">
        <v>345</v>
      </c>
      <c r="K153" s="83" t="s">
        <v>122</v>
      </c>
      <c r="L153" s="73" t="s">
        <v>189</v>
      </c>
      <c r="M153" s="74">
        <f>VLOOKUP('MATRIZ DE RIESGOS DE SST'!L153,'MAPAS DE RIESGOS INHER Y RESID'!$E$3:$F$7,2,FALSE)</f>
        <v>1</v>
      </c>
      <c r="N153" s="73" t="s">
        <v>192</v>
      </c>
      <c r="O153" s="74">
        <f>VLOOKUP('MATRIZ DE RIESGOS DE SST'!N153,'MAPAS DE RIESGOS INHER Y RESID'!$O$3:$P$7,2,FALSE)</f>
        <v>16</v>
      </c>
      <c r="P153" s="74">
        <f t="shared" si="19"/>
        <v>16</v>
      </c>
      <c r="Q153" s="73" t="str">
        <f>IF(OR('MAPAS DE RIESGOS INHER Y RESID'!$G$7='MATRIZ DE RIESGOS DE SST'!P153,P153&lt;'MAPAS DE RIESGOS INHER Y RESID'!$G$3+1),'MAPAS DE RIESGOS INHER Y RESID'!$M$6,IF(OR('MAPAS DE RIESGOS INHER Y RESID'!$H$5='MATRIZ DE RIESGOS DE SST'!P153,P153&lt;'MAPAS DE RIESGOS INHER Y RESID'!$I$5+1),'MAPAS DE RIESGOS INHER Y RESID'!$M$5,IF(OR('MAPAS DE RIESGOS INHER Y RESID'!$I$4='MATRIZ DE RIESGOS DE SST'!P153,P153&lt;'MAPAS DE RIESGOS INHER Y RESID'!$J$4+1),'MAPAS DE RIESGOS INHER Y RESID'!$M$4,'MAPAS DE RIESGOS INHER Y RESID'!$M$3)))</f>
        <v>MODERADO</v>
      </c>
      <c r="R153" s="89" t="s">
        <v>282</v>
      </c>
      <c r="S153" s="89" t="s">
        <v>282</v>
      </c>
      <c r="T153" s="86" t="s">
        <v>420</v>
      </c>
      <c r="U153" s="86" t="s">
        <v>423</v>
      </c>
      <c r="V153" s="73" t="s">
        <v>183</v>
      </c>
      <c r="W153" s="84">
        <f>VLOOKUP(V153,'MAPAS DE RIESGOS INHER Y RESID'!$E$16:$F$18,2,FALSE)</f>
        <v>0.9</v>
      </c>
      <c r="X153" s="75">
        <f t="shared" ref="X153:X219" si="20">P153-(P153*W153)</f>
        <v>1.5999999999999996</v>
      </c>
      <c r="Y153" s="73" t="str">
        <f>IF(OR('MAPAS DE RIESGOS INHER Y RESID'!$G$18='MATRIZ DE RIESGOS DE SST'!X153,X153&lt;'MAPAS DE RIESGOS INHER Y RESID'!$G$16+1),'MAPAS DE RIESGOS INHER Y RESID'!$M$19,IF(OR('MAPAS DE RIESGOS INHER Y RESID'!$H$17='MATRIZ DE RIESGOS DE SST'!X153,X153&lt;'MAPAS DE RIESGOS INHER Y RESID'!$I$18+1),'MAPAS DE RIESGOS INHER Y RESID'!$M$18,IF(OR('MAPAS DE RIESGOS INHER Y RESID'!$I$17='MATRIZ DE RIESGOS DE SST'!X153,X153&lt;'MAPAS DE RIESGOS INHER Y RESID'!$J$17+1),'MAPAS DE RIESGOS INHER Y RESID'!$M$17,'MAPAS DE RIESGOS INHER Y RESID'!$M$16)))</f>
        <v>BAJO</v>
      </c>
      <c r="Z153" s="86" t="s">
        <v>203</v>
      </c>
    </row>
    <row r="154" spans="1:26" ht="165" customHeight="1">
      <c r="A154" s="119"/>
      <c r="B154" s="123"/>
      <c r="C154" s="123"/>
      <c r="D154" s="123"/>
      <c r="E154" s="123"/>
      <c r="F154" s="123"/>
      <c r="G154" s="123"/>
      <c r="H154" s="119"/>
      <c r="I154" s="83" t="s">
        <v>221</v>
      </c>
      <c r="J154" s="88" t="s">
        <v>230</v>
      </c>
      <c r="K154" s="83" t="s">
        <v>122</v>
      </c>
      <c r="L154" s="73" t="s">
        <v>188</v>
      </c>
      <c r="M154" s="74">
        <f>VLOOKUP('MATRIZ DE RIESGOS DE SST'!L154,'MAPAS DE RIESGOS INHER Y RESID'!$E$3:$F$7,2,FALSE)</f>
        <v>2</v>
      </c>
      <c r="N154" s="73" t="s">
        <v>191</v>
      </c>
      <c r="O154" s="74">
        <f>VLOOKUP('MATRIZ DE RIESGOS DE SST'!N154,'MAPAS DE RIESGOS INHER Y RESID'!$O$3:$P$7,2,FALSE)</f>
        <v>4</v>
      </c>
      <c r="P154" s="74">
        <f t="shared" si="19"/>
        <v>8</v>
      </c>
      <c r="Q154" s="73" t="str">
        <f>IF(OR('MAPAS DE RIESGOS INHER Y RESID'!$G$7='MATRIZ DE RIESGOS DE SST'!P154,P154&lt;'MAPAS DE RIESGOS INHER Y RESID'!$G$3+1),'MAPAS DE RIESGOS INHER Y RESID'!$M$6,IF(OR('MAPAS DE RIESGOS INHER Y RESID'!$H$5='MATRIZ DE RIESGOS DE SST'!P154,P154&lt;'MAPAS DE RIESGOS INHER Y RESID'!$I$5+1),'MAPAS DE RIESGOS INHER Y RESID'!$M$5,IF(OR('MAPAS DE RIESGOS INHER Y RESID'!$I$4='MATRIZ DE RIESGOS DE SST'!P154,P154&lt;'MAPAS DE RIESGOS INHER Y RESID'!$J$4+1),'MAPAS DE RIESGOS INHER Y RESID'!$M$4,'MAPAS DE RIESGOS INHER Y RESID'!$M$3)))</f>
        <v>BAJO</v>
      </c>
      <c r="R154" s="89" t="s">
        <v>282</v>
      </c>
      <c r="S154" s="89" t="s">
        <v>408</v>
      </c>
      <c r="T154" s="86" t="s">
        <v>420</v>
      </c>
      <c r="U154" s="86" t="s">
        <v>423</v>
      </c>
      <c r="V154" s="73" t="s">
        <v>183</v>
      </c>
      <c r="W154" s="84">
        <f>VLOOKUP(V154,'MAPAS DE RIESGOS INHER Y RESID'!$E$16:$F$18,2,FALSE)</f>
        <v>0.9</v>
      </c>
      <c r="X154" s="75">
        <f t="shared" si="20"/>
        <v>0.79999999999999982</v>
      </c>
      <c r="Y154" s="73" t="str">
        <f>IF(OR('MAPAS DE RIESGOS INHER Y RESID'!$G$18='MATRIZ DE RIESGOS DE SST'!X154,X154&lt;'MAPAS DE RIESGOS INHER Y RESID'!$G$16+1),'MAPAS DE RIESGOS INHER Y RESID'!$M$19,IF(OR('MAPAS DE RIESGOS INHER Y RESID'!$H$17='MATRIZ DE RIESGOS DE SST'!X154,X154&lt;'MAPAS DE RIESGOS INHER Y RESID'!$I$18+1),'MAPAS DE RIESGOS INHER Y RESID'!$M$18,IF(OR('MAPAS DE RIESGOS INHER Y RESID'!$I$17='MATRIZ DE RIESGOS DE SST'!X154,X154&lt;'MAPAS DE RIESGOS INHER Y RESID'!$J$17+1),'MAPAS DE RIESGOS INHER Y RESID'!$M$17,'MAPAS DE RIESGOS INHER Y RESID'!$M$16)))</f>
        <v>BAJO</v>
      </c>
      <c r="Z154" s="86" t="s">
        <v>203</v>
      </c>
    </row>
    <row r="155" spans="1:26" ht="165" customHeight="1">
      <c r="A155" s="119"/>
      <c r="B155" s="123"/>
      <c r="C155" s="123"/>
      <c r="D155" s="123"/>
      <c r="E155" s="123"/>
      <c r="F155" s="123"/>
      <c r="G155" s="123"/>
      <c r="H155" s="119"/>
      <c r="I155" s="83" t="s">
        <v>129</v>
      </c>
      <c r="J155" s="88" t="s">
        <v>351</v>
      </c>
      <c r="K155" s="83" t="s">
        <v>128</v>
      </c>
      <c r="L155" s="73" t="s">
        <v>188</v>
      </c>
      <c r="M155" s="74">
        <f>VLOOKUP('MATRIZ DE RIESGOS DE SST'!L155,'MAPAS DE RIESGOS INHER Y RESID'!$E$3:$F$7,2,FALSE)</f>
        <v>2</v>
      </c>
      <c r="N155" s="73" t="s">
        <v>191</v>
      </c>
      <c r="O155" s="74">
        <f>VLOOKUP('MATRIZ DE RIESGOS DE SST'!N155,'MAPAS DE RIESGOS INHER Y RESID'!$O$3:$P$7,2,FALSE)</f>
        <v>4</v>
      </c>
      <c r="P155" s="74">
        <f t="shared" si="19"/>
        <v>8</v>
      </c>
      <c r="Q155" s="73" t="str">
        <f>IF(OR('MAPAS DE RIESGOS INHER Y RESID'!$G$7='MATRIZ DE RIESGOS DE SST'!P155,P155&lt;'MAPAS DE RIESGOS INHER Y RESID'!$G$3+1),'MAPAS DE RIESGOS INHER Y RESID'!$M$6,IF(OR('MAPAS DE RIESGOS INHER Y RESID'!$H$5='MATRIZ DE RIESGOS DE SST'!P155,P155&lt;'MAPAS DE RIESGOS INHER Y RESID'!$I$5+1),'MAPAS DE RIESGOS INHER Y RESID'!$M$5,IF(OR('MAPAS DE RIESGOS INHER Y RESID'!$I$4='MATRIZ DE RIESGOS DE SST'!P155,P155&lt;'MAPAS DE RIESGOS INHER Y RESID'!$J$4+1),'MAPAS DE RIESGOS INHER Y RESID'!$M$4,'MAPAS DE RIESGOS INHER Y RESID'!$M$3)))</f>
        <v>BAJO</v>
      </c>
      <c r="R155" s="89"/>
      <c r="S155" s="86" t="s">
        <v>311</v>
      </c>
      <c r="T155" s="86" t="s">
        <v>312</v>
      </c>
      <c r="U155" s="86" t="s">
        <v>424</v>
      </c>
      <c r="V155" s="73" t="s">
        <v>183</v>
      </c>
      <c r="W155" s="84">
        <f>VLOOKUP(V155,'MAPAS DE RIESGOS INHER Y RESID'!$E$16:$F$18,2,FALSE)</f>
        <v>0.9</v>
      </c>
      <c r="X155" s="75">
        <f t="shared" si="20"/>
        <v>0.79999999999999982</v>
      </c>
      <c r="Y155" s="73" t="str">
        <f>IF(OR('MAPAS DE RIESGOS INHER Y RESID'!$G$18='MATRIZ DE RIESGOS DE SST'!X155,X155&lt;'MAPAS DE RIESGOS INHER Y RESID'!$G$16+1),'MAPAS DE RIESGOS INHER Y RESID'!$M$19,IF(OR('MAPAS DE RIESGOS INHER Y RESID'!$H$17='MATRIZ DE RIESGOS DE SST'!X155,X155&lt;'MAPAS DE RIESGOS INHER Y RESID'!$I$18+1),'MAPAS DE RIESGOS INHER Y RESID'!$M$18,IF(OR('MAPAS DE RIESGOS INHER Y RESID'!$I$17='MATRIZ DE RIESGOS DE SST'!X155,X155&lt;'MAPAS DE RIESGOS INHER Y RESID'!$J$17+1),'MAPAS DE RIESGOS INHER Y RESID'!$M$17,'MAPAS DE RIESGOS INHER Y RESID'!$M$16)))</f>
        <v>BAJO</v>
      </c>
      <c r="Z155" s="86" t="s">
        <v>203</v>
      </c>
    </row>
    <row r="156" spans="1:26" ht="165" customHeight="1">
      <c r="A156" s="119"/>
      <c r="B156" s="123"/>
      <c r="C156" s="123"/>
      <c r="D156" s="123"/>
      <c r="E156" s="123"/>
      <c r="F156" s="123"/>
      <c r="G156" s="123"/>
      <c r="H156" s="119"/>
      <c r="I156" s="83" t="s">
        <v>93</v>
      </c>
      <c r="J156" s="88" t="s">
        <v>348</v>
      </c>
      <c r="K156" s="83" t="s">
        <v>347</v>
      </c>
      <c r="L156" s="73" t="s">
        <v>182</v>
      </c>
      <c r="M156" s="74">
        <f>VLOOKUP('MATRIZ DE RIESGOS DE SST'!L156,'MAPAS DE RIESGOS INHER Y RESID'!$E$3:$F$7,2,FALSE)</f>
        <v>3</v>
      </c>
      <c r="N156" s="73" t="s">
        <v>192</v>
      </c>
      <c r="O156" s="74">
        <f>VLOOKUP('MATRIZ DE RIESGOS DE SST'!N156,'MAPAS DE RIESGOS INHER Y RESID'!$O$3:$P$7,2,FALSE)</f>
        <v>16</v>
      </c>
      <c r="P156" s="74">
        <f>+M156*O156</f>
        <v>48</v>
      </c>
      <c r="Q156" s="73" t="str">
        <f>IF(OR('MAPAS DE RIESGOS INHER Y RESID'!$G$7='MATRIZ DE RIESGOS DE SST'!P156,P156&lt;'MAPAS DE RIESGOS INHER Y RESID'!$G$3+1),'MAPAS DE RIESGOS INHER Y RESID'!$M$6,IF(OR('MAPAS DE RIESGOS INHER Y RESID'!$H$5='MATRIZ DE RIESGOS DE SST'!P156,P156&lt;'MAPAS DE RIESGOS INHER Y RESID'!$I$5+1),'MAPAS DE RIESGOS INHER Y RESID'!$M$5,IF(OR('MAPAS DE RIESGOS INHER Y RESID'!$I$4='MATRIZ DE RIESGOS DE SST'!P156,P156&lt;'MAPAS DE RIESGOS INHER Y RESID'!$J$4+1),'MAPAS DE RIESGOS INHER Y RESID'!$M$4,'MAPAS DE RIESGOS INHER Y RESID'!$M$3)))</f>
        <v>MODERADO</v>
      </c>
      <c r="R156" s="86" t="s">
        <v>425</v>
      </c>
      <c r="S156" s="86"/>
      <c r="T156" s="86" t="s">
        <v>420</v>
      </c>
      <c r="U156" s="86" t="s">
        <v>426</v>
      </c>
      <c r="V156" s="73" t="s">
        <v>183</v>
      </c>
      <c r="W156" s="84">
        <f>VLOOKUP(V156,'MAPAS DE RIESGOS INHER Y RESID'!$E$16:$F$18,2,FALSE)</f>
        <v>0.9</v>
      </c>
      <c r="X156" s="75">
        <f>P156-(P156*W156)</f>
        <v>4.7999999999999972</v>
      </c>
      <c r="Y156" s="73" t="str">
        <f>IF(OR('MAPAS DE RIESGOS INHER Y RESID'!$G$18='MATRIZ DE RIESGOS DE SST'!X156,X156&lt;'MAPAS DE RIESGOS INHER Y RESID'!$G$16+1),'MAPAS DE RIESGOS INHER Y RESID'!$M$19,IF(OR('MAPAS DE RIESGOS INHER Y RESID'!$H$17='MATRIZ DE RIESGOS DE SST'!X156,X156&lt;'MAPAS DE RIESGOS INHER Y RESID'!$I$18+1),'MAPAS DE RIESGOS INHER Y RESID'!$M$18,IF(OR('MAPAS DE RIESGOS INHER Y RESID'!$I$17='MATRIZ DE RIESGOS DE SST'!X156,X156&lt;'MAPAS DE RIESGOS INHER Y RESID'!$J$17+1),'MAPAS DE RIESGOS INHER Y RESID'!$M$17,'MAPAS DE RIESGOS INHER Y RESID'!$M$16)))</f>
        <v>BAJO</v>
      </c>
      <c r="Z156" s="86" t="s">
        <v>203</v>
      </c>
    </row>
    <row r="157" spans="1:26" ht="165" customHeight="1">
      <c r="A157" s="119"/>
      <c r="B157" s="123"/>
      <c r="C157" s="123"/>
      <c r="D157" s="123"/>
      <c r="E157" s="123"/>
      <c r="F157" s="123"/>
      <c r="G157" s="123"/>
      <c r="H157" s="119"/>
      <c r="I157" s="83" t="s">
        <v>112</v>
      </c>
      <c r="J157" s="88" t="s">
        <v>113</v>
      </c>
      <c r="K157" s="83" t="s">
        <v>114</v>
      </c>
      <c r="L157" s="73" t="s">
        <v>182</v>
      </c>
      <c r="M157" s="74">
        <f>VLOOKUP('MATRIZ DE RIESGOS DE SST'!L157,'MAPAS DE RIESGOS INHER Y RESID'!$E$3:$F$7,2,FALSE)</f>
        <v>3</v>
      </c>
      <c r="N157" s="73" t="s">
        <v>191</v>
      </c>
      <c r="O157" s="74">
        <f>VLOOKUP('MATRIZ DE RIESGOS DE SST'!N157,'MAPAS DE RIESGOS INHER Y RESID'!$O$3:$P$7,2,FALSE)</f>
        <v>4</v>
      </c>
      <c r="P157" s="74">
        <f t="shared" si="19"/>
        <v>12</v>
      </c>
      <c r="Q157" s="73" t="str">
        <f>IF(OR('MAPAS DE RIESGOS INHER Y RESID'!$G$7='MATRIZ DE RIESGOS DE SST'!P157,P157&lt;'MAPAS DE RIESGOS INHER Y RESID'!$G$3+1),'MAPAS DE RIESGOS INHER Y RESID'!$M$6,IF(OR('MAPAS DE RIESGOS INHER Y RESID'!$H$5='MATRIZ DE RIESGOS DE SST'!P157,P157&lt;'MAPAS DE RIESGOS INHER Y RESID'!$I$5+1),'MAPAS DE RIESGOS INHER Y RESID'!$M$5,IF(OR('MAPAS DE RIESGOS INHER Y RESID'!$I$4='MATRIZ DE RIESGOS DE SST'!P157,P157&lt;'MAPAS DE RIESGOS INHER Y RESID'!$J$4+1),'MAPAS DE RIESGOS INHER Y RESID'!$M$4,'MAPAS DE RIESGOS INHER Y RESID'!$M$3)))</f>
        <v>MODERADO</v>
      </c>
      <c r="R157" s="86" t="s">
        <v>445</v>
      </c>
      <c r="S157" s="89"/>
      <c r="T157" s="86" t="s">
        <v>320</v>
      </c>
      <c r="U157" s="86" t="s">
        <v>319</v>
      </c>
      <c r="V157" s="73" t="s">
        <v>183</v>
      </c>
      <c r="W157" s="84">
        <f>VLOOKUP(V157,'MAPAS DE RIESGOS INHER Y RESID'!$E$16:$F$18,2,FALSE)</f>
        <v>0.9</v>
      </c>
      <c r="X157" s="75">
        <f t="shared" si="20"/>
        <v>1.1999999999999993</v>
      </c>
      <c r="Y157" s="73" t="str">
        <f>IF(OR('MAPAS DE RIESGOS INHER Y RESID'!$G$18='MATRIZ DE RIESGOS DE SST'!X157,X157&lt;'MAPAS DE RIESGOS INHER Y RESID'!$G$16+1),'MAPAS DE RIESGOS INHER Y RESID'!$M$19,IF(OR('MAPAS DE RIESGOS INHER Y RESID'!$H$17='MATRIZ DE RIESGOS DE SST'!X157,X157&lt;'MAPAS DE RIESGOS INHER Y RESID'!$I$18+1),'MAPAS DE RIESGOS INHER Y RESID'!$M$18,IF(OR('MAPAS DE RIESGOS INHER Y RESID'!$I$17='MATRIZ DE RIESGOS DE SST'!X157,X157&lt;'MAPAS DE RIESGOS INHER Y RESID'!$J$17+1),'MAPAS DE RIESGOS INHER Y RESID'!$M$17,'MAPAS DE RIESGOS INHER Y RESID'!$M$16)))</f>
        <v>BAJO</v>
      </c>
      <c r="Z157" s="86" t="s">
        <v>203</v>
      </c>
    </row>
    <row r="158" spans="1:26" ht="165" customHeight="1">
      <c r="A158" s="119" t="s">
        <v>443</v>
      </c>
      <c r="B158" s="123"/>
      <c r="C158" s="123"/>
      <c r="D158" s="123"/>
      <c r="E158" s="123"/>
      <c r="F158" s="123"/>
      <c r="G158" s="123"/>
      <c r="H158" s="119"/>
      <c r="I158" s="83" t="s">
        <v>242</v>
      </c>
      <c r="J158" s="83" t="s">
        <v>353</v>
      </c>
      <c r="K158" s="83" t="s">
        <v>63</v>
      </c>
      <c r="L158" s="73" t="s">
        <v>188</v>
      </c>
      <c r="M158" s="74">
        <f>VLOOKUP('MATRIZ DE RIESGOS DE SST'!L158,'MAPAS DE RIESGOS INHER Y RESID'!$E$3:$F$7,2,FALSE)</f>
        <v>2</v>
      </c>
      <c r="N158" s="73" t="s">
        <v>190</v>
      </c>
      <c r="O158" s="74">
        <f>VLOOKUP('MATRIZ DE RIESGOS DE SST'!N158,'MAPAS DE RIESGOS INHER Y RESID'!$O$3:$P$7,2,FALSE)</f>
        <v>2</v>
      </c>
      <c r="P158" s="74">
        <f t="shared" si="19"/>
        <v>4</v>
      </c>
      <c r="Q158" s="73" t="str">
        <f>IF(OR('MAPAS DE RIESGOS INHER Y RESID'!$G$7='MATRIZ DE RIESGOS DE SST'!P158,P158&lt;'MAPAS DE RIESGOS INHER Y RESID'!$G$3+1),'MAPAS DE RIESGOS INHER Y RESID'!$M$6,IF(OR('MAPAS DE RIESGOS INHER Y RESID'!$H$5='MATRIZ DE RIESGOS DE SST'!P158,P158&lt;'MAPAS DE RIESGOS INHER Y RESID'!$I$5+1),'MAPAS DE RIESGOS INHER Y RESID'!$M$5,IF(OR('MAPAS DE RIESGOS INHER Y RESID'!$I$4='MATRIZ DE RIESGOS DE SST'!P158,P158&lt;'MAPAS DE RIESGOS INHER Y RESID'!$J$4+1),'MAPAS DE RIESGOS INHER Y RESID'!$M$4,'MAPAS DE RIESGOS INHER Y RESID'!$M$3)))</f>
        <v>BAJO</v>
      </c>
      <c r="R158" s="89"/>
      <c r="S158" s="89"/>
      <c r="T158" s="86" t="s">
        <v>417</v>
      </c>
      <c r="U158" s="86" t="s">
        <v>288</v>
      </c>
      <c r="V158" s="73" t="s">
        <v>183</v>
      </c>
      <c r="W158" s="84">
        <f>VLOOKUP(V158,'MAPAS DE RIESGOS INHER Y RESID'!$E$16:$F$18,2,FALSE)</f>
        <v>0.9</v>
      </c>
      <c r="X158" s="75">
        <f t="shared" si="20"/>
        <v>0.39999999999999991</v>
      </c>
      <c r="Y158" s="73" t="str">
        <f>IF(OR('MAPAS DE RIESGOS INHER Y RESID'!$G$18='MATRIZ DE RIESGOS DE SST'!X158,X158&lt;'MAPAS DE RIESGOS INHER Y RESID'!$G$16+1),'MAPAS DE RIESGOS INHER Y RESID'!$M$19,IF(OR('MAPAS DE RIESGOS INHER Y RESID'!$H$17='MATRIZ DE RIESGOS DE SST'!X158,X158&lt;'MAPAS DE RIESGOS INHER Y RESID'!$I$18+1),'MAPAS DE RIESGOS INHER Y RESID'!$M$18,IF(OR('MAPAS DE RIESGOS INHER Y RESID'!$I$17='MATRIZ DE RIESGOS DE SST'!X158,X158&lt;'MAPAS DE RIESGOS INHER Y RESID'!$J$17+1),'MAPAS DE RIESGOS INHER Y RESID'!$M$17,'MAPAS DE RIESGOS INHER Y RESID'!$M$16)))</f>
        <v>BAJO</v>
      </c>
      <c r="Z158" s="86" t="s">
        <v>203</v>
      </c>
    </row>
    <row r="159" spans="1:26" ht="165" customHeight="1">
      <c r="A159" s="119"/>
      <c r="B159" s="123"/>
      <c r="C159" s="123"/>
      <c r="D159" s="123"/>
      <c r="E159" s="123"/>
      <c r="F159" s="123"/>
      <c r="G159" s="123"/>
      <c r="H159" s="119"/>
      <c r="I159" s="83" t="s">
        <v>101</v>
      </c>
      <c r="J159" s="83" t="s">
        <v>354</v>
      </c>
      <c r="K159" s="83" t="s">
        <v>102</v>
      </c>
      <c r="L159" s="73" t="s">
        <v>182</v>
      </c>
      <c r="M159" s="74">
        <f>VLOOKUP('MATRIZ DE RIESGOS DE SST'!L159,'MAPAS DE RIESGOS INHER Y RESID'!$E$3:$F$7,2,FALSE)</f>
        <v>3</v>
      </c>
      <c r="N159" s="73" t="s">
        <v>191</v>
      </c>
      <c r="O159" s="74">
        <f>VLOOKUP('MATRIZ DE RIESGOS DE SST'!N159,'MAPAS DE RIESGOS INHER Y RESID'!$O$3:$P$7,2,FALSE)</f>
        <v>4</v>
      </c>
      <c r="P159" s="74">
        <f t="shared" si="19"/>
        <v>12</v>
      </c>
      <c r="Q159" s="73" t="str">
        <f>IF(OR('MAPAS DE RIESGOS INHER Y RESID'!$G$7='MATRIZ DE RIESGOS DE SST'!P159,P159&lt;'MAPAS DE RIESGOS INHER Y RESID'!$G$3+1),'MAPAS DE RIESGOS INHER Y RESID'!$M$6,IF(OR('MAPAS DE RIESGOS INHER Y RESID'!$H$5='MATRIZ DE RIESGOS DE SST'!P159,P159&lt;'MAPAS DE RIESGOS INHER Y RESID'!$I$5+1),'MAPAS DE RIESGOS INHER Y RESID'!$M$5,IF(OR('MAPAS DE RIESGOS INHER Y RESID'!$I$4='MATRIZ DE RIESGOS DE SST'!P159,P159&lt;'MAPAS DE RIESGOS INHER Y RESID'!$J$4+1),'MAPAS DE RIESGOS INHER Y RESID'!$M$4,'MAPAS DE RIESGOS INHER Y RESID'!$M$3)))</f>
        <v>MODERADO</v>
      </c>
      <c r="R159" s="89"/>
      <c r="S159" s="86" t="s">
        <v>402</v>
      </c>
      <c r="T159" s="86" t="s">
        <v>404</v>
      </c>
      <c r="U159" s="86" t="s">
        <v>405</v>
      </c>
      <c r="V159" s="73" t="s">
        <v>183</v>
      </c>
      <c r="W159" s="84">
        <f>VLOOKUP(V159,'MAPAS DE RIESGOS INHER Y RESID'!$E$16:$F$18,2,FALSE)</f>
        <v>0.9</v>
      </c>
      <c r="X159" s="75">
        <f t="shared" si="20"/>
        <v>1.1999999999999993</v>
      </c>
      <c r="Y159" s="73" t="str">
        <f>IF(OR('MAPAS DE RIESGOS INHER Y RESID'!$G$18='MATRIZ DE RIESGOS DE SST'!X159,X159&lt;'MAPAS DE RIESGOS INHER Y RESID'!$G$16+1),'MAPAS DE RIESGOS INHER Y RESID'!$M$19,IF(OR('MAPAS DE RIESGOS INHER Y RESID'!$H$17='MATRIZ DE RIESGOS DE SST'!X159,X159&lt;'MAPAS DE RIESGOS INHER Y RESID'!$I$18+1),'MAPAS DE RIESGOS INHER Y RESID'!$M$18,IF(OR('MAPAS DE RIESGOS INHER Y RESID'!$I$17='MATRIZ DE RIESGOS DE SST'!X159,X159&lt;'MAPAS DE RIESGOS INHER Y RESID'!$J$17+1),'MAPAS DE RIESGOS INHER Y RESID'!$M$17,'MAPAS DE RIESGOS INHER Y RESID'!$M$16)))</f>
        <v>BAJO</v>
      </c>
      <c r="Z159" s="86" t="s">
        <v>203</v>
      </c>
    </row>
    <row r="160" spans="1:26" ht="165" customHeight="1">
      <c r="A160" s="119"/>
      <c r="B160" s="123"/>
      <c r="C160" s="123"/>
      <c r="D160" s="123"/>
      <c r="E160" s="123"/>
      <c r="F160" s="123"/>
      <c r="G160" s="123"/>
      <c r="H160" s="119"/>
      <c r="I160" s="83" t="s">
        <v>213</v>
      </c>
      <c r="J160" s="83" t="s">
        <v>355</v>
      </c>
      <c r="K160" s="83" t="s">
        <v>111</v>
      </c>
      <c r="L160" s="73" t="s">
        <v>188</v>
      </c>
      <c r="M160" s="74">
        <f>VLOOKUP('MATRIZ DE RIESGOS DE SST'!L160,'MAPAS DE RIESGOS INHER Y RESID'!$E$3:$F$7,2,FALSE)</f>
        <v>2</v>
      </c>
      <c r="N160" s="73" t="s">
        <v>192</v>
      </c>
      <c r="O160" s="74">
        <f>VLOOKUP('MATRIZ DE RIESGOS DE SST'!N160,'MAPAS DE RIESGOS INHER Y RESID'!$O$3:$P$7,2,FALSE)</f>
        <v>16</v>
      </c>
      <c r="P160" s="74">
        <f t="shared" si="19"/>
        <v>32</v>
      </c>
      <c r="Q160" s="73" t="str">
        <f>IF(OR('MAPAS DE RIESGOS INHER Y RESID'!$G$7='MATRIZ DE RIESGOS DE SST'!P160,P160&lt;'MAPAS DE RIESGOS INHER Y RESID'!$G$3+1),'MAPAS DE RIESGOS INHER Y RESID'!$M$6,IF(OR('MAPAS DE RIESGOS INHER Y RESID'!$H$5='MATRIZ DE RIESGOS DE SST'!P160,P160&lt;'MAPAS DE RIESGOS INHER Y RESID'!$I$5+1),'MAPAS DE RIESGOS INHER Y RESID'!$M$5,IF(OR('MAPAS DE RIESGOS INHER Y RESID'!$I$4='MATRIZ DE RIESGOS DE SST'!P160,P160&lt;'MAPAS DE RIESGOS INHER Y RESID'!$J$4+1),'MAPAS DE RIESGOS INHER Y RESID'!$M$4,'MAPAS DE RIESGOS INHER Y RESID'!$M$3)))</f>
        <v>MODERADO</v>
      </c>
      <c r="R160" s="89" t="s">
        <v>282</v>
      </c>
      <c r="S160" s="89" t="s">
        <v>282</v>
      </c>
      <c r="T160" s="86" t="s">
        <v>427</v>
      </c>
      <c r="U160" s="86" t="s">
        <v>319</v>
      </c>
      <c r="V160" s="73" t="s">
        <v>183</v>
      </c>
      <c r="W160" s="84">
        <f>VLOOKUP(V160,'MAPAS DE RIESGOS INHER Y RESID'!$E$16:$F$18,2,FALSE)</f>
        <v>0.9</v>
      </c>
      <c r="X160" s="75">
        <f t="shared" si="20"/>
        <v>3.1999999999999993</v>
      </c>
      <c r="Y160" s="73" t="str">
        <f>IF(OR('MAPAS DE RIESGOS INHER Y RESID'!$G$18='MATRIZ DE RIESGOS DE SST'!X160,X160&lt;'MAPAS DE RIESGOS INHER Y RESID'!$G$16+1),'MAPAS DE RIESGOS INHER Y RESID'!$M$19,IF(OR('MAPAS DE RIESGOS INHER Y RESID'!$H$17='MATRIZ DE RIESGOS DE SST'!X160,X160&lt;'MAPAS DE RIESGOS INHER Y RESID'!$I$18+1),'MAPAS DE RIESGOS INHER Y RESID'!$M$18,IF(OR('MAPAS DE RIESGOS INHER Y RESID'!$I$17='MATRIZ DE RIESGOS DE SST'!X160,X160&lt;'MAPAS DE RIESGOS INHER Y RESID'!$J$17+1),'MAPAS DE RIESGOS INHER Y RESID'!$M$17,'MAPAS DE RIESGOS INHER Y RESID'!$M$16)))</f>
        <v>BAJO</v>
      </c>
      <c r="Z160" s="86" t="s">
        <v>203</v>
      </c>
    </row>
    <row r="161" spans="1:26" ht="165" customHeight="1">
      <c r="A161" s="119"/>
      <c r="B161" s="123"/>
      <c r="C161" s="123"/>
      <c r="D161" s="123"/>
      <c r="E161" s="123"/>
      <c r="F161" s="123"/>
      <c r="G161" s="123"/>
      <c r="H161" s="119"/>
      <c r="I161" s="83" t="s">
        <v>218</v>
      </c>
      <c r="J161" s="83" t="s">
        <v>345</v>
      </c>
      <c r="K161" s="83" t="s">
        <v>122</v>
      </c>
      <c r="L161" s="73" t="s">
        <v>188</v>
      </c>
      <c r="M161" s="74">
        <f>VLOOKUP('MATRIZ DE RIESGOS DE SST'!L161,'MAPAS DE RIESGOS INHER Y RESID'!$E$3:$F$7,2,FALSE)</f>
        <v>2</v>
      </c>
      <c r="N161" s="73" t="s">
        <v>192</v>
      </c>
      <c r="O161" s="74">
        <f>VLOOKUP('MATRIZ DE RIESGOS DE SST'!N161,'MAPAS DE RIESGOS INHER Y RESID'!$O$3:$P$7,2,FALSE)</f>
        <v>16</v>
      </c>
      <c r="P161" s="74">
        <f t="shared" si="19"/>
        <v>32</v>
      </c>
      <c r="Q161" s="73" t="str">
        <f>IF(OR('MAPAS DE RIESGOS INHER Y RESID'!$G$7='MATRIZ DE RIESGOS DE SST'!P161,P161&lt;'MAPAS DE RIESGOS INHER Y RESID'!$G$3+1),'MAPAS DE RIESGOS INHER Y RESID'!$M$6,IF(OR('MAPAS DE RIESGOS INHER Y RESID'!$H$5='MATRIZ DE RIESGOS DE SST'!P161,P161&lt;'MAPAS DE RIESGOS INHER Y RESID'!$I$5+1),'MAPAS DE RIESGOS INHER Y RESID'!$M$5,IF(OR('MAPAS DE RIESGOS INHER Y RESID'!$I$4='MATRIZ DE RIESGOS DE SST'!P161,P161&lt;'MAPAS DE RIESGOS INHER Y RESID'!$J$4+1),'MAPAS DE RIESGOS INHER Y RESID'!$M$4,'MAPAS DE RIESGOS INHER Y RESID'!$M$3)))</f>
        <v>MODERADO</v>
      </c>
      <c r="R161" s="89" t="s">
        <v>282</v>
      </c>
      <c r="S161" s="89"/>
      <c r="T161" s="86" t="s">
        <v>420</v>
      </c>
      <c r="U161" s="86" t="s">
        <v>423</v>
      </c>
      <c r="V161" s="73" t="s">
        <v>183</v>
      </c>
      <c r="W161" s="84">
        <f>VLOOKUP(V161,'MAPAS DE RIESGOS INHER Y RESID'!$E$16:$F$18,2,FALSE)</f>
        <v>0.9</v>
      </c>
      <c r="X161" s="75">
        <f t="shared" si="20"/>
        <v>3.1999999999999993</v>
      </c>
      <c r="Y161" s="73" t="str">
        <f>IF(OR('MAPAS DE RIESGOS INHER Y RESID'!$G$18='MATRIZ DE RIESGOS DE SST'!X161,X161&lt;'MAPAS DE RIESGOS INHER Y RESID'!$G$16+1),'MAPAS DE RIESGOS INHER Y RESID'!$M$19,IF(OR('MAPAS DE RIESGOS INHER Y RESID'!$H$17='MATRIZ DE RIESGOS DE SST'!X161,X161&lt;'MAPAS DE RIESGOS INHER Y RESID'!$I$18+1),'MAPAS DE RIESGOS INHER Y RESID'!$M$18,IF(OR('MAPAS DE RIESGOS INHER Y RESID'!$I$17='MATRIZ DE RIESGOS DE SST'!X161,X161&lt;'MAPAS DE RIESGOS INHER Y RESID'!$J$17+1),'MAPAS DE RIESGOS INHER Y RESID'!$M$17,'MAPAS DE RIESGOS INHER Y RESID'!$M$16)))</f>
        <v>BAJO</v>
      </c>
      <c r="Z161" s="86" t="s">
        <v>203</v>
      </c>
    </row>
    <row r="162" spans="1:26" ht="165" customHeight="1">
      <c r="A162" s="119"/>
      <c r="B162" s="123"/>
      <c r="C162" s="123"/>
      <c r="D162" s="123"/>
      <c r="E162" s="123"/>
      <c r="F162" s="123"/>
      <c r="G162" s="123"/>
      <c r="H162" s="119"/>
      <c r="I162" s="83" t="s">
        <v>221</v>
      </c>
      <c r="J162" s="83" t="s">
        <v>230</v>
      </c>
      <c r="K162" s="83" t="s">
        <v>122</v>
      </c>
      <c r="L162" s="73" t="s">
        <v>188</v>
      </c>
      <c r="M162" s="74">
        <f>VLOOKUP('MATRIZ DE RIESGOS DE SST'!L162,'MAPAS DE RIESGOS INHER Y RESID'!$E$3:$F$7,2,FALSE)</f>
        <v>2</v>
      </c>
      <c r="N162" s="73" t="s">
        <v>191</v>
      </c>
      <c r="O162" s="74">
        <f>VLOOKUP('MATRIZ DE RIESGOS DE SST'!N162,'MAPAS DE RIESGOS INHER Y RESID'!$O$3:$P$7,2,FALSE)</f>
        <v>4</v>
      </c>
      <c r="P162" s="74">
        <f t="shared" si="19"/>
        <v>8</v>
      </c>
      <c r="Q162" s="73" t="str">
        <f>IF(OR('MAPAS DE RIESGOS INHER Y RESID'!$G$7='MATRIZ DE RIESGOS DE SST'!P162,P162&lt;'MAPAS DE RIESGOS INHER Y RESID'!$G$3+1),'MAPAS DE RIESGOS INHER Y RESID'!$M$6,IF(OR('MAPAS DE RIESGOS INHER Y RESID'!$H$5='MATRIZ DE RIESGOS DE SST'!P162,P162&lt;'MAPAS DE RIESGOS INHER Y RESID'!$I$5+1),'MAPAS DE RIESGOS INHER Y RESID'!$M$5,IF(OR('MAPAS DE RIESGOS INHER Y RESID'!$I$4='MATRIZ DE RIESGOS DE SST'!P162,P162&lt;'MAPAS DE RIESGOS INHER Y RESID'!$J$4+1),'MAPAS DE RIESGOS INHER Y RESID'!$M$4,'MAPAS DE RIESGOS INHER Y RESID'!$M$3)))</f>
        <v>BAJO</v>
      </c>
      <c r="R162" s="89" t="s">
        <v>282</v>
      </c>
      <c r="S162" s="89" t="s">
        <v>408</v>
      </c>
      <c r="T162" s="86" t="s">
        <v>420</v>
      </c>
      <c r="U162" s="86" t="s">
        <v>423</v>
      </c>
      <c r="V162" s="73" t="s">
        <v>183</v>
      </c>
      <c r="W162" s="84">
        <f>VLOOKUP(V162,'MAPAS DE RIESGOS INHER Y RESID'!$E$16:$F$18,2,FALSE)</f>
        <v>0.9</v>
      </c>
      <c r="X162" s="75">
        <f t="shared" si="20"/>
        <v>0.79999999999999982</v>
      </c>
      <c r="Y162" s="73" t="str">
        <f>IF(OR('MAPAS DE RIESGOS INHER Y RESID'!$G$18='MATRIZ DE RIESGOS DE SST'!X162,X162&lt;'MAPAS DE RIESGOS INHER Y RESID'!$G$16+1),'MAPAS DE RIESGOS INHER Y RESID'!$M$19,IF(OR('MAPAS DE RIESGOS INHER Y RESID'!$H$17='MATRIZ DE RIESGOS DE SST'!X162,X162&lt;'MAPAS DE RIESGOS INHER Y RESID'!$I$18+1),'MAPAS DE RIESGOS INHER Y RESID'!$M$18,IF(OR('MAPAS DE RIESGOS INHER Y RESID'!$I$17='MATRIZ DE RIESGOS DE SST'!X162,X162&lt;'MAPAS DE RIESGOS INHER Y RESID'!$J$17+1),'MAPAS DE RIESGOS INHER Y RESID'!$M$17,'MAPAS DE RIESGOS INHER Y RESID'!$M$16)))</f>
        <v>BAJO</v>
      </c>
      <c r="Z162" s="86" t="s">
        <v>203</v>
      </c>
    </row>
    <row r="163" spans="1:26" ht="165" customHeight="1">
      <c r="A163" s="119"/>
      <c r="B163" s="123"/>
      <c r="C163" s="123"/>
      <c r="D163" s="123"/>
      <c r="E163" s="123"/>
      <c r="F163" s="123"/>
      <c r="G163" s="123"/>
      <c r="H163" s="119"/>
      <c r="I163" s="83" t="s">
        <v>336</v>
      </c>
      <c r="J163" s="83" t="s">
        <v>357</v>
      </c>
      <c r="K163" s="83" t="s">
        <v>59</v>
      </c>
      <c r="L163" s="73" t="s">
        <v>188</v>
      </c>
      <c r="M163" s="74">
        <f>VLOOKUP('MATRIZ DE RIESGOS DE SST'!L163,'MAPAS DE RIESGOS INHER Y RESID'!$E$3:$F$7,2,FALSE)</f>
        <v>2</v>
      </c>
      <c r="N163" s="73" t="s">
        <v>191</v>
      </c>
      <c r="O163" s="74">
        <f>VLOOKUP('MATRIZ DE RIESGOS DE SST'!N163,'MAPAS DE RIESGOS INHER Y RESID'!$O$3:$P$7,2,FALSE)</f>
        <v>4</v>
      </c>
      <c r="P163" s="74">
        <f t="shared" ref="P163:P168" si="21">+M163*O163</f>
        <v>8</v>
      </c>
      <c r="Q163" s="73" t="str">
        <f>IF(OR('MAPAS DE RIESGOS INHER Y RESID'!$G$7='MATRIZ DE RIESGOS DE SST'!P163,P163&lt;'MAPAS DE RIESGOS INHER Y RESID'!$G$3+1),'MAPAS DE RIESGOS INHER Y RESID'!$M$6,IF(OR('MAPAS DE RIESGOS INHER Y RESID'!$H$5='MATRIZ DE RIESGOS DE SST'!P163,P163&lt;'MAPAS DE RIESGOS INHER Y RESID'!$I$5+1),'MAPAS DE RIESGOS INHER Y RESID'!$M$5,IF(OR('MAPAS DE RIESGOS INHER Y RESID'!$I$4='MATRIZ DE RIESGOS DE SST'!P163,P163&lt;'MAPAS DE RIESGOS INHER Y RESID'!$J$4+1),'MAPAS DE RIESGOS INHER Y RESID'!$M$4,'MAPAS DE RIESGOS INHER Y RESID'!$M$3)))</f>
        <v>BAJO</v>
      </c>
      <c r="R163" s="89" t="s">
        <v>282</v>
      </c>
      <c r="S163" s="89" t="s">
        <v>282</v>
      </c>
      <c r="T163" s="86" t="s">
        <v>416</v>
      </c>
      <c r="U163" s="86" t="s">
        <v>395</v>
      </c>
      <c r="V163" s="73" t="s">
        <v>183</v>
      </c>
      <c r="W163" s="84">
        <f>VLOOKUP(V163,'MAPAS DE RIESGOS INHER Y RESID'!$E$16:$F$18,2,FALSE)</f>
        <v>0.9</v>
      </c>
      <c r="X163" s="75">
        <f t="shared" si="20"/>
        <v>0.79999999999999982</v>
      </c>
      <c r="Y163" s="73" t="str">
        <f>IF(OR('MAPAS DE RIESGOS INHER Y RESID'!$G$18='MATRIZ DE RIESGOS DE SST'!X163,X163&lt;'MAPAS DE RIESGOS INHER Y RESID'!$G$16+1),'MAPAS DE RIESGOS INHER Y RESID'!$M$19,IF(OR('MAPAS DE RIESGOS INHER Y RESID'!$H$17='MATRIZ DE RIESGOS DE SST'!X163,X163&lt;'MAPAS DE RIESGOS INHER Y RESID'!$I$18+1),'MAPAS DE RIESGOS INHER Y RESID'!$M$18,IF(OR('MAPAS DE RIESGOS INHER Y RESID'!$I$17='MATRIZ DE RIESGOS DE SST'!X163,X163&lt;'MAPAS DE RIESGOS INHER Y RESID'!$J$17+1),'MAPAS DE RIESGOS INHER Y RESID'!$M$17,'MAPAS DE RIESGOS INHER Y RESID'!$M$16)))</f>
        <v>BAJO</v>
      </c>
      <c r="Z163" s="86" t="s">
        <v>203</v>
      </c>
    </row>
    <row r="164" spans="1:26" ht="213.75" customHeight="1">
      <c r="A164" s="119"/>
      <c r="B164" s="123"/>
      <c r="C164" s="123"/>
      <c r="D164" s="123"/>
      <c r="E164" s="123"/>
      <c r="F164" s="123"/>
      <c r="G164" s="123"/>
      <c r="H164" s="119"/>
      <c r="I164" s="83" t="s">
        <v>30</v>
      </c>
      <c r="J164" s="83" t="s">
        <v>358</v>
      </c>
      <c r="K164" s="83" t="s">
        <v>24</v>
      </c>
      <c r="L164" s="73" t="s">
        <v>188</v>
      </c>
      <c r="M164" s="74">
        <f>VLOOKUP('MATRIZ DE RIESGOS DE SST'!L164,'MAPAS DE RIESGOS INHER Y RESID'!$E$3:$F$7,2,FALSE)</f>
        <v>2</v>
      </c>
      <c r="N164" s="73" t="s">
        <v>192</v>
      </c>
      <c r="O164" s="74">
        <f>VLOOKUP('MATRIZ DE RIESGOS DE SST'!N164,'MAPAS DE RIESGOS INHER Y RESID'!$O$3:$P$7,2,FALSE)</f>
        <v>16</v>
      </c>
      <c r="P164" s="74">
        <f t="shared" si="21"/>
        <v>32</v>
      </c>
      <c r="Q164" s="73" t="str">
        <f>IF(OR('MAPAS DE RIESGOS INHER Y RESID'!$G$7='MATRIZ DE RIESGOS DE SST'!P164,P164&lt;'MAPAS DE RIESGOS INHER Y RESID'!$G$3+1),'MAPAS DE RIESGOS INHER Y RESID'!$M$6,IF(OR('MAPAS DE RIESGOS INHER Y RESID'!$H$5='MATRIZ DE RIESGOS DE SST'!P164,P164&lt;'MAPAS DE RIESGOS INHER Y RESID'!$I$5+1),'MAPAS DE RIESGOS INHER Y RESID'!$M$5,IF(OR('MAPAS DE RIESGOS INHER Y RESID'!$I$4='MATRIZ DE RIESGOS DE SST'!P164,P164&lt;'MAPAS DE RIESGOS INHER Y RESID'!$J$4+1),'MAPAS DE RIESGOS INHER Y RESID'!$M$4,'MAPAS DE RIESGOS INHER Y RESID'!$M$3)))</f>
        <v>MODERADO</v>
      </c>
      <c r="R164" s="89" t="s">
        <v>282</v>
      </c>
      <c r="S164" s="89" t="s">
        <v>282</v>
      </c>
      <c r="T164" s="86" t="s">
        <v>289</v>
      </c>
      <c r="U164" s="86" t="s">
        <v>428</v>
      </c>
      <c r="V164" s="73" t="s">
        <v>183</v>
      </c>
      <c r="W164" s="84">
        <f>VLOOKUP(V164,'MAPAS DE RIESGOS INHER Y RESID'!$E$16:$F$18,2,FALSE)</f>
        <v>0.9</v>
      </c>
      <c r="X164" s="75">
        <f t="shared" si="20"/>
        <v>3.1999999999999993</v>
      </c>
      <c r="Y164" s="73" t="str">
        <f>IF(OR('MAPAS DE RIESGOS INHER Y RESID'!$G$18='MATRIZ DE RIESGOS DE SST'!X164,X164&lt;'MAPAS DE RIESGOS INHER Y RESID'!$G$16+1),'MAPAS DE RIESGOS INHER Y RESID'!$M$19,IF(OR('MAPAS DE RIESGOS INHER Y RESID'!$H$17='MATRIZ DE RIESGOS DE SST'!X164,X164&lt;'MAPAS DE RIESGOS INHER Y RESID'!$I$18+1),'MAPAS DE RIESGOS INHER Y RESID'!$M$18,IF(OR('MAPAS DE RIESGOS INHER Y RESID'!$I$17='MATRIZ DE RIESGOS DE SST'!X164,X164&lt;'MAPAS DE RIESGOS INHER Y RESID'!$J$17+1),'MAPAS DE RIESGOS INHER Y RESID'!$M$17,'MAPAS DE RIESGOS INHER Y RESID'!$M$16)))</f>
        <v>BAJO</v>
      </c>
      <c r="Z164" s="86" t="s">
        <v>203</v>
      </c>
    </row>
    <row r="165" spans="1:26" ht="165" customHeight="1">
      <c r="A165" s="119"/>
      <c r="B165" s="123"/>
      <c r="C165" s="123"/>
      <c r="D165" s="123"/>
      <c r="E165" s="123"/>
      <c r="F165" s="123"/>
      <c r="G165" s="123"/>
      <c r="H165" s="119"/>
      <c r="I165" s="83" t="s">
        <v>25</v>
      </c>
      <c r="J165" s="83" t="s">
        <v>23</v>
      </c>
      <c r="K165" s="83" t="s">
        <v>24</v>
      </c>
      <c r="L165" s="73" t="s">
        <v>188</v>
      </c>
      <c r="M165" s="74">
        <f>VLOOKUP('MATRIZ DE RIESGOS DE SST'!L165,'MAPAS DE RIESGOS INHER Y RESID'!$E$3:$F$7,2,FALSE)</f>
        <v>2</v>
      </c>
      <c r="N165" s="73" t="s">
        <v>192</v>
      </c>
      <c r="O165" s="74">
        <f>VLOOKUP('MATRIZ DE RIESGOS DE SST'!N165,'MAPAS DE RIESGOS INHER Y RESID'!$O$3:$P$7,2,FALSE)</f>
        <v>16</v>
      </c>
      <c r="P165" s="74">
        <f t="shared" si="21"/>
        <v>32</v>
      </c>
      <c r="Q165" s="73" t="str">
        <f>IF(OR('MAPAS DE RIESGOS INHER Y RESID'!$G$7='MATRIZ DE RIESGOS DE SST'!P165,P165&lt;'MAPAS DE RIESGOS INHER Y RESID'!$G$3+1),'MAPAS DE RIESGOS INHER Y RESID'!$M$6,IF(OR('MAPAS DE RIESGOS INHER Y RESID'!$H$5='MATRIZ DE RIESGOS DE SST'!P165,P165&lt;'MAPAS DE RIESGOS INHER Y RESID'!$I$5+1),'MAPAS DE RIESGOS INHER Y RESID'!$M$5,IF(OR('MAPAS DE RIESGOS INHER Y RESID'!$I$4='MATRIZ DE RIESGOS DE SST'!P165,P165&lt;'MAPAS DE RIESGOS INHER Y RESID'!$J$4+1),'MAPAS DE RIESGOS INHER Y RESID'!$M$4,'MAPAS DE RIESGOS INHER Y RESID'!$M$3)))</f>
        <v>MODERADO</v>
      </c>
      <c r="R165" s="89" t="s">
        <v>282</v>
      </c>
      <c r="S165" s="86" t="s">
        <v>429</v>
      </c>
      <c r="T165" s="86" t="s">
        <v>282</v>
      </c>
      <c r="U165" s="86" t="s">
        <v>428</v>
      </c>
      <c r="V165" s="73" t="s">
        <v>183</v>
      </c>
      <c r="W165" s="84">
        <f>VLOOKUP(V165,'MAPAS DE RIESGOS INHER Y RESID'!$E$16:$F$18,2,FALSE)</f>
        <v>0.9</v>
      </c>
      <c r="X165" s="75">
        <f t="shared" si="20"/>
        <v>3.1999999999999993</v>
      </c>
      <c r="Y165" s="73" t="str">
        <f>IF(OR('MAPAS DE RIESGOS INHER Y RESID'!$G$18='MATRIZ DE RIESGOS DE SST'!X165,X165&lt;'MAPAS DE RIESGOS INHER Y RESID'!$G$16+1),'MAPAS DE RIESGOS INHER Y RESID'!$M$19,IF(OR('MAPAS DE RIESGOS INHER Y RESID'!$H$17='MATRIZ DE RIESGOS DE SST'!X165,X165&lt;'MAPAS DE RIESGOS INHER Y RESID'!$I$18+1),'MAPAS DE RIESGOS INHER Y RESID'!$M$18,IF(OR('MAPAS DE RIESGOS INHER Y RESID'!$I$17='MATRIZ DE RIESGOS DE SST'!X165,X165&lt;'MAPAS DE RIESGOS INHER Y RESID'!$J$17+1),'MAPAS DE RIESGOS INHER Y RESID'!$M$17,'MAPAS DE RIESGOS INHER Y RESID'!$M$16)))</f>
        <v>BAJO</v>
      </c>
      <c r="Z165" s="86" t="s">
        <v>203</v>
      </c>
    </row>
    <row r="166" spans="1:26" ht="165" customHeight="1">
      <c r="A166" s="119"/>
      <c r="B166" s="123"/>
      <c r="C166" s="123"/>
      <c r="D166" s="123"/>
      <c r="E166" s="123"/>
      <c r="F166" s="123"/>
      <c r="G166" s="123"/>
      <c r="H166" s="119"/>
      <c r="I166" s="83" t="s">
        <v>214</v>
      </c>
      <c r="J166" s="83" t="s">
        <v>356</v>
      </c>
      <c r="K166" s="83" t="s">
        <v>72</v>
      </c>
      <c r="L166" s="73" t="s">
        <v>188</v>
      </c>
      <c r="M166" s="74">
        <f>VLOOKUP('MATRIZ DE RIESGOS DE SST'!L166,'MAPAS DE RIESGOS INHER Y RESID'!$E$3:$F$7,2,FALSE)</f>
        <v>2</v>
      </c>
      <c r="N166" s="73" t="s">
        <v>191</v>
      </c>
      <c r="O166" s="74">
        <f>VLOOKUP('MATRIZ DE RIESGOS DE SST'!N166,'MAPAS DE RIESGOS INHER Y RESID'!$O$3:$P$7,2,FALSE)</f>
        <v>4</v>
      </c>
      <c r="P166" s="74">
        <f t="shared" si="21"/>
        <v>8</v>
      </c>
      <c r="Q166" s="73" t="str">
        <f>IF(OR('MAPAS DE RIESGOS INHER Y RESID'!$G$7='MATRIZ DE RIESGOS DE SST'!P166,P166&lt;'MAPAS DE RIESGOS INHER Y RESID'!$G$3+1),'MAPAS DE RIESGOS INHER Y RESID'!$M$6,IF(OR('MAPAS DE RIESGOS INHER Y RESID'!$H$5='MATRIZ DE RIESGOS DE SST'!P166,P166&lt;'MAPAS DE RIESGOS INHER Y RESID'!$I$5+1),'MAPAS DE RIESGOS INHER Y RESID'!$M$5,IF(OR('MAPAS DE RIESGOS INHER Y RESID'!$I$4='MATRIZ DE RIESGOS DE SST'!P166,P166&lt;'MAPAS DE RIESGOS INHER Y RESID'!$J$4+1),'MAPAS DE RIESGOS INHER Y RESID'!$M$4,'MAPAS DE RIESGOS INHER Y RESID'!$M$3)))</f>
        <v>BAJO</v>
      </c>
      <c r="R166" s="89" t="s">
        <v>282</v>
      </c>
      <c r="S166" s="89" t="s">
        <v>282</v>
      </c>
      <c r="T166" s="86" t="s">
        <v>289</v>
      </c>
      <c r="U166" s="86" t="s">
        <v>430</v>
      </c>
      <c r="V166" s="73" t="s">
        <v>183</v>
      </c>
      <c r="W166" s="84">
        <f>VLOOKUP(V166,'MAPAS DE RIESGOS INHER Y RESID'!$E$16:$F$18,2,FALSE)</f>
        <v>0.9</v>
      </c>
      <c r="X166" s="75">
        <f t="shared" si="20"/>
        <v>0.79999999999999982</v>
      </c>
      <c r="Y166" s="73" t="str">
        <f>IF(OR('MAPAS DE RIESGOS INHER Y RESID'!$G$18='MATRIZ DE RIESGOS DE SST'!X166,X166&lt;'MAPAS DE RIESGOS INHER Y RESID'!$G$16+1),'MAPAS DE RIESGOS INHER Y RESID'!$M$19,IF(OR('MAPAS DE RIESGOS INHER Y RESID'!$H$17='MATRIZ DE RIESGOS DE SST'!X166,X166&lt;'MAPAS DE RIESGOS INHER Y RESID'!$I$18+1),'MAPAS DE RIESGOS INHER Y RESID'!$M$18,IF(OR('MAPAS DE RIESGOS INHER Y RESID'!$I$17='MATRIZ DE RIESGOS DE SST'!X166,X166&lt;'MAPAS DE RIESGOS INHER Y RESID'!$J$17+1),'MAPAS DE RIESGOS INHER Y RESID'!$M$17,'MAPAS DE RIESGOS INHER Y RESID'!$M$16)))</f>
        <v>BAJO</v>
      </c>
      <c r="Z166" s="86" t="s">
        <v>203</v>
      </c>
    </row>
    <row r="167" spans="1:26" ht="165" customHeight="1">
      <c r="A167" s="119"/>
      <c r="B167" s="123"/>
      <c r="C167" s="123"/>
      <c r="D167" s="123"/>
      <c r="E167" s="123"/>
      <c r="F167" s="123"/>
      <c r="G167" s="123"/>
      <c r="H167" s="119"/>
      <c r="I167" s="83" t="s">
        <v>22</v>
      </c>
      <c r="J167" s="88" t="s">
        <v>335</v>
      </c>
      <c r="K167" s="83" t="s">
        <v>24</v>
      </c>
      <c r="L167" s="73" t="s">
        <v>188</v>
      </c>
      <c r="M167" s="74">
        <f>VLOOKUP('MATRIZ DE RIESGOS DE SST'!L167,'MAPAS DE RIESGOS INHER Y RESID'!$E$3:$F$7,2,FALSE)</f>
        <v>2</v>
      </c>
      <c r="N167" s="73" t="s">
        <v>192</v>
      </c>
      <c r="O167" s="74">
        <f>VLOOKUP('MATRIZ DE RIESGOS DE SST'!N167,'MAPAS DE RIESGOS INHER Y RESID'!$O$3:$P$7,2,FALSE)</f>
        <v>16</v>
      </c>
      <c r="P167" s="74">
        <f t="shared" si="21"/>
        <v>32</v>
      </c>
      <c r="Q167" s="73" t="str">
        <f>IF(OR('MAPAS DE RIESGOS INHER Y RESID'!$G$7='MATRIZ DE RIESGOS DE SST'!P167,P167&lt;'MAPAS DE RIESGOS INHER Y RESID'!$G$3+1),'MAPAS DE RIESGOS INHER Y RESID'!$M$6,IF(OR('MAPAS DE RIESGOS INHER Y RESID'!$H$5='MATRIZ DE RIESGOS DE SST'!P167,P167&lt;'MAPAS DE RIESGOS INHER Y RESID'!$I$5+1),'MAPAS DE RIESGOS INHER Y RESID'!$M$5,IF(OR('MAPAS DE RIESGOS INHER Y RESID'!$I$4='MATRIZ DE RIESGOS DE SST'!P167,P167&lt;'MAPAS DE RIESGOS INHER Y RESID'!$J$4+1),'MAPAS DE RIESGOS INHER Y RESID'!$M$4,'MAPAS DE RIESGOS INHER Y RESID'!$M$3)))</f>
        <v>MODERADO</v>
      </c>
      <c r="R167" s="89" t="s">
        <v>282</v>
      </c>
      <c r="S167" s="86" t="s">
        <v>429</v>
      </c>
      <c r="T167" s="86" t="s">
        <v>282</v>
      </c>
      <c r="U167" s="86" t="s">
        <v>431</v>
      </c>
      <c r="V167" s="73" t="s">
        <v>183</v>
      </c>
      <c r="W167" s="84">
        <f>VLOOKUP(V167,'MAPAS DE RIESGOS INHER Y RESID'!$E$16:$F$18,2,FALSE)</f>
        <v>0.9</v>
      </c>
      <c r="X167" s="75">
        <f t="shared" si="20"/>
        <v>3.1999999999999993</v>
      </c>
      <c r="Y167" s="73" t="str">
        <f>IF(OR('MAPAS DE RIESGOS INHER Y RESID'!$G$18='MATRIZ DE RIESGOS DE SST'!X167,X167&lt;'MAPAS DE RIESGOS INHER Y RESID'!$G$16+1),'MAPAS DE RIESGOS INHER Y RESID'!$M$19,IF(OR('MAPAS DE RIESGOS INHER Y RESID'!$H$17='MATRIZ DE RIESGOS DE SST'!X167,X167&lt;'MAPAS DE RIESGOS INHER Y RESID'!$I$18+1),'MAPAS DE RIESGOS INHER Y RESID'!$M$18,IF(OR('MAPAS DE RIESGOS INHER Y RESID'!$I$17='MATRIZ DE RIESGOS DE SST'!X167,X167&lt;'MAPAS DE RIESGOS INHER Y RESID'!$J$17+1),'MAPAS DE RIESGOS INHER Y RESID'!$M$17,'MAPAS DE RIESGOS INHER Y RESID'!$M$16)))</f>
        <v>BAJO</v>
      </c>
      <c r="Z167" s="86" t="s">
        <v>203</v>
      </c>
    </row>
    <row r="168" spans="1:26" ht="165" customHeight="1">
      <c r="A168" s="119"/>
      <c r="B168" s="123"/>
      <c r="C168" s="123"/>
      <c r="D168" s="123"/>
      <c r="E168" s="123"/>
      <c r="F168" s="123"/>
      <c r="G168" s="123"/>
      <c r="H168" s="119"/>
      <c r="I168" s="83" t="s">
        <v>95</v>
      </c>
      <c r="J168" s="88" t="s">
        <v>359</v>
      </c>
      <c r="K168" s="83" t="s">
        <v>97</v>
      </c>
      <c r="L168" s="73" t="s">
        <v>182</v>
      </c>
      <c r="M168" s="74">
        <f>VLOOKUP('MATRIZ DE RIESGOS DE SST'!L168,'MAPAS DE RIESGOS INHER Y RESID'!$E$3:$F$7,2,FALSE)</f>
        <v>3</v>
      </c>
      <c r="N168" s="73" t="s">
        <v>192</v>
      </c>
      <c r="O168" s="74">
        <f>VLOOKUP('MATRIZ DE RIESGOS DE SST'!N168,'MAPAS DE RIESGOS INHER Y RESID'!$O$3:$P$7,2,FALSE)</f>
        <v>16</v>
      </c>
      <c r="P168" s="74">
        <f t="shared" si="21"/>
        <v>48</v>
      </c>
      <c r="Q168" s="73" t="str">
        <f>IF(OR('MAPAS DE RIESGOS INHER Y RESID'!$G$7='MATRIZ DE RIESGOS DE SST'!P168,P168&lt;'MAPAS DE RIESGOS INHER Y RESID'!$G$3+1),'MAPAS DE RIESGOS INHER Y RESID'!$M$6,IF(OR('MAPAS DE RIESGOS INHER Y RESID'!$H$5='MATRIZ DE RIESGOS DE SST'!P168,P168&lt;'MAPAS DE RIESGOS INHER Y RESID'!$I$5+1),'MAPAS DE RIESGOS INHER Y RESID'!$M$5,IF(OR('MAPAS DE RIESGOS INHER Y RESID'!$I$4='MATRIZ DE RIESGOS DE SST'!P168,P168&lt;'MAPAS DE RIESGOS INHER Y RESID'!$J$4+1),'MAPAS DE RIESGOS INHER Y RESID'!$M$4,'MAPAS DE RIESGOS INHER Y RESID'!$M$3)))</f>
        <v>MODERADO</v>
      </c>
      <c r="R168" s="89" t="s">
        <v>282</v>
      </c>
      <c r="S168" s="89" t="s">
        <v>282</v>
      </c>
      <c r="T168" s="86" t="s">
        <v>314</v>
      </c>
      <c r="U168" s="86" t="s">
        <v>315</v>
      </c>
      <c r="V168" s="73" t="s">
        <v>183</v>
      </c>
      <c r="W168" s="84">
        <f>VLOOKUP(V168,'MAPAS DE RIESGOS INHER Y RESID'!$E$16:$F$18,2,FALSE)</f>
        <v>0.9</v>
      </c>
      <c r="X168" s="75">
        <f t="shared" si="20"/>
        <v>4.7999999999999972</v>
      </c>
      <c r="Y168" s="73" t="str">
        <f>IF(OR('MAPAS DE RIESGOS INHER Y RESID'!$G$18='MATRIZ DE RIESGOS DE SST'!X168,X168&lt;'MAPAS DE RIESGOS INHER Y RESID'!$G$16+1),'MAPAS DE RIESGOS INHER Y RESID'!$M$19,IF(OR('MAPAS DE RIESGOS INHER Y RESID'!$H$17='MATRIZ DE RIESGOS DE SST'!X168,X168&lt;'MAPAS DE RIESGOS INHER Y RESID'!$I$18+1),'MAPAS DE RIESGOS INHER Y RESID'!$M$18,IF(OR('MAPAS DE RIESGOS INHER Y RESID'!$I$17='MATRIZ DE RIESGOS DE SST'!X168,X168&lt;'MAPAS DE RIESGOS INHER Y RESID'!$J$17+1),'MAPAS DE RIESGOS INHER Y RESID'!$M$17,'MAPAS DE RIESGOS INHER Y RESID'!$M$16)))</f>
        <v>BAJO</v>
      </c>
      <c r="Z168" s="86" t="s">
        <v>203</v>
      </c>
    </row>
    <row r="169" spans="1:26" ht="165" customHeight="1">
      <c r="A169" s="119"/>
      <c r="B169" s="123"/>
      <c r="C169" s="123"/>
      <c r="D169" s="123"/>
      <c r="E169" s="123"/>
      <c r="F169" s="123"/>
      <c r="G169" s="123"/>
      <c r="H169" s="119"/>
      <c r="I169" s="83" t="s">
        <v>101</v>
      </c>
      <c r="J169" s="88" t="s">
        <v>360</v>
      </c>
      <c r="K169" s="83" t="s">
        <v>102</v>
      </c>
      <c r="L169" s="73" t="s">
        <v>182</v>
      </c>
      <c r="M169" s="74">
        <f>VLOOKUP('MATRIZ DE RIESGOS DE SST'!L169,'MAPAS DE RIESGOS INHER Y RESID'!$E$3:$F$7,2,FALSE)</f>
        <v>3</v>
      </c>
      <c r="N169" s="73" t="s">
        <v>191</v>
      </c>
      <c r="O169" s="74">
        <f>VLOOKUP('MATRIZ DE RIESGOS DE SST'!N169,'MAPAS DE RIESGOS INHER Y RESID'!$O$3:$P$7,2,FALSE)</f>
        <v>4</v>
      </c>
      <c r="P169" s="74">
        <f t="shared" ref="P169:P214" si="22">+M169*O169</f>
        <v>12</v>
      </c>
      <c r="Q169" s="73" t="str">
        <f>IF(OR('MAPAS DE RIESGOS INHER Y RESID'!$G$7='MATRIZ DE RIESGOS DE SST'!P169,P169&lt;'MAPAS DE RIESGOS INHER Y RESID'!$G$3+1),'MAPAS DE RIESGOS INHER Y RESID'!$M$6,IF(OR('MAPAS DE RIESGOS INHER Y RESID'!$H$5='MATRIZ DE RIESGOS DE SST'!P169,P169&lt;'MAPAS DE RIESGOS INHER Y RESID'!$I$5+1),'MAPAS DE RIESGOS INHER Y RESID'!$M$5,IF(OR('MAPAS DE RIESGOS INHER Y RESID'!$I$4='MATRIZ DE RIESGOS DE SST'!P169,P169&lt;'MAPAS DE RIESGOS INHER Y RESID'!$J$4+1),'MAPAS DE RIESGOS INHER Y RESID'!$M$4,'MAPAS DE RIESGOS INHER Y RESID'!$M$3)))</f>
        <v>MODERADO</v>
      </c>
      <c r="R169" s="89" t="s">
        <v>282</v>
      </c>
      <c r="S169" s="86" t="s">
        <v>402</v>
      </c>
      <c r="T169" s="86" t="s">
        <v>314</v>
      </c>
      <c r="U169" s="86" t="s">
        <v>315</v>
      </c>
      <c r="V169" s="73" t="s">
        <v>183</v>
      </c>
      <c r="W169" s="84">
        <f>VLOOKUP(V169,'MAPAS DE RIESGOS INHER Y RESID'!$E$16:$F$18,2,FALSE)</f>
        <v>0.9</v>
      </c>
      <c r="X169" s="75">
        <f t="shared" si="20"/>
        <v>1.1999999999999993</v>
      </c>
      <c r="Y169" s="73" t="str">
        <f>IF(OR('MAPAS DE RIESGOS INHER Y RESID'!$G$18='MATRIZ DE RIESGOS DE SST'!X169,X169&lt;'MAPAS DE RIESGOS INHER Y RESID'!$G$16+1),'MAPAS DE RIESGOS INHER Y RESID'!$M$19,IF(OR('MAPAS DE RIESGOS INHER Y RESID'!$H$17='MATRIZ DE RIESGOS DE SST'!X169,X169&lt;'MAPAS DE RIESGOS INHER Y RESID'!$I$18+1),'MAPAS DE RIESGOS INHER Y RESID'!$M$18,IF(OR('MAPAS DE RIESGOS INHER Y RESID'!$I$17='MATRIZ DE RIESGOS DE SST'!X169,X169&lt;'MAPAS DE RIESGOS INHER Y RESID'!$J$17+1),'MAPAS DE RIESGOS INHER Y RESID'!$M$17,'MAPAS DE RIESGOS INHER Y RESID'!$M$16)))</f>
        <v>BAJO</v>
      </c>
      <c r="Z169" s="86" t="s">
        <v>203</v>
      </c>
    </row>
    <row r="170" spans="1:26" ht="165" customHeight="1">
      <c r="A170" s="119"/>
      <c r="B170" s="123"/>
      <c r="C170" s="123"/>
      <c r="D170" s="123"/>
      <c r="E170" s="123"/>
      <c r="F170" s="123"/>
      <c r="G170" s="123"/>
      <c r="H170" s="119"/>
      <c r="I170" s="83" t="s">
        <v>223</v>
      </c>
      <c r="J170" s="88" t="s">
        <v>268</v>
      </c>
      <c r="K170" s="83" t="s">
        <v>81</v>
      </c>
      <c r="L170" s="73" t="s">
        <v>182</v>
      </c>
      <c r="M170" s="74">
        <f>VLOOKUP('MATRIZ DE RIESGOS DE SST'!L170,'MAPAS DE RIESGOS INHER Y RESID'!$E$3:$F$7,2,FALSE)</f>
        <v>3</v>
      </c>
      <c r="N170" s="73" t="s">
        <v>192</v>
      </c>
      <c r="O170" s="74">
        <f>VLOOKUP('MATRIZ DE RIESGOS DE SST'!N170,'MAPAS DE RIESGOS INHER Y RESID'!$O$3:$P$7,2,FALSE)</f>
        <v>16</v>
      </c>
      <c r="P170" s="74">
        <f t="shared" si="22"/>
        <v>48</v>
      </c>
      <c r="Q170" s="73" t="str">
        <f>IF(OR('MAPAS DE RIESGOS INHER Y RESID'!$G$7='MATRIZ DE RIESGOS DE SST'!P170,P170&lt;'MAPAS DE RIESGOS INHER Y RESID'!$G$3+1),'MAPAS DE RIESGOS INHER Y RESID'!$M$6,IF(OR('MAPAS DE RIESGOS INHER Y RESID'!$H$5='MATRIZ DE RIESGOS DE SST'!P170,P170&lt;'MAPAS DE RIESGOS INHER Y RESID'!$I$5+1),'MAPAS DE RIESGOS INHER Y RESID'!$M$5,IF(OR('MAPAS DE RIESGOS INHER Y RESID'!$I$4='MATRIZ DE RIESGOS DE SST'!P170,P170&lt;'MAPAS DE RIESGOS INHER Y RESID'!$J$4+1),'MAPAS DE RIESGOS INHER Y RESID'!$M$4,'MAPAS DE RIESGOS INHER Y RESID'!$M$3)))</f>
        <v>MODERADO</v>
      </c>
      <c r="R170" s="89" t="s">
        <v>282</v>
      </c>
      <c r="S170" s="89" t="s">
        <v>282</v>
      </c>
      <c r="T170" s="86" t="s">
        <v>306</v>
      </c>
      <c r="U170" s="86" t="s">
        <v>307</v>
      </c>
      <c r="V170" s="73" t="s">
        <v>183</v>
      </c>
      <c r="W170" s="84">
        <f>VLOOKUP(V170,'MAPAS DE RIESGOS INHER Y RESID'!$E$16:$F$18,2,FALSE)</f>
        <v>0.9</v>
      </c>
      <c r="X170" s="75">
        <f t="shared" si="20"/>
        <v>4.7999999999999972</v>
      </c>
      <c r="Y170" s="73" t="str">
        <f>IF(OR('MAPAS DE RIESGOS INHER Y RESID'!$G$18='MATRIZ DE RIESGOS DE SST'!X170,X170&lt;'MAPAS DE RIESGOS INHER Y RESID'!$G$16+1),'MAPAS DE RIESGOS INHER Y RESID'!$M$19,IF(OR('MAPAS DE RIESGOS INHER Y RESID'!$H$17='MATRIZ DE RIESGOS DE SST'!X170,X170&lt;'MAPAS DE RIESGOS INHER Y RESID'!$I$18+1),'MAPAS DE RIESGOS INHER Y RESID'!$M$18,IF(OR('MAPAS DE RIESGOS INHER Y RESID'!$I$17='MATRIZ DE RIESGOS DE SST'!X170,X170&lt;'MAPAS DE RIESGOS INHER Y RESID'!$J$17+1),'MAPAS DE RIESGOS INHER Y RESID'!$M$17,'MAPAS DE RIESGOS INHER Y RESID'!$M$16)))</f>
        <v>BAJO</v>
      </c>
      <c r="Z170" s="86" t="s">
        <v>203</v>
      </c>
    </row>
    <row r="171" spans="1:26" ht="165" customHeight="1">
      <c r="A171" s="119"/>
      <c r="B171" s="123"/>
      <c r="C171" s="123"/>
      <c r="D171" s="123"/>
      <c r="E171" s="123"/>
      <c r="F171" s="123"/>
      <c r="G171" s="123"/>
      <c r="H171" s="119"/>
      <c r="I171" s="83" t="s">
        <v>117</v>
      </c>
      <c r="J171" s="88" t="s">
        <v>361</v>
      </c>
      <c r="K171" s="83" t="s">
        <v>118</v>
      </c>
      <c r="L171" s="73" t="s">
        <v>182</v>
      </c>
      <c r="M171" s="74">
        <f>VLOOKUP('MATRIZ DE RIESGOS DE SST'!L171,'MAPAS DE RIESGOS INHER Y RESID'!$E$3:$F$7,2,FALSE)</f>
        <v>3</v>
      </c>
      <c r="N171" s="73" t="s">
        <v>192</v>
      </c>
      <c r="O171" s="74">
        <f>VLOOKUP('MATRIZ DE RIESGOS DE SST'!N171,'MAPAS DE RIESGOS INHER Y RESID'!$O$3:$P$7,2,FALSE)</f>
        <v>16</v>
      </c>
      <c r="P171" s="74">
        <f t="shared" si="22"/>
        <v>48</v>
      </c>
      <c r="Q171" s="73" t="str">
        <f>IF(OR('MAPAS DE RIESGOS INHER Y RESID'!$G$7='MATRIZ DE RIESGOS DE SST'!P171,P171&lt;'MAPAS DE RIESGOS INHER Y RESID'!$G$3+1),'MAPAS DE RIESGOS INHER Y RESID'!$M$6,IF(OR('MAPAS DE RIESGOS INHER Y RESID'!$H$5='MATRIZ DE RIESGOS DE SST'!P171,P171&lt;'MAPAS DE RIESGOS INHER Y RESID'!$I$5+1),'MAPAS DE RIESGOS INHER Y RESID'!$M$5,IF(OR('MAPAS DE RIESGOS INHER Y RESID'!$I$4='MATRIZ DE RIESGOS DE SST'!P171,P171&lt;'MAPAS DE RIESGOS INHER Y RESID'!$J$4+1),'MAPAS DE RIESGOS INHER Y RESID'!$M$4,'MAPAS DE RIESGOS INHER Y RESID'!$M$3)))</f>
        <v>MODERADO</v>
      </c>
      <c r="R171" s="89" t="s">
        <v>282</v>
      </c>
      <c r="S171" s="89" t="s">
        <v>282</v>
      </c>
      <c r="T171" s="86" t="s">
        <v>432</v>
      </c>
      <c r="U171" s="86" t="s">
        <v>433</v>
      </c>
      <c r="V171" s="73" t="s">
        <v>183</v>
      </c>
      <c r="W171" s="84">
        <f>VLOOKUP(V171,'MAPAS DE RIESGOS INHER Y RESID'!$E$16:$F$18,2,FALSE)</f>
        <v>0.9</v>
      </c>
      <c r="X171" s="75">
        <f t="shared" si="20"/>
        <v>4.7999999999999972</v>
      </c>
      <c r="Y171" s="73" t="str">
        <f>IF(OR('MAPAS DE RIESGOS INHER Y RESID'!$G$18='MATRIZ DE RIESGOS DE SST'!X171,X171&lt;'MAPAS DE RIESGOS INHER Y RESID'!$G$16+1),'MAPAS DE RIESGOS INHER Y RESID'!$M$19,IF(OR('MAPAS DE RIESGOS INHER Y RESID'!$H$17='MATRIZ DE RIESGOS DE SST'!X171,X171&lt;'MAPAS DE RIESGOS INHER Y RESID'!$I$18+1),'MAPAS DE RIESGOS INHER Y RESID'!$M$18,IF(OR('MAPAS DE RIESGOS INHER Y RESID'!$I$17='MATRIZ DE RIESGOS DE SST'!X171,X171&lt;'MAPAS DE RIESGOS INHER Y RESID'!$J$17+1),'MAPAS DE RIESGOS INHER Y RESID'!$M$17,'MAPAS DE RIESGOS INHER Y RESID'!$M$16)))</f>
        <v>BAJO</v>
      </c>
      <c r="Z171" s="86" t="s">
        <v>203</v>
      </c>
    </row>
    <row r="172" spans="1:26" ht="165" customHeight="1">
      <c r="A172" s="120" t="s">
        <v>251</v>
      </c>
      <c r="B172" s="123"/>
      <c r="C172" s="123" t="s">
        <v>202</v>
      </c>
      <c r="D172" s="123" t="s">
        <v>202</v>
      </c>
      <c r="E172" s="123"/>
      <c r="F172" s="123"/>
      <c r="G172" s="123" t="s">
        <v>334</v>
      </c>
      <c r="H172" s="119" t="s">
        <v>256</v>
      </c>
      <c r="I172" s="83" t="s">
        <v>60</v>
      </c>
      <c r="J172" s="88" t="s">
        <v>352</v>
      </c>
      <c r="K172" s="83" t="s">
        <v>61</v>
      </c>
      <c r="L172" s="73" t="s">
        <v>188</v>
      </c>
      <c r="M172" s="74">
        <f>VLOOKUP('MATRIZ DE RIESGOS DE SST'!L172,'MAPAS DE RIESGOS INHER Y RESID'!$E$3:$F$7,2,FALSE)</f>
        <v>2</v>
      </c>
      <c r="N172" s="73" t="s">
        <v>192</v>
      </c>
      <c r="O172" s="74">
        <f>VLOOKUP('MATRIZ DE RIESGOS DE SST'!N172,'MAPAS DE RIESGOS INHER Y RESID'!$O$3:$P$7,2,FALSE)</f>
        <v>16</v>
      </c>
      <c r="P172" s="74">
        <f t="shared" si="22"/>
        <v>32</v>
      </c>
      <c r="Q172" s="73" t="str">
        <f>IF(OR('MAPAS DE RIESGOS INHER Y RESID'!$G$7='MATRIZ DE RIESGOS DE SST'!P172,P172&lt;'MAPAS DE RIESGOS INHER Y RESID'!$G$3+1),'MAPAS DE RIESGOS INHER Y RESID'!$M$6,IF(OR('MAPAS DE RIESGOS INHER Y RESID'!$H$5='MATRIZ DE RIESGOS DE SST'!P172,P172&lt;'MAPAS DE RIESGOS INHER Y RESID'!$I$5+1),'MAPAS DE RIESGOS INHER Y RESID'!$M$5,IF(OR('MAPAS DE RIESGOS INHER Y RESID'!$I$4='MATRIZ DE RIESGOS DE SST'!P172,P172&lt;'MAPAS DE RIESGOS INHER Y RESID'!$J$4+1),'MAPAS DE RIESGOS INHER Y RESID'!$M$4,'MAPAS DE RIESGOS INHER Y RESID'!$M$3)))</f>
        <v>MODERADO</v>
      </c>
      <c r="R172" s="89" t="s">
        <v>282</v>
      </c>
      <c r="S172" s="89" t="s">
        <v>282</v>
      </c>
      <c r="T172" s="86" t="s">
        <v>305</v>
      </c>
      <c r="U172" s="86" t="s">
        <v>288</v>
      </c>
      <c r="V172" s="73" t="s">
        <v>183</v>
      </c>
      <c r="W172" s="84">
        <f>VLOOKUP(V172,'MAPAS DE RIESGOS INHER Y RESID'!$E$16:$F$18,2,FALSE)</f>
        <v>0.9</v>
      </c>
      <c r="X172" s="75">
        <f t="shared" si="20"/>
        <v>3.1999999999999993</v>
      </c>
      <c r="Y172" s="73" t="str">
        <f>IF(OR('MAPAS DE RIESGOS INHER Y RESID'!$G$18='MATRIZ DE RIESGOS DE SST'!X172,X172&lt;'MAPAS DE RIESGOS INHER Y RESID'!$G$16+1),'MAPAS DE RIESGOS INHER Y RESID'!$M$19,IF(OR('MAPAS DE RIESGOS INHER Y RESID'!$H$17='MATRIZ DE RIESGOS DE SST'!X172,X172&lt;'MAPAS DE RIESGOS INHER Y RESID'!$I$18+1),'MAPAS DE RIESGOS INHER Y RESID'!$M$18,IF(OR('MAPAS DE RIESGOS INHER Y RESID'!$I$17='MATRIZ DE RIESGOS DE SST'!X172,X172&lt;'MAPAS DE RIESGOS INHER Y RESID'!$J$17+1),'MAPAS DE RIESGOS INHER Y RESID'!$M$17,'MAPAS DE RIESGOS INHER Y RESID'!$M$16)))</f>
        <v>BAJO</v>
      </c>
      <c r="Z172" s="86" t="s">
        <v>203</v>
      </c>
    </row>
    <row r="173" spans="1:26" ht="165" customHeight="1">
      <c r="A173" s="121"/>
      <c r="B173" s="123"/>
      <c r="C173" s="123"/>
      <c r="D173" s="123"/>
      <c r="E173" s="123"/>
      <c r="F173" s="123"/>
      <c r="G173" s="123"/>
      <c r="H173" s="119"/>
      <c r="I173" s="83" t="s">
        <v>242</v>
      </c>
      <c r="J173" s="88" t="s">
        <v>353</v>
      </c>
      <c r="K173" s="83" t="s">
        <v>63</v>
      </c>
      <c r="L173" s="73" t="s">
        <v>188</v>
      </c>
      <c r="M173" s="74">
        <f>VLOOKUP('MATRIZ DE RIESGOS DE SST'!L173,'MAPAS DE RIESGOS INHER Y RESID'!$E$3:$F$7,2,FALSE)</f>
        <v>2</v>
      </c>
      <c r="N173" s="73" t="s">
        <v>191</v>
      </c>
      <c r="O173" s="74">
        <f>VLOOKUP('MATRIZ DE RIESGOS DE SST'!N173,'MAPAS DE RIESGOS INHER Y RESID'!$O$3:$P$7,2,FALSE)</f>
        <v>4</v>
      </c>
      <c r="P173" s="74">
        <f t="shared" si="22"/>
        <v>8</v>
      </c>
      <c r="Q173" s="73" t="str">
        <f>IF(OR('MAPAS DE RIESGOS INHER Y RESID'!$G$7='MATRIZ DE RIESGOS DE SST'!P173,P173&lt;'MAPAS DE RIESGOS INHER Y RESID'!$G$3+1),'MAPAS DE RIESGOS INHER Y RESID'!$M$6,IF(OR('MAPAS DE RIESGOS INHER Y RESID'!$H$5='MATRIZ DE RIESGOS DE SST'!P173,P173&lt;'MAPAS DE RIESGOS INHER Y RESID'!$I$5+1),'MAPAS DE RIESGOS INHER Y RESID'!$M$5,IF(OR('MAPAS DE RIESGOS INHER Y RESID'!$I$4='MATRIZ DE RIESGOS DE SST'!P173,P173&lt;'MAPAS DE RIESGOS INHER Y RESID'!$J$4+1),'MAPAS DE RIESGOS INHER Y RESID'!$M$4,'MAPAS DE RIESGOS INHER Y RESID'!$M$3)))</f>
        <v>BAJO</v>
      </c>
      <c r="R173" s="89" t="s">
        <v>282</v>
      </c>
      <c r="S173" s="89" t="s">
        <v>282</v>
      </c>
      <c r="T173" s="86" t="s">
        <v>417</v>
      </c>
      <c r="U173" s="86" t="s">
        <v>288</v>
      </c>
      <c r="V173" s="73" t="s">
        <v>183</v>
      </c>
      <c r="W173" s="84">
        <f>VLOOKUP(V173,'MAPAS DE RIESGOS INHER Y RESID'!$E$16:$F$18,2,FALSE)</f>
        <v>0.9</v>
      </c>
      <c r="X173" s="75">
        <f t="shared" si="20"/>
        <v>0.79999999999999982</v>
      </c>
      <c r="Y173" s="73" t="str">
        <f>IF(OR('MAPAS DE RIESGOS INHER Y RESID'!$G$18='MATRIZ DE RIESGOS DE SST'!X173,X173&lt;'MAPAS DE RIESGOS INHER Y RESID'!$G$16+1),'MAPAS DE RIESGOS INHER Y RESID'!$M$19,IF(OR('MAPAS DE RIESGOS INHER Y RESID'!$H$17='MATRIZ DE RIESGOS DE SST'!X173,X173&lt;'MAPAS DE RIESGOS INHER Y RESID'!$I$18+1),'MAPAS DE RIESGOS INHER Y RESID'!$M$18,IF(OR('MAPAS DE RIESGOS INHER Y RESID'!$I$17='MATRIZ DE RIESGOS DE SST'!X173,X173&lt;'MAPAS DE RIESGOS INHER Y RESID'!$J$17+1),'MAPAS DE RIESGOS INHER Y RESID'!$M$17,'MAPAS DE RIESGOS INHER Y RESID'!$M$16)))</f>
        <v>BAJO</v>
      </c>
      <c r="Z173" s="86" t="s">
        <v>203</v>
      </c>
    </row>
    <row r="174" spans="1:26" ht="165" customHeight="1">
      <c r="A174" s="121"/>
      <c r="B174" s="123"/>
      <c r="C174" s="123"/>
      <c r="D174" s="123"/>
      <c r="E174" s="123"/>
      <c r="F174" s="123"/>
      <c r="G174" s="123"/>
      <c r="H174" s="119"/>
      <c r="I174" s="83" t="s">
        <v>101</v>
      </c>
      <c r="J174" s="88" t="s">
        <v>354</v>
      </c>
      <c r="K174" s="83" t="s">
        <v>102</v>
      </c>
      <c r="L174" s="73" t="s">
        <v>188</v>
      </c>
      <c r="M174" s="74">
        <f>VLOOKUP('MATRIZ DE RIESGOS DE SST'!L174,'MAPAS DE RIESGOS INHER Y RESID'!$E$3:$F$7,2,FALSE)</f>
        <v>2</v>
      </c>
      <c r="N174" s="73" t="s">
        <v>192</v>
      </c>
      <c r="O174" s="74">
        <f>VLOOKUP('MATRIZ DE RIESGOS DE SST'!N174,'MAPAS DE RIESGOS INHER Y RESID'!$O$3:$P$7,2,FALSE)</f>
        <v>16</v>
      </c>
      <c r="P174" s="74">
        <f t="shared" si="22"/>
        <v>32</v>
      </c>
      <c r="Q174" s="73" t="str">
        <f>IF(OR('MAPAS DE RIESGOS INHER Y RESID'!$G$7='MATRIZ DE RIESGOS DE SST'!P174,P174&lt;'MAPAS DE RIESGOS INHER Y RESID'!$G$3+1),'MAPAS DE RIESGOS INHER Y RESID'!$M$6,IF(OR('MAPAS DE RIESGOS INHER Y RESID'!$H$5='MATRIZ DE RIESGOS DE SST'!P174,P174&lt;'MAPAS DE RIESGOS INHER Y RESID'!$I$5+1),'MAPAS DE RIESGOS INHER Y RESID'!$M$5,IF(OR('MAPAS DE RIESGOS INHER Y RESID'!$I$4='MATRIZ DE RIESGOS DE SST'!P174,P174&lt;'MAPAS DE RIESGOS INHER Y RESID'!$J$4+1),'MAPAS DE RIESGOS INHER Y RESID'!$M$4,'MAPAS DE RIESGOS INHER Y RESID'!$M$3)))</f>
        <v>MODERADO</v>
      </c>
      <c r="R174" s="89" t="s">
        <v>282</v>
      </c>
      <c r="S174" s="86" t="s">
        <v>402</v>
      </c>
      <c r="T174" s="86" t="s">
        <v>314</v>
      </c>
      <c r="U174" s="86" t="s">
        <v>315</v>
      </c>
      <c r="V174" s="73" t="s">
        <v>183</v>
      </c>
      <c r="W174" s="84">
        <f>VLOOKUP(V174,'MAPAS DE RIESGOS INHER Y RESID'!$E$16:$F$18,2,FALSE)</f>
        <v>0.9</v>
      </c>
      <c r="X174" s="75">
        <f t="shared" si="20"/>
        <v>3.1999999999999993</v>
      </c>
      <c r="Y174" s="73" t="str">
        <f>IF(OR('MAPAS DE RIESGOS INHER Y RESID'!$G$18='MATRIZ DE RIESGOS DE SST'!X174,X174&lt;'MAPAS DE RIESGOS INHER Y RESID'!$G$16+1),'MAPAS DE RIESGOS INHER Y RESID'!$M$19,IF(OR('MAPAS DE RIESGOS INHER Y RESID'!$H$17='MATRIZ DE RIESGOS DE SST'!X174,X174&lt;'MAPAS DE RIESGOS INHER Y RESID'!$I$18+1),'MAPAS DE RIESGOS INHER Y RESID'!$M$18,IF(OR('MAPAS DE RIESGOS INHER Y RESID'!$I$17='MATRIZ DE RIESGOS DE SST'!X174,X174&lt;'MAPAS DE RIESGOS INHER Y RESID'!$J$17+1),'MAPAS DE RIESGOS INHER Y RESID'!$M$17,'MAPAS DE RIESGOS INHER Y RESID'!$M$16)))</f>
        <v>BAJO</v>
      </c>
      <c r="Z174" s="86" t="s">
        <v>203</v>
      </c>
    </row>
    <row r="175" spans="1:26" ht="165" customHeight="1">
      <c r="A175" s="121"/>
      <c r="B175" s="123"/>
      <c r="C175" s="123"/>
      <c r="D175" s="123"/>
      <c r="E175" s="123"/>
      <c r="F175" s="123"/>
      <c r="G175" s="123"/>
      <c r="H175" s="119"/>
      <c r="I175" s="83" t="s">
        <v>218</v>
      </c>
      <c r="J175" s="88" t="s">
        <v>345</v>
      </c>
      <c r="K175" s="83" t="s">
        <v>122</v>
      </c>
      <c r="L175" s="73" t="s">
        <v>189</v>
      </c>
      <c r="M175" s="74">
        <f>VLOOKUP('MATRIZ DE RIESGOS DE SST'!L175,'MAPAS DE RIESGOS INHER Y RESID'!$E$3:$F$7,2,FALSE)</f>
        <v>1</v>
      </c>
      <c r="N175" s="73" t="s">
        <v>193</v>
      </c>
      <c r="O175" s="74">
        <f>VLOOKUP('MATRIZ DE RIESGOS DE SST'!N175,'MAPAS DE RIESGOS INHER Y RESID'!$O$3:$P$7,2,FALSE)</f>
        <v>256</v>
      </c>
      <c r="P175" s="74">
        <f t="shared" si="22"/>
        <v>256</v>
      </c>
      <c r="Q175" s="73" t="str">
        <f>IF(OR('MAPAS DE RIESGOS INHER Y RESID'!$G$7='MATRIZ DE RIESGOS DE SST'!P175,P175&lt;'MAPAS DE RIESGOS INHER Y RESID'!$G$3+1),'MAPAS DE RIESGOS INHER Y RESID'!$M$6,IF(OR('MAPAS DE RIESGOS INHER Y RESID'!$H$5='MATRIZ DE RIESGOS DE SST'!P175,P175&lt;'MAPAS DE RIESGOS INHER Y RESID'!$I$5+1),'MAPAS DE RIESGOS INHER Y RESID'!$M$5,IF(OR('MAPAS DE RIESGOS INHER Y RESID'!$I$4='MATRIZ DE RIESGOS DE SST'!P175,P175&lt;'MAPAS DE RIESGOS INHER Y RESID'!$J$4+1),'MAPAS DE RIESGOS INHER Y RESID'!$M$4,'MAPAS DE RIESGOS INHER Y RESID'!$M$3)))</f>
        <v>ALTO</v>
      </c>
      <c r="R175" s="89" t="s">
        <v>282</v>
      </c>
      <c r="S175" s="89" t="s">
        <v>282</v>
      </c>
      <c r="T175" s="86" t="s">
        <v>420</v>
      </c>
      <c r="U175" s="86" t="s">
        <v>423</v>
      </c>
      <c r="V175" s="73" t="s">
        <v>183</v>
      </c>
      <c r="W175" s="84">
        <f>VLOOKUP(V175,'MAPAS DE RIESGOS INHER Y RESID'!$E$16:$F$18,2,FALSE)</f>
        <v>0.9</v>
      </c>
      <c r="X175" s="75">
        <f t="shared" si="20"/>
        <v>25.599999999999994</v>
      </c>
      <c r="Y175" s="73" t="str">
        <f>IF(OR('MAPAS DE RIESGOS INHER Y RESID'!$G$18='MATRIZ DE RIESGOS DE SST'!X175,X175&lt;'MAPAS DE RIESGOS INHER Y RESID'!$G$16+1),'MAPAS DE RIESGOS INHER Y RESID'!$M$19,IF(OR('MAPAS DE RIESGOS INHER Y RESID'!$H$17='MATRIZ DE RIESGOS DE SST'!X175,X175&lt;'MAPAS DE RIESGOS INHER Y RESID'!$I$18+1),'MAPAS DE RIESGOS INHER Y RESID'!$M$18,IF(OR('MAPAS DE RIESGOS INHER Y RESID'!$I$17='MATRIZ DE RIESGOS DE SST'!X175,X175&lt;'MAPAS DE RIESGOS INHER Y RESID'!$J$17+1),'MAPAS DE RIESGOS INHER Y RESID'!$M$17,'MAPAS DE RIESGOS INHER Y RESID'!$M$16)))</f>
        <v>MODERADO</v>
      </c>
      <c r="Z175" s="83" t="s">
        <v>149</v>
      </c>
    </row>
    <row r="176" spans="1:26" ht="165" customHeight="1">
      <c r="A176" s="121"/>
      <c r="B176" s="123"/>
      <c r="C176" s="123"/>
      <c r="D176" s="123"/>
      <c r="E176" s="123"/>
      <c r="F176" s="123"/>
      <c r="G176" s="123"/>
      <c r="H176" s="119"/>
      <c r="I176" s="83" t="s">
        <v>221</v>
      </c>
      <c r="J176" s="88" t="s">
        <v>230</v>
      </c>
      <c r="K176" s="83" t="s">
        <v>122</v>
      </c>
      <c r="L176" s="73" t="s">
        <v>188</v>
      </c>
      <c r="M176" s="74">
        <f>VLOOKUP('MATRIZ DE RIESGOS DE SST'!L176,'MAPAS DE RIESGOS INHER Y RESID'!$E$3:$F$7,2,FALSE)</f>
        <v>2</v>
      </c>
      <c r="N176" s="73" t="s">
        <v>191</v>
      </c>
      <c r="O176" s="74">
        <f>VLOOKUP('MATRIZ DE RIESGOS DE SST'!N176,'MAPAS DE RIESGOS INHER Y RESID'!$O$3:$P$7,2,FALSE)</f>
        <v>4</v>
      </c>
      <c r="P176" s="74">
        <f t="shared" si="22"/>
        <v>8</v>
      </c>
      <c r="Q176" s="73" t="str">
        <f>IF(OR('MAPAS DE RIESGOS INHER Y RESID'!$G$7='MATRIZ DE RIESGOS DE SST'!P176,P176&lt;'MAPAS DE RIESGOS INHER Y RESID'!$G$3+1),'MAPAS DE RIESGOS INHER Y RESID'!$M$6,IF(OR('MAPAS DE RIESGOS INHER Y RESID'!$H$5='MATRIZ DE RIESGOS DE SST'!P176,P176&lt;'MAPAS DE RIESGOS INHER Y RESID'!$I$5+1),'MAPAS DE RIESGOS INHER Y RESID'!$M$5,IF(OR('MAPAS DE RIESGOS INHER Y RESID'!$I$4='MATRIZ DE RIESGOS DE SST'!P176,P176&lt;'MAPAS DE RIESGOS INHER Y RESID'!$J$4+1),'MAPAS DE RIESGOS INHER Y RESID'!$M$4,'MAPAS DE RIESGOS INHER Y RESID'!$M$3)))</f>
        <v>BAJO</v>
      </c>
      <c r="R176" s="89" t="s">
        <v>282</v>
      </c>
      <c r="S176" s="89" t="s">
        <v>408</v>
      </c>
      <c r="T176" s="86" t="s">
        <v>420</v>
      </c>
      <c r="U176" s="86" t="s">
        <v>423</v>
      </c>
      <c r="V176" s="73" t="s">
        <v>183</v>
      </c>
      <c r="W176" s="84">
        <f>VLOOKUP(V176,'MAPAS DE RIESGOS INHER Y RESID'!$E$16:$F$18,2,FALSE)</f>
        <v>0.9</v>
      </c>
      <c r="X176" s="75">
        <f t="shared" si="20"/>
        <v>0.79999999999999982</v>
      </c>
      <c r="Y176" s="73" t="str">
        <f>IF(OR('MAPAS DE RIESGOS INHER Y RESID'!$G$18='MATRIZ DE RIESGOS DE SST'!X176,X176&lt;'MAPAS DE RIESGOS INHER Y RESID'!$G$16+1),'MAPAS DE RIESGOS INHER Y RESID'!$M$19,IF(OR('MAPAS DE RIESGOS INHER Y RESID'!$H$17='MATRIZ DE RIESGOS DE SST'!X176,X176&lt;'MAPAS DE RIESGOS INHER Y RESID'!$I$18+1),'MAPAS DE RIESGOS INHER Y RESID'!$M$18,IF(OR('MAPAS DE RIESGOS INHER Y RESID'!$I$17='MATRIZ DE RIESGOS DE SST'!X176,X176&lt;'MAPAS DE RIESGOS INHER Y RESID'!$J$17+1),'MAPAS DE RIESGOS INHER Y RESID'!$M$17,'MAPAS DE RIESGOS INHER Y RESID'!$M$16)))</f>
        <v>BAJO</v>
      </c>
      <c r="Z176" s="86" t="s">
        <v>203</v>
      </c>
    </row>
    <row r="177" spans="1:26" ht="165" customHeight="1">
      <c r="A177" s="121"/>
      <c r="B177" s="123"/>
      <c r="C177" s="123"/>
      <c r="D177" s="123"/>
      <c r="E177" s="123"/>
      <c r="F177" s="123"/>
      <c r="G177" s="123"/>
      <c r="H177" s="119"/>
      <c r="I177" s="83" t="s">
        <v>336</v>
      </c>
      <c r="J177" s="88" t="s">
        <v>357</v>
      </c>
      <c r="K177" s="83" t="s">
        <v>59</v>
      </c>
      <c r="L177" s="73" t="s">
        <v>188</v>
      </c>
      <c r="M177" s="74">
        <f>VLOOKUP('MATRIZ DE RIESGOS DE SST'!L177,'MAPAS DE RIESGOS INHER Y RESID'!$E$3:$F$7,2,FALSE)</f>
        <v>2</v>
      </c>
      <c r="N177" s="73" t="s">
        <v>191</v>
      </c>
      <c r="O177" s="74">
        <f>VLOOKUP('MATRIZ DE RIESGOS DE SST'!N177,'MAPAS DE RIESGOS INHER Y RESID'!$O$3:$P$7,2,FALSE)</f>
        <v>4</v>
      </c>
      <c r="P177" s="74">
        <f t="shared" si="22"/>
        <v>8</v>
      </c>
      <c r="Q177" s="73" t="str">
        <f>IF(OR('MAPAS DE RIESGOS INHER Y RESID'!$G$7='MATRIZ DE RIESGOS DE SST'!P177,P177&lt;'MAPAS DE RIESGOS INHER Y RESID'!$G$3+1),'MAPAS DE RIESGOS INHER Y RESID'!$M$6,IF(OR('MAPAS DE RIESGOS INHER Y RESID'!$H$5='MATRIZ DE RIESGOS DE SST'!P177,P177&lt;'MAPAS DE RIESGOS INHER Y RESID'!$I$5+1),'MAPAS DE RIESGOS INHER Y RESID'!$M$5,IF(OR('MAPAS DE RIESGOS INHER Y RESID'!$I$4='MATRIZ DE RIESGOS DE SST'!P177,P177&lt;'MAPAS DE RIESGOS INHER Y RESID'!$J$4+1),'MAPAS DE RIESGOS INHER Y RESID'!$M$4,'MAPAS DE RIESGOS INHER Y RESID'!$M$3)))</f>
        <v>BAJO</v>
      </c>
      <c r="R177" s="89" t="s">
        <v>282</v>
      </c>
      <c r="S177" s="89" t="s">
        <v>282</v>
      </c>
      <c r="T177" s="86" t="s">
        <v>416</v>
      </c>
      <c r="U177" s="86" t="s">
        <v>442</v>
      </c>
      <c r="V177" s="73" t="s">
        <v>183</v>
      </c>
      <c r="W177" s="84">
        <f>VLOOKUP(V177,'MAPAS DE RIESGOS INHER Y RESID'!$E$16:$F$18,2,FALSE)</f>
        <v>0.9</v>
      </c>
      <c r="X177" s="75">
        <f t="shared" si="20"/>
        <v>0.79999999999999982</v>
      </c>
      <c r="Y177" s="73" t="str">
        <f>IF(OR('MAPAS DE RIESGOS INHER Y RESID'!$G$18='MATRIZ DE RIESGOS DE SST'!X177,X177&lt;'MAPAS DE RIESGOS INHER Y RESID'!$G$16+1),'MAPAS DE RIESGOS INHER Y RESID'!$M$19,IF(OR('MAPAS DE RIESGOS INHER Y RESID'!$H$17='MATRIZ DE RIESGOS DE SST'!X177,X177&lt;'MAPAS DE RIESGOS INHER Y RESID'!$I$18+1),'MAPAS DE RIESGOS INHER Y RESID'!$M$18,IF(OR('MAPAS DE RIESGOS INHER Y RESID'!$I$17='MATRIZ DE RIESGOS DE SST'!X177,X177&lt;'MAPAS DE RIESGOS INHER Y RESID'!$J$17+1),'MAPAS DE RIESGOS INHER Y RESID'!$M$17,'MAPAS DE RIESGOS INHER Y RESID'!$M$16)))</f>
        <v>BAJO</v>
      </c>
      <c r="Z177" s="86" t="s">
        <v>203</v>
      </c>
    </row>
    <row r="178" spans="1:26" ht="165" customHeight="1">
      <c r="A178" s="121"/>
      <c r="B178" s="123"/>
      <c r="C178" s="123"/>
      <c r="D178" s="123"/>
      <c r="E178" s="123"/>
      <c r="F178" s="123"/>
      <c r="G178" s="123"/>
      <c r="H178" s="119"/>
      <c r="I178" s="83" t="s">
        <v>30</v>
      </c>
      <c r="J178" s="88" t="s">
        <v>358</v>
      </c>
      <c r="K178" s="83" t="s">
        <v>24</v>
      </c>
      <c r="L178" s="73" t="s">
        <v>188</v>
      </c>
      <c r="M178" s="74">
        <f>VLOOKUP('MATRIZ DE RIESGOS DE SST'!L178,'MAPAS DE RIESGOS INHER Y RESID'!$E$3:$F$7,2,FALSE)</f>
        <v>2</v>
      </c>
      <c r="N178" s="73" t="s">
        <v>192</v>
      </c>
      <c r="O178" s="74">
        <f>VLOOKUP('MATRIZ DE RIESGOS DE SST'!N178,'MAPAS DE RIESGOS INHER Y RESID'!$O$3:$P$7,2,FALSE)</f>
        <v>16</v>
      </c>
      <c r="P178" s="74">
        <f t="shared" si="22"/>
        <v>32</v>
      </c>
      <c r="Q178" s="73" t="str">
        <f>IF(OR('MAPAS DE RIESGOS INHER Y RESID'!$G$7='MATRIZ DE RIESGOS DE SST'!P178,P178&lt;'MAPAS DE RIESGOS INHER Y RESID'!$G$3+1),'MAPAS DE RIESGOS INHER Y RESID'!$M$6,IF(OR('MAPAS DE RIESGOS INHER Y RESID'!$H$5='MATRIZ DE RIESGOS DE SST'!P178,P178&lt;'MAPAS DE RIESGOS INHER Y RESID'!$I$5+1),'MAPAS DE RIESGOS INHER Y RESID'!$M$5,IF(OR('MAPAS DE RIESGOS INHER Y RESID'!$I$4='MATRIZ DE RIESGOS DE SST'!P178,P178&lt;'MAPAS DE RIESGOS INHER Y RESID'!$J$4+1),'MAPAS DE RIESGOS INHER Y RESID'!$M$4,'MAPAS DE RIESGOS INHER Y RESID'!$M$3)))</f>
        <v>MODERADO</v>
      </c>
      <c r="R178" s="89" t="s">
        <v>282</v>
      </c>
      <c r="S178" s="89" t="s">
        <v>282</v>
      </c>
      <c r="T178" s="86" t="s">
        <v>289</v>
      </c>
      <c r="U178" s="86" t="s">
        <v>428</v>
      </c>
      <c r="V178" s="73" t="s">
        <v>183</v>
      </c>
      <c r="W178" s="84">
        <f>VLOOKUP(V178,'MAPAS DE RIESGOS INHER Y RESID'!$E$16:$F$18,2,FALSE)</f>
        <v>0.9</v>
      </c>
      <c r="X178" s="75">
        <f t="shared" si="20"/>
        <v>3.1999999999999993</v>
      </c>
      <c r="Y178" s="73" t="str">
        <f>IF(OR('MAPAS DE RIESGOS INHER Y RESID'!$G$18='MATRIZ DE RIESGOS DE SST'!X178,X178&lt;'MAPAS DE RIESGOS INHER Y RESID'!$G$16+1),'MAPAS DE RIESGOS INHER Y RESID'!$M$19,IF(OR('MAPAS DE RIESGOS INHER Y RESID'!$H$17='MATRIZ DE RIESGOS DE SST'!X178,X178&lt;'MAPAS DE RIESGOS INHER Y RESID'!$I$18+1),'MAPAS DE RIESGOS INHER Y RESID'!$M$18,IF(OR('MAPAS DE RIESGOS INHER Y RESID'!$I$17='MATRIZ DE RIESGOS DE SST'!X178,X178&lt;'MAPAS DE RIESGOS INHER Y RESID'!$J$17+1),'MAPAS DE RIESGOS INHER Y RESID'!$M$17,'MAPAS DE RIESGOS INHER Y RESID'!$M$16)))</f>
        <v>BAJO</v>
      </c>
      <c r="Z178" s="86" t="s">
        <v>203</v>
      </c>
    </row>
    <row r="179" spans="1:26" ht="165" customHeight="1">
      <c r="A179" s="121"/>
      <c r="B179" s="123"/>
      <c r="C179" s="123"/>
      <c r="D179" s="123"/>
      <c r="E179" s="123"/>
      <c r="F179" s="123"/>
      <c r="G179" s="123"/>
      <c r="H179" s="119"/>
      <c r="I179" s="83" t="s">
        <v>25</v>
      </c>
      <c r="J179" s="88" t="s">
        <v>23</v>
      </c>
      <c r="K179" s="83" t="s">
        <v>24</v>
      </c>
      <c r="L179" s="73" t="s">
        <v>188</v>
      </c>
      <c r="M179" s="74">
        <f>VLOOKUP('MATRIZ DE RIESGOS DE SST'!L179,'MAPAS DE RIESGOS INHER Y RESID'!$E$3:$F$7,2,FALSE)</f>
        <v>2</v>
      </c>
      <c r="N179" s="73" t="s">
        <v>192</v>
      </c>
      <c r="O179" s="74">
        <f>VLOOKUP('MATRIZ DE RIESGOS DE SST'!N179,'MAPAS DE RIESGOS INHER Y RESID'!$O$3:$P$7,2,FALSE)</f>
        <v>16</v>
      </c>
      <c r="P179" s="74">
        <f t="shared" si="22"/>
        <v>32</v>
      </c>
      <c r="Q179" s="73" t="str">
        <f>IF(OR('MAPAS DE RIESGOS INHER Y RESID'!$G$7='MATRIZ DE RIESGOS DE SST'!P179,P179&lt;'MAPAS DE RIESGOS INHER Y RESID'!$G$3+1),'MAPAS DE RIESGOS INHER Y RESID'!$M$6,IF(OR('MAPAS DE RIESGOS INHER Y RESID'!$H$5='MATRIZ DE RIESGOS DE SST'!P179,P179&lt;'MAPAS DE RIESGOS INHER Y RESID'!$I$5+1),'MAPAS DE RIESGOS INHER Y RESID'!$M$5,IF(OR('MAPAS DE RIESGOS INHER Y RESID'!$I$4='MATRIZ DE RIESGOS DE SST'!P179,P179&lt;'MAPAS DE RIESGOS INHER Y RESID'!$J$4+1),'MAPAS DE RIESGOS INHER Y RESID'!$M$4,'MAPAS DE RIESGOS INHER Y RESID'!$M$3)))</f>
        <v>MODERADO</v>
      </c>
      <c r="R179" s="89" t="s">
        <v>282</v>
      </c>
      <c r="S179" s="86" t="s">
        <v>429</v>
      </c>
      <c r="T179" s="86" t="s">
        <v>282</v>
      </c>
      <c r="U179" s="86" t="s">
        <v>428</v>
      </c>
      <c r="V179" s="73" t="s">
        <v>183</v>
      </c>
      <c r="W179" s="84">
        <f>VLOOKUP(V179,'MAPAS DE RIESGOS INHER Y RESID'!$E$16:$F$18,2,FALSE)</f>
        <v>0.9</v>
      </c>
      <c r="X179" s="75">
        <f t="shared" si="20"/>
        <v>3.1999999999999993</v>
      </c>
      <c r="Y179" s="73" t="str">
        <f>IF(OR('MAPAS DE RIESGOS INHER Y RESID'!$G$18='MATRIZ DE RIESGOS DE SST'!X179,X179&lt;'MAPAS DE RIESGOS INHER Y RESID'!$G$16+1),'MAPAS DE RIESGOS INHER Y RESID'!$M$19,IF(OR('MAPAS DE RIESGOS INHER Y RESID'!$H$17='MATRIZ DE RIESGOS DE SST'!X179,X179&lt;'MAPAS DE RIESGOS INHER Y RESID'!$I$18+1),'MAPAS DE RIESGOS INHER Y RESID'!$M$18,IF(OR('MAPAS DE RIESGOS INHER Y RESID'!$I$17='MATRIZ DE RIESGOS DE SST'!X179,X179&lt;'MAPAS DE RIESGOS INHER Y RESID'!$J$17+1),'MAPAS DE RIESGOS INHER Y RESID'!$M$17,'MAPAS DE RIESGOS INHER Y RESID'!$M$16)))</f>
        <v>BAJO</v>
      </c>
      <c r="Z179" s="86" t="s">
        <v>203</v>
      </c>
    </row>
    <row r="180" spans="1:26" ht="165" customHeight="1">
      <c r="A180" s="121"/>
      <c r="B180" s="123"/>
      <c r="C180" s="123"/>
      <c r="D180" s="123"/>
      <c r="E180" s="123"/>
      <c r="F180" s="123"/>
      <c r="G180" s="123"/>
      <c r="H180" s="119"/>
      <c r="I180" s="83" t="s">
        <v>214</v>
      </c>
      <c r="J180" s="88" t="s">
        <v>356</v>
      </c>
      <c r="K180" s="83" t="s">
        <v>72</v>
      </c>
      <c r="L180" s="73" t="s">
        <v>188</v>
      </c>
      <c r="M180" s="74">
        <f>VLOOKUP('MATRIZ DE RIESGOS DE SST'!L180,'MAPAS DE RIESGOS INHER Y RESID'!$E$3:$F$7,2,FALSE)</f>
        <v>2</v>
      </c>
      <c r="N180" s="73" t="s">
        <v>191</v>
      </c>
      <c r="O180" s="74">
        <f>VLOOKUP('MATRIZ DE RIESGOS DE SST'!N180,'MAPAS DE RIESGOS INHER Y RESID'!$O$3:$P$7,2,FALSE)</f>
        <v>4</v>
      </c>
      <c r="P180" s="74">
        <f t="shared" si="22"/>
        <v>8</v>
      </c>
      <c r="Q180" s="73" t="str">
        <f>IF(OR('MAPAS DE RIESGOS INHER Y RESID'!$G$7='MATRIZ DE RIESGOS DE SST'!P180,P180&lt;'MAPAS DE RIESGOS INHER Y RESID'!$G$3+1),'MAPAS DE RIESGOS INHER Y RESID'!$M$6,IF(OR('MAPAS DE RIESGOS INHER Y RESID'!$H$5='MATRIZ DE RIESGOS DE SST'!P180,P180&lt;'MAPAS DE RIESGOS INHER Y RESID'!$I$5+1),'MAPAS DE RIESGOS INHER Y RESID'!$M$5,IF(OR('MAPAS DE RIESGOS INHER Y RESID'!$I$4='MATRIZ DE RIESGOS DE SST'!P180,P180&lt;'MAPAS DE RIESGOS INHER Y RESID'!$J$4+1),'MAPAS DE RIESGOS INHER Y RESID'!$M$4,'MAPAS DE RIESGOS INHER Y RESID'!$M$3)))</f>
        <v>BAJO</v>
      </c>
      <c r="R180" s="89" t="s">
        <v>282</v>
      </c>
      <c r="S180" s="89" t="s">
        <v>282</v>
      </c>
      <c r="T180" s="86" t="s">
        <v>289</v>
      </c>
      <c r="U180" s="86" t="s">
        <v>430</v>
      </c>
      <c r="V180" s="73" t="s">
        <v>183</v>
      </c>
      <c r="W180" s="84">
        <f>VLOOKUP(V180,'MAPAS DE RIESGOS INHER Y RESID'!$E$16:$F$18,2,FALSE)</f>
        <v>0.9</v>
      </c>
      <c r="X180" s="75">
        <f t="shared" si="20"/>
        <v>0.79999999999999982</v>
      </c>
      <c r="Y180" s="73" t="str">
        <f>IF(OR('MAPAS DE RIESGOS INHER Y RESID'!$G$18='MATRIZ DE RIESGOS DE SST'!X180,X180&lt;'MAPAS DE RIESGOS INHER Y RESID'!$G$16+1),'MAPAS DE RIESGOS INHER Y RESID'!$M$19,IF(OR('MAPAS DE RIESGOS INHER Y RESID'!$H$17='MATRIZ DE RIESGOS DE SST'!X180,X180&lt;'MAPAS DE RIESGOS INHER Y RESID'!$I$18+1),'MAPAS DE RIESGOS INHER Y RESID'!$M$18,IF(OR('MAPAS DE RIESGOS INHER Y RESID'!$I$17='MATRIZ DE RIESGOS DE SST'!X180,X180&lt;'MAPAS DE RIESGOS INHER Y RESID'!$J$17+1),'MAPAS DE RIESGOS INHER Y RESID'!$M$17,'MAPAS DE RIESGOS INHER Y RESID'!$M$16)))</f>
        <v>BAJO</v>
      </c>
      <c r="Z180" s="86" t="s">
        <v>203</v>
      </c>
    </row>
    <row r="181" spans="1:26" ht="165" customHeight="1">
      <c r="A181" s="121"/>
      <c r="B181" s="123"/>
      <c r="C181" s="123"/>
      <c r="D181" s="123"/>
      <c r="E181" s="123"/>
      <c r="F181" s="123"/>
      <c r="G181" s="123"/>
      <c r="H181" s="119"/>
      <c r="I181" s="83" t="s">
        <v>22</v>
      </c>
      <c r="J181" s="88" t="s">
        <v>335</v>
      </c>
      <c r="K181" s="83" t="s">
        <v>24</v>
      </c>
      <c r="L181" s="73" t="s">
        <v>188</v>
      </c>
      <c r="M181" s="74">
        <f>VLOOKUP('MATRIZ DE RIESGOS DE SST'!L181,'MAPAS DE RIESGOS INHER Y RESID'!$E$3:$F$7,2,FALSE)</f>
        <v>2</v>
      </c>
      <c r="N181" s="73" t="s">
        <v>192</v>
      </c>
      <c r="O181" s="74">
        <f>VLOOKUP('MATRIZ DE RIESGOS DE SST'!N181,'MAPAS DE RIESGOS INHER Y RESID'!$O$3:$P$7,2,FALSE)</f>
        <v>16</v>
      </c>
      <c r="P181" s="74">
        <f t="shared" si="22"/>
        <v>32</v>
      </c>
      <c r="Q181" s="73" t="str">
        <f>IF(OR('MAPAS DE RIESGOS INHER Y RESID'!$G$7='MATRIZ DE RIESGOS DE SST'!P181,P181&lt;'MAPAS DE RIESGOS INHER Y RESID'!$G$3+1),'MAPAS DE RIESGOS INHER Y RESID'!$M$6,IF(OR('MAPAS DE RIESGOS INHER Y RESID'!$H$5='MATRIZ DE RIESGOS DE SST'!P181,P181&lt;'MAPAS DE RIESGOS INHER Y RESID'!$I$5+1),'MAPAS DE RIESGOS INHER Y RESID'!$M$5,IF(OR('MAPAS DE RIESGOS INHER Y RESID'!$I$4='MATRIZ DE RIESGOS DE SST'!P181,P181&lt;'MAPAS DE RIESGOS INHER Y RESID'!$J$4+1),'MAPAS DE RIESGOS INHER Y RESID'!$M$4,'MAPAS DE RIESGOS INHER Y RESID'!$M$3)))</f>
        <v>MODERADO</v>
      </c>
      <c r="R181" s="89" t="s">
        <v>282</v>
      </c>
      <c r="S181" s="86" t="s">
        <v>429</v>
      </c>
      <c r="T181" s="86" t="s">
        <v>282</v>
      </c>
      <c r="U181" s="86" t="s">
        <v>431</v>
      </c>
      <c r="V181" s="73" t="s">
        <v>183</v>
      </c>
      <c r="W181" s="84">
        <f>VLOOKUP(V181,'MAPAS DE RIESGOS INHER Y RESID'!$E$16:$F$18,2,FALSE)</f>
        <v>0.9</v>
      </c>
      <c r="X181" s="75">
        <f t="shared" si="20"/>
        <v>3.1999999999999993</v>
      </c>
      <c r="Y181" s="73" t="str">
        <f>IF(OR('MAPAS DE RIESGOS INHER Y RESID'!$G$18='MATRIZ DE RIESGOS DE SST'!X181,X181&lt;'MAPAS DE RIESGOS INHER Y RESID'!$G$16+1),'MAPAS DE RIESGOS INHER Y RESID'!$M$19,IF(OR('MAPAS DE RIESGOS INHER Y RESID'!$H$17='MATRIZ DE RIESGOS DE SST'!X181,X181&lt;'MAPAS DE RIESGOS INHER Y RESID'!$I$18+1),'MAPAS DE RIESGOS INHER Y RESID'!$M$18,IF(OR('MAPAS DE RIESGOS INHER Y RESID'!$I$17='MATRIZ DE RIESGOS DE SST'!X181,X181&lt;'MAPAS DE RIESGOS INHER Y RESID'!$J$17+1),'MAPAS DE RIESGOS INHER Y RESID'!$M$17,'MAPAS DE RIESGOS INHER Y RESID'!$M$16)))</f>
        <v>BAJO</v>
      </c>
      <c r="Z181" s="86" t="s">
        <v>203</v>
      </c>
    </row>
    <row r="182" spans="1:26" ht="165" customHeight="1">
      <c r="A182" s="121"/>
      <c r="B182" s="123"/>
      <c r="C182" s="123"/>
      <c r="D182" s="123"/>
      <c r="E182" s="123"/>
      <c r="F182" s="123"/>
      <c r="G182" s="123"/>
      <c r="H182" s="119"/>
      <c r="I182" s="83" t="s">
        <v>95</v>
      </c>
      <c r="J182" s="88" t="s">
        <v>359</v>
      </c>
      <c r="K182" s="83" t="s">
        <v>97</v>
      </c>
      <c r="L182" s="73" t="s">
        <v>182</v>
      </c>
      <c r="M182" s="74">
        <f>VLOOKUP('MATRIZ DE RIESGOS DE SST'!L182,'MAPAS DE RIESGOS INHER Y RESID'!$E$3:$F$7,2,FALSE)</f>
        <v>3</v>
      </c>
      <c r="N182" s="73" t="s">
        <v>192</v>
      </c>
      <c r="O182" s="74">
        <f>VLOOKUP('MATRIZ DE RIESGOS DE SST'!N182,'MAPAS DE RIESGOS INHER Y RESID'!$O$3:$P$7,2,FALSE)</f>
        <v>16</v>
      </c>
      <c r="P182" s="74">
        <f t="shared" si="22"/>
        <v>48</v>
      </c>
      <c r="Q182" s="73" t="str">
        <f>IF(OR('MAPAS DE RIESGOS INHER Y RESID'!$G$7='MATRIZ DE RIESGOS DE SST'!P182,P182&lt;'MAPAS DE RIESGOS INHER Y RESID'!$G$3+1),'MAPAS DE RIESGOS INHER Y RESID'!$M$6,IF(OR('MAPAS DE RIESGOS INHER Y RESID'!$H$5='MATRIZ DE RIESGOS DE SST'!P182,P182&lt;'MAPAS DE RIESGOS INHER Y RESID'!$I$5+1),'MAPAS DE RIESGOS INHER Y RESID'!$M$5,IF(OR('MAPAS DE RIESGOS INHER Y RESID'!$I$4='MATRIZ DE RIESGOS DE SST'!P182,P182&lt;'MAPAS DE RIESGOS INHER Y RESID'!$J$4+1),'MAPAS DE RIESGOS INHER Y RESID'!$M$4,'MAPAS DE RIESGOS INHER Y RESID'!$M$3)))</f>
        <v>MODERADO</v>
      </c>
      <c r="R182" s="89"/>
      <c r="S182" s="89"/>
      <c r="T182" s="86" t="s">
        <v>314</v>
      </c>
      <c r="U182" s="86" t="s">
        <v>315</v>
      </c>
      <c r="V182" s="73" t="s">
        <v>183</v>
      </c>
      <c r="W182" s="84">
        <f>VLOOKUP(V182,'MAPAS DE RIESGOS INHER Y RESID'!$E$16:$F$18,2,FALSE)</f>
        <v>0.9</v>
      </c>
      <c r="X182" s="75">
        <f t="shared" si="20"/>
        <v>4.7999999999999972</v>
      </c>
      <c r="Y182" s="73" t="str">
        <f>IF(OR('MAPAS DE RIESGOS INHER Y RESID'!$G$18='MATRIZ DE RIESGOS DE SST'!X182,X182&lt;'MAPAS DE RIESGOS INHER Y RESID'!$G$16+1),'MAPAS DE RIESGOS INHER Y RESID'!$M$19,IF(OR('MAPAS DE RIESGOS INHER Y RESID'!$H$17='MATRIZ DE RIESGOS DE SST'!X182,X182&lt;'MAPAS DE RIESGOS INHER Y RESID'!$I$18+1),'MAPAS DE RIESGOS INHER Y RESID'!$M$18,IF(OR('MAPAS DE RIESGOS INHER Y RESID'!$I$17='MATRIZ DE RIESGOS DE SST'!X182,X182&lt;'MAPAS DE RIESGOS INHER Y RESID'!$J$17+1),'MAPAS DE RIESGOS INHER Y RESID'!$M$17,'MAPAS DE RIESGOS INHER Y RESID'!$M$16)))</f>
        <v>BAJO</v>
      </c>
      <c r="Z182" s="86" t="s">
        <v>203</v>
      </c>
    </row>
    <row r="183" spans="1:26" ht="165" customHeight="1">
      <c r="A183" s="121"/>
      <c r="B183" s="123"/>
      <c r="C183" s="123"/>
      <c r="D183" s="123"/>
      <c r="E183" s="123"/>
      <c r="F183" s="123"/>
      <c r="G183" s="123"/>
      <c r="H183" s="119"/>
      <c r="I183" s="83" t="s">
        <v>101</v>
      </c>
      <c r="J183" s="88" t="s">
        <v>360</v>
      </c>
      <c r="K183" s="83" t="s">
        <v>102</v>
      </c>
      <c r="L183" s="73" t="s">
        <v>182</v>
      </c>
      <c r="M183" s="74">
        <f>VLOOKUP('MATRIZ DE RIESGOS DE SST'!L183,'MAPAS DE RIESGOS INHER Y RESID'!$E$3:$F$7,2,FALSE)</f>
        <v>3</v>
      </c>
      <c r="N183" s="73" t="s">
        <v>191</v>
      </c>
      <c r="O183" s="74">
        <f>VLOOKUP('MATRIZ DE RIESGOS DE SST'!N183,'MAPAS DE RIESGOS INHER Y RESID'!$O$3:$P$7,2,FALSE)</f>
        <v>4</v>
      </c>
      <c r="P183" s="74">
        <f t="shared" si="22"/>
        <v>12</v>
      </c>
      <c r="Q183" s="73" t="str">
        <f>IF(OR('MAPAS DE RIESGOS INHER Y RESID'!$G$7='MATRIZ DE RIESGOS DE SST'!P183,P183&lt;'MAPAS DE RIESGOS INHER Y RESID'!$G$3+1),'MAPAS DE RIESGOS INHER Y RESID'!$M$6,IF(OR('MAPAS DE RIESGOS INHER Y RESID'!$H$5='MATRIZ DE RIESGOS DE SST'!P183,P183&lt;'MAPAS DE RIESGOS INHER Y RESID'!$I$5+1),'MAPAS DE RIESGOS INHER Y RESID'!$M$5,IF(OR('MAPAS DE RIESGOS INHER Y RESID'!$I$4='MATRIZ DE RIESGOS DE SST'!P183,P183&lt;'MAPAS DE RIESGOS INHER Y RESID'!$J$4+1),'MAPAS DE RIESGOS INHER Y RESID'!$M$4,'MAPAS DE RIESGOS INHER Y RESID'!$M$3)))</f>
        <v>MODERADO</v>
      </c>
      <c r="R183" s="89" t="s">
        <v>282</v>
      </c>
      <c r="S183" s="86" t="s">
        <v>402</v>
      </c>
      <c r="T183" s="86" t="s">
        <v>314</v>
      </c>
      <c r="U183" s="86" t="s">
        <v>315</v>
      </c>
      <c r="V183" s="73" t="s">
        <v>183</v>
      </c>
      <c r="W183" s="84">
        <f>VLOOKUP(V183,'MAPAS DE RIESGOS INHER Y RESID'!$E$16:$F$18,2,FALSE)</f>
        <v>0.9</v>
      </c>
      <c r="X183" s="75">
        <f t="shared" si="20"/>
        <v>1.1999999999999993</v>
      </c>
      <c r="Y183" s="73" t="str">
        <f>IF(OR('MAPAS DE RIESGOS INHER Y RESID'!$G$18='MATRIZ DE RIESGOS DE SST'!X183,X183&lt;'MAPAS DE RIESGOS INHER Y RESID'!$G$16+1),'MAPAS DE RIESGOS INHER Y RESID'!$M$19,IF(OR('MAPAS DE RIESGOS INHER Y RESID'!$H$17='MATRIZ DE RIESGOS DE SST'!X183,X183&lt;'MAPAS DE RIESGOS INHER Y RESID'!$I$18+1),'MAPAS DE RIESGOS INHER Y RESID'!$M$18,IF(OR('MAPAS DE RIESGOS INHER Y RESID'!$I$17='MATRIZ DE RIESGOS DE SST'!X183,X183&lt;'MAPAS DE RIESGOS INHER Y RESID'!$J$17+1),'MAPAS DE RIESGOS INHER Y RESID'!$M$17,'MAPAS DE RIESGOS INHER Y RESID'!$M$16)))</f>
        <v>BAJO</v>
      </c>
      <c r="Z183" s="86" t="s">
        <v>203</v>
      </c>
    </row>
    <row r="184" spans="1:26" ht="165" customHeight="1">
      <c r="A184" s="121"/>
      <c r="B184" s="123"/>
      <c r="C184" s="123"/>
      <c r="D184" s="123"/>
      <c r="E184" s="123"/>
      <c r="F184" s="123"/>
      <c r="G184" s="123"/>
      <c r="H184" s="119"/>
      <c r="I184" s="83" t="s">
        <v>112</v>
      </c>
      <c r="J184" s="88" t="s">
        <v>113</v>
      </c>
      <c r="K184" s="83" t="s">
        <v>114</v>
      </c>
      <c r="L184" s="73" t="s">
        <v>182</v>
      </c>
      <c r="M184" s="74">
        <f>VLOOKUP('MATRIZ DE RIESGOS DE SST'!L184,'MAPAS DE RIESGOS INHER Y RESID'!$E$3:$F$7,2,FALSE)</f>
        <v>3</v>
      </c>
      <c r="N184" s="73" t="s">
        <v>192</v>
      </c>
      <c r="O184" s="74">
        <f>VLOOKUP('MATRIZ DE RIESGOS DE SST'!N184,'MAPAS DE RIESGOS INHER Y RESID'!$O$3:$P$7,2,FALSE)</f>
        <v>16</v>
      </c>
      <c r="P184" s="74">
        <f t="shared" si="22"/>
        <v>48</v>
      </c>
      <c r="Q184" s="73" t="str">
        <f>IF(OR('MAPAS DE RIESGOS INHER Y RESID'!$G$7='MATRIZ DE RIESGOS DE SST'!P184,P184&lt;'MAPAS DE RIESGOS INHER Y RESID'!$G$3+1),'MAPAS DE RIESGOS INHER Y RESID'!$M$6,IF(OR('MAPAS DE RIESGOS INHER Y RESID'!$H$5='MATRIZ DE RIESGOS DE SST'!P184,P184&lt;'MAPAS DE RIESGOS INHER Y RESID'!$I$5+1),'MAPAS DE RIESGOS INHER Y RESID'!$M$5,IF(OR('MAPAS DE RIESGOS INHER Y RESID'!$I$4='MATRIZ DE RIESGOS DE SST'!P184,P184&lt;'MAPAS DE RIESGOS INHER Y RESID'!$J$4+1),'MAPAS DE RIESGOS INHER Y RESID'!$M$4,'MAPAS DE RIESGOS INHER Y RESID'!$M$3)))</f>
        <v>MODERADO</v>
      </c>
      <c r="R184" s="86" t="s">
        <v>445</v>
      </c>
      <c r="S184" s="89" t="s">
        <v>282</v>
      </c>
      <c r="T184" s="86" t="s">
        <v>320</v>
      </c>
      <c r="U184" s="86" t="s">
        <v>319</v>
      </c>
      <c r="V184" s="73" t="s">
        <v>183</v>
      </c>
      <c r="W184" s="84">
        <f>VLOOKUP(V184,'MAPAS DE RIESGOS INHER Y RESID'!$E$16:$F$18,2,FALSE)</f>
        <v>0.9</v>
      </c>
      <c r="X184" s="75">
        <f t="shared" si="20"/>
        <v>4.7999999999999972</v>
      </c>
      <c r="Y184" s="73" t="str">
        <f>IF(OR('MAPAS DE RIESGOS INHER Y RESID'!$G$18='MATRIZ DE RIESGOS DE SST'!X184,X184&lt;'MAPAS DE RIESGOS INHER Y RESID'!$G$16+1),'MAPAS DE RIESGOS INHER Y RESID'!$M$19,IF(OR('MAPAS DE RIESGOS INHER Y RESID'!$H$17='MATRIZ DE RIESGOS DE SST'!X184,X184&lt;'MAPAS DE RIESGOS INHER Y RESID'!$I$18+1),'MAPAS DE RIESGOS INHER Y RESID'!$M$18,IF(OR('MAPAS DE RIESGOS INHER Y RESID'!$I$17='MATRIZ DE RIESGOS DE SST'!X184,X184&lt;'MAPAS DE RIESGOS INHER Y RESID'!$J$17+1),'MAPAS DE RIESGOS INHER Y RESID'!$M$17,'MAPAS DE RIESGOS INHER Y RESID'!$M$16)))</f>
        <v>BAJO</v>
      </c>
      <c r="Z184" s="86" t="s">
        <v>203</v>
      </c>
    </row>
    <row r="185" spans="1:26" ht="165" customHeight="1">
      <c r="A185" s="121"/>
      <c r="B185" s="123"/>
      <c r="C185" s="123"/>
      <c r="D185" s="123"/>
      <c r="E185" s="123"/>
      <c r="F185" s="123"/>
      <c r="G185" s="123"/>
      <c r="H185" s="119"/>
      <c r="I185" s="83" t="s">
        <v>115</v>
      </c>
      <c r="J185" s="88" t="s">
        <v>116</v>
      </c>
      <c r="K185" s="83" t="s">
        <v>114</v>
      </c>
      <c r="L185" s="73" t="s">
        <v>182</v>
      </c>
      <c r="M185" s="74">
        <f>VLOOKUP('MATRIZ DE RIESGOS DE SST'!L185,'MAPAS DE RIESGOS INHER Y RESID'!$E$3:$F$7,2,FALSE)</f>
        <v>3</v>
      </c>
      <c r="N185" s="73" t="s">
        <v>192</v>
      </c>
      <c r="O185" s="74">
        <f>VLOOKUP('MATRIZ DE RIESGOS DE SST'!N185,'MAPAS DE RIESGOS INHER Y RESID'!$O$3:$P$7,2,FALSE)</f>
        <v>16</v>
      </c>
      <c r="P185" s="74">
        <f>+M185*O185</f>
        <v>48</v>
      </c>
      <c r="Q185" s="73" t="str">
        <f>IF(OR('MAPAS DE RIESGOS INHER Y RESID'!$G$7='MATRIZ DE RIESGOS DE SST'!P185,P185&lt;'MAPAS DE RIESGOS INHER Y RESID'!$G$3+1),'MAPAS DE RIESGOS INHER Y RESID'!$M$6,IF(OR('MAPAS DE RIESGOS INHER Y RESID'!$H$5='MATRIZ DE RIESGOS DE SST'!P185,P185&lt;'MAPAS DE RIESGOS INHER Y RESID'!$I$5+1),'MAPAS DE RIESGOS INHER Y RESID'!$M$5,IF(OR('MAPAS DE RIESGOS INHER Y RESID'!$I$4='MATRIZ DE RIESGOS DE SST'!P185,P185&lt;'MAPAS DE RIESGOS INHER Y RESID'!$J$4+1),'MAPAS DE RIESGOS INHER Y RESID'!$M$4,'MAPAS DE RIESGOS INHER Y RESID'!$M$3)))</f>
        <v>MODERADO</v>
      </c>
      <c r="R185" s="86" t="s">
        <v>327</v>
      </c>
      <c r="S185" s="86" t="s">
        <v>326</v>
      </c>
      <c r="T185" s="86" t="s">
        <v>320</v>
      </c>
      <c r="U185" s="86" t="s">
        <v>319</v>
      </c>
      <c r="V185" s="73" t="s">
        <v>183</v>
      </c>
      <c r="W185" s="84">
        <f>VLOOKUP(V185,'MAPAS DE RIESGOS INHER Y RESID'!$E$16:$F$18,2,FALSE)</f>
        <v>0.9</v>
      </c>
      <c r="X185" s="75">
        <f>P185-(P185*W185)</f>
        <v>4.7999999999999972</v>
      </c>
      <c r="Y185" s="73" t="str">
        <f>IF(OR('MAPAS DE RIESGOS INHER Y RESID'!$G$18='MATRIZ DE RIESGOS DE SST'!X185,X185&lt;'MAPAS DE RIESGOS INHER Y RESID'!$G$16+1),'MAPAS DE RIESGOS INHER Y RESID'!$M$19,IF(OR('MAPAS DE RIESGOS INHER Y RESID'!$H$17='MATRIZ DE RIESGOS DE SST'!X185,X185&lt;'MAPAS DE RIESGOS INHER Y RESID'!$I$18+1),'MAPAS DE RIESGOS INHER Y RESID'!$M$18,IF(OR('MAPAS DE RIESGOS INHER Y RESID'!$I$17='MATRIZ DE RIESGOS DE SST'!X185,X185&lt;'MAPAS DE RIESGOS INHER Y RESID'!$J$17+1),'MAPAS DE RIESGOS INHER Y RESID'!$M$17,'MAPAS DE RIESGOS INHER Y RESID'!$M$16)))</f>
        <v>BAJO</v>
      </c>
      <c r="Z185" s="86" t="s">
        <v>203</v>
      </c>
    </row>
    <row r="186" spans="1:26" ht="165" customHeight="1">
      <c r="A186" s="122"/>
      <c r="B186" s="123"/>
      <c r="C186" s="123"/>
      <c r="D186" s="123"/>
      <c r="E186" s="123"/>
      <c r="F186" s="123"/>
      <c r="G186" s="123"/>
      <c r="H186" s="119"/>
      <c r="I186" s="83" t="s">
        <v>223</v>
      </c>
      <c r="J186" s="88" t="s">
        <v>386</v>
      </c>
      <c r="K186" s="83" t="s">
        <v>81</v>
      </c>
      <c r="L186" s="73" t="s">
        <v>182</v>
      </c>
      <c r="M186" s="74">
        <f>VLOOKUP('MATRIZ DE RIESGOS DE SST'!L186,'MAPAS DE RIESGOS INHER Y RESID'!$E$3:$F$7,2,FALSE)</f>
        <v>3</v>
      </c>
      <c r="N186" s="73" t="s">
        <v>192</v>
      </c>
      <c r="O186" s="74">
        <f>VLOOKUP('MATRIZ DE RIESGOS DE SST'!N186,'MAPAS DE RIESGOS INHER Y RESID'!$O$3:$P$7,2,FALSE)</f>
        <v>16</v>
      </c>
      <c r="P186" s="74">
        <f t="shared" si="22"/>
        <v>48</v>
      </c>
      <c r="Q186" s="73" t="str">
        <f>IF(OR('MAPAS DE RIESGOS INHER Y RESID'!$G$7='MATRIZ DE RIESGOS DE SST'!P186,P186&lt;'MAPAS DE RIESGOS INHER Y RESID'!$G$3+1),'MAPAS DE RIESGOS INHER Y RESID'!$M$6,IF(OR('MAPAS DE RIESGOS INHER Y RESID'!$H$5='MATRIZ DE RIESGOS DE SST'!P186,P186&lt;'MAPAS DE RIESGOS INHER Y RESID'!$I$5+1),'MAPAS DE RIESGOS INHER Y RESID'!$M$5,IF(OR('MAPAS DE RIESGOS INHER Y RESID'!$I$4='MATRIZ DE RIESGOS DE SST'!P186,P186&lt;'MAPAS DE RIESGOS INHER Y RESID'!$J$4+1),'MAPAS DE RIESGOS INHER Y RESID'!$M$4,'MAPAS DE RIESGOS INHER Y RESID'!$M$3)))</f>
        <v>MODERADO</v>
      </c>
      <c r="R186" s="89" t="s">
        <v>282</v>
      </c>
      <c r="S186" s="89" t="s">
        <v>282</v>
      </c>
      <c r="T186" s="86" t="s">
        <v>306</v>
      </c>
      <c r="U186" s="86" t="s">
        <v>307</v>
      </c>
      <c r="V186" s="73" t="s">
        <v>183</v>
      </c>
      <c r="W186" s="84">
        <f>VLOOKUP(V186,'MAPAS DE RIESGOS INHER Y RESID'!$E$16:$F$18,2,FALSE)</f>
        <v>0.9</v>
      </c>
      <c r="X186" s="75">
        <f t="shared" si="20"/>
        <v>4.7999999999999972</v>
      </c>
      <c r="Y186" s="73" t="str">
        <f>IF(OR('MAPAS DE RIESGOS INHER Y RESID'!$G$18='MATRIZ DE RIESGOS DE SST'!X186,X186&lt;'MAPAS DE RIESGOS INHER Y RESID'!$G$16+1),'MAPAS DE RIESGOS INHER Y RESID'!$M$19,IF(OR('MAPAS DE RIESGOS INHER Y RESID'!$H$17='MATRIZ DE RIESGOS DE SST'!X186,X186&lt;'MAPAS DE RIESGOS INHER Y RESID'!$I$18+1),'MAPAS DE RIESGOS INHER Y RESID'!$M$18,IF(OR('MAPAS DE RIESGOS INHER Y RESID'!$I$17='MATRIZ DE RIESGOS DE SST'!X186,X186&lt;'MAPAS DE RIESGOS INHER Y RESID'!$J$17+1),'MAPAS DE RIESGOS INHER Y RESID'!$M$17,'MAPAS DE RIESGOS INHER Y RESID'!$M$16)))</f>
        <v>BAJO</v>
      </c>
      <c r="Z186" s="86" t="s">
        <v>203</v>
      </c>
    </row>
    <row r="187" spans="1:26" ht="165" customHeight="1">
      <c r="A187" s="120" t="s">
        <v>362</v>
      </c>
      <c r="B187" s="123"/>
      <c r="C187" s="123"/>
      <c r="D187" s="123"/>
      <c r="E187" s="123"/>
      <c r="F187" s="123" t="s">
        <v>202</v>
      </c>
      <c r="G187" s="123"/>
      <c r="H187" s="119"/>
      <c r="I187" s="83" t="s">
        <v>19</v>
      </c>
      <c r="J187" s="88" t="s">
        <v>258</v>
      </c>
      <c r="K187" s="83" t="s">
        <v>15</v>
      </c>
      <c r="L187" s="73" t="s">
        <v>182</v>
      </c>
      <c r="M187" s="74">
        <f>VLOOKUP('MATRIZ DE RIESGOS DE SST'!L187,'MAPAS DE RIESGOS INHER Y RESID'!$E$3:$F$7,2,FALSE)</f>
        <v>3</v>
      </c>
      <c r="N187" s="73" t="s">
        <v>191</v>
      </c>
      <c r="O187" s="74">
        <f>VLOOKUP('MATRIZ DE RIESGOS DE SST'!N187,'MAPAS DE RIESGOS INHER Y RESID'!$O$3:$P$7,2,FALSE)</f>
        <v>4</v>
      </c>
      <c r="P187" s="74">
        <f t="shared" si="22"/>
        <v>12</v>
      </c>
      <c r="Q187" s="73" t="str">
        <f>IF(OR('MAPAS DE RIESGOS INHER Y RESID'!$G$7='MATRIZ DE RIESGOS DE SST'!P187,P187&lt;'MAPAS DE RIESGOS INHER Y RESID'!$G$3+1),'MAPAS DE RIESGOS INHER Y RESID'!$M$6,IF(OR('MAPAS DE RIESGOS INHER Y RESID'!$H$5='MATRIZ DE RIESGOS DE SST'!P187,P187&lt;'MAPAS DE RIESGOS INHER Y RESID'!$I$5+1),'MAPAS DE RIESGOS INHER Y RESID'!$M$5,IF(OR('MAPAS DE RIESGOS INHER Y RESID'!$I$4='MATRIZ DE RIESGOS DE SST'!P187,P187&lt;'MAPAS DE RIESGOS INHER Y RESID'!$J$4+1),'MAPAS DE RIESGOS INHER Y RESID'!$M$4,'MAPAS DE RIESGOS INHER Y RESID'!$M$3)))</f>
        <v>MODERADO</v>
      </c>
      <c r="R187" s="89" t="s">
        <v>282</v>
      </c>
      <c r="S187" s="86" t="s">
        <v>330</v>
      </c>
      <c r="T187" s="86" t="s">
        <v>324</v>
      </c>
      <c r="U187" s="86" t="s">
        <v>325</v>
      </c>
      <c r="V187" s="73" t="s">
        <v>183</v>
      </c>
      <c r="W187" s="84">
        <f>VLOOKUP(V187,'MAPAS DE RIESGOS INHER Y RESID'!$E$16:$F$18,2,FALSE)</f>
        <v>0.9</v>
      </c>
      <c r="X187" s="75">
        <f t="shared" si="20"/>
        <v>1.1999999999999993</v>
      </c>
      <c r="Y187" s="73" t="str">
        <f>IF(OR('MAPAS DE RIESGOS INHER Y RESID'!$G$18='MATRIZ DE RIESGOS DE SST'!X187,X187&lt;'MAPAS DE RIESGOS INHER Y RESID'!$G$16+1),'MAPAS DE RIESGOS INHER Y RESID'!$M$19,IF(OR('MAPAS DE RIESGOS INHER Y RESID'!$H$17='MATRIZ DE RIESGOS DE SST'!X187,X187&lt;'MAPAS DE RIESGOS INHER Y RESID'!$I$18+1),'MAPAS DE RIESGOS INHER Y RESID'!$M$18,IF(OR('MAPAS DE RIESGOS INHER Y RESID'!$I$17='MATRIZ DE RIESGOS DE SST'!X187,X187&lt;'MAPAS DE RIESGOS INHER Y RESID'!$J$17+1),'MAPAS DE RIESGOS INHER Y RESID'!$M$17,'MAPAS DE RIESGOS INHER Y RESID'!$M$16)))</f>
        <v>BAJO</v>
      </c>
      <c r="Z187" s="86" t="s">
        <v>203</v>
      </c>
    </row>
    <row r="188" spans="1:26" ht="165" customHeight="1">
      <c r="A188" s="121"/>
      <c r="B188" s="123"/>
      <c r="C188" s="123"/>
      <c r="D188" s="123"/>
      <c r="E188" s="123"/>
      <c r="F188" s="123"/>
      <c r="G188" s="123"/>
      <c r="H188" s="119"/>
      <c r="I188" s="83" t="s">
        <v>22</v>
      </c>
      <c r="J188" s="88" t="s">
        <v>23</v>
      </c>
      <c r="K188" s="83" t="s">
        <v>24</v>
      </c>
      <c r="L188" s="73" t="s">
        <v>189</v>
      </c>
      <c r="M188" s="74">
        <f>VLOOKUP('MATRIZ DE RIESGOS DE SST'!L188,'MAPAS DE RIESGOS INHER Y RESID'!$E$3:$F$7,2,FALSE)</f>
        <v>1</v>
      </c>
      <c r="N188" s="73" t="s">
        <v>191</v>
      </c>
      <c r="O188" s="74">
        <f>VLOOKUP('MATRIZ DE RIESGOS DE SST'!N188,'MAPAS DE RIESGOS INHER Y RESID'!$O$3:$P$7,2,FALSE)</f>
        <v>4</v>
      </c>
      <c r="P188" s="74">
        <f t="shared" si="22"/>
        <v>4</v>
      </c>
      <c r="Q188" s="73" t="str">
        <f>IF(OR('MAPAS DE RIESGOS INHER Y RESID'!$G$7='MATRIZ DE RIESGOS DE SST'!P188,P188&lt;'MAPAS DE RIESGOS INHER Y RESID'!$G$3+1),'MAPAS DE RIESGOS INHER Y RESID'!$M$6,IF(OR('MAPAS DE RIESGOS INHER Y RESID'!$H$5='MATRIZ DE RIESGOS DE SST'!P188,P188&lt;'MAPAS DE RIESGOS INHER Y RESID'!$I$5+1),'MAPAS DE RIESGOS INHER Y RESID'!$M$5,IF(OR('MAPAS DE RIESGOS INHER Y RESID'!$I$4='MATRIZ DE RIESGOS DE SST'!P188,P188&lt;'MAPAS DE RIESGOS INHER Y RESID'!$J$4+1),'MAPAS DE RIESGOS INHER Y RESID'!$M$4,'MAPAS DE RIESGOS INHER Y RESID'!$M$3)))</f>
        <v>BAJO</v>
      </c>
      <c r="R188" s="89" t="s">
        <v>282</v>
      </c>
      <c r="S188" s="86" t="s">
        <v>429</v>
      </c>
      <c r="T188" s="86" t="s">
        <v>282</v>
      </c>
      <c r="U188" s="86" t="s">
        <v>431</v>
      </c>
      <c r="V188" s="73" t="s">
        <v>183</v>
      </c>
      <c r="W188" s="84">
        <f>VLOOKUP(V188,'MAPAS DE RIESGOS INHER Y RESID'!$E$16:$F$18,2,FALSE)</f>
        <v>0.9</v>
      </c>
      <c r="X188" s="75">
        <f t="shared" si="20"/>
        <v>0.39999999999999991</v>
      </c>
      <c r="Y188" s="73" t="str">
        <f>IF(OR('MAPAS DE RIESGOS INHER Y RESID'!$G$18='MATRIZ DE RIESGOS DE SST'!X188,X188&lt;'MAPAS DE RIESGOS INHER Y RESID'!$G$16+1),'MAPAS DE RIESGOS INHER Y RESID'!$M$19,IF(OR('MAPAS DE RIESGOS INHER Y RESID'!$H$17='MATRIZ DE RIESGOS DE SST'!X188,X188&lt;'MAPAS DE RIESGOS INHER Y RESID'!$I$18+1),'MAPAS DE RIESGOS INHER Y RESID'!$M$18,IF(OR('MAPAS DE RIESGOS INHER Y RESID'!$I$17='MATRIZ DE RIESGOS DE SST'!X188,X188&lt;'MAPAS DE RIESGOS INHER Y RESID'!$J$17+1),'MAPAS DE RIESGOS INHER Y RESID'!$M$17,'MAPAS DE RIESGOS INHER Y RESID'!$M$16)))</f>
        <v>BAJO</v>
      </c>
      <c r="Z188" s="86" t="s">
        <v>203</v>
      </c>
    </row>
    <row r="189" spans="1:26" ht="165" customHeight="1">
      <c r="A189" s="121"/>
      <c r="B189" s="123"/>
      <c r="C189" s="123"/>
      <c r="D189" s="123"/>
      <c r="E189" s="123"/>
      <c r="F189" s="123"/>
      <c r="G189" s="123"/>
      <c r="H189" s="119"/>
      <c r="I189" s="83" t="s">
        <v>30</v>
      </c>
      <c r="J189" s="90" t="s">
        <v>259</v>
      </c>
      <c r="K189" s="83" t="s">
        <v>24</v>
      </c>
      <c r="L189" s="73" t="s">
        <v>188</v>
      </c>
      <c r="M189" s="74">
        <f>VLOOKUP('MATRIZ DE RIESGOS DE SST'!L189,'MAPAS DE RIESGOS INHER Y RESID'!$E$3:$F$7,2,FALSE)</f>
        <v>2</v>
      </c>
      <c r="N189" s="73" t="s">
        <v>192</v>
      </c>
      <c r="O189" s="74">
        <f>VLOOKUP('MATRIZ DE RIESGOS DE SST'!N189,'MAPAS DE RIESGOS INHER Y RESID'!$O$3:$P$7,2,FALSE)</f>
        <v>16</v>
      </c>
      <c r="P189" s="74">
        <f t="shared" si="22"/>
        <v>32</v>
      </c>
      <c r="Q189" s="73" t="str">
        <f>IF(OR('MAPAS DE RIESGOS INHER Y RESID'!$G$7='MATRIZ DE RIESGOS DE SST'!P189,P189&lt;'MAPAS DE RIESGOS INHER Y RESID'!$G$3+1),'MAPAS DE RIESGOS INHER Y RESID'!$M$6,IF(OR('MAPAS DE RIESGOS INHER Y RESID'!$H$5='MATRIZ DE RIESGOS DE SST'!P189,P189&lt;'MAPAS DE RIESGOS INHER Y RESID'!$I$5+1),'MAPAS DE RIESGOS INHER Y RESID'!$M$5,IF(OR('MAPAS DE RIESGOS INHER Y RESID'!$I$4='MATRIZ DE RIESGOS DE SST'!P189,P189&lt;'MAPAS DE RIESGOS INHER Y RESID'!$J$4+1),'MAPAS DE RIESGOS INHER Y RESID'!$M$4,'MAPAS DE RIESGOS INHER Y RESID'!$M$3)))</f>
        <v>MODERADO</v>
      </c>
      <c r="R189" s="89" t="s">
        <v>282</v>
      </c>
      <c r="S189" s="89" t="s">
        <v>282</v>
      </c>
      <c r="T189" s="86" t="s">
        <v>289</v>
      </c>
      <c r="U189" s="86" t="s">
        <v>428</v>
      </c>
      <c r="V189" s="73" t="s">
        <v>183</v>
      </c>
      <c r="W189" s="84">
        <f>VLOOKUP(V189,'MAPAS DE RIESGOS INHER Y RESID'!$E$16:$F$18,2,FALSE)</f>
        <v>0.9</v>
      </c>
      <c r="X189" s="75">
        <f t="shared" si="20"/>
        <v>3.1999999999999993</v>
      </c>
      <c r="Y189" s="73" t="str">
        <f>IF(OR('MAPAS DE RIESGOS INHER Y RESID'!$G$18='MATRIZ DE RIESGOS DE SST'!X189,X189&lt;'MAPAS DE RIESGOS INHER Y RESID'!$G$16+1),'MAPAS DE RIESGOS INHER Y RESID'!$M$19,IF(OR('MAPAS DE RIESGOS INHER Y RESID'!$H$17='MATRIZ DE RIESGOS DE SST'!X189,X189&lt;'MAPAS DE RIESGOS INHER Y RESID'!$I$18+1),'MAPAS DE RIESGOS INHER Y RESID'!$M$18,IF(OR('MAPAS DE RIESGOS INHER Y RESID'!$I$17='MATRIZ DE RIESGOS DE SST'!X189,X189&lt;'MAPAS DE RIESGOS INHER Y RESID'!$J$17+1),'MAPAS DE RIESGOS INHER Y RESID'!$M$17,'MAPAS DE RIESGOS INHER Y RESID'!$M$16)))</f>
        <v>BAJO</v>
      </c>
      <c r="Z189" s="86" t="s">
        <v>203</v>
      </c>
    </row>
    <row r="190" spans="1:26" ht="165" customHeight="1">
      <c r="A190" s="121"/>
      <c r="B190" s="123"/>
      <c r="C190" s="123"/>
      <c r="D190" s="123"/>
      <c r="E190" s="123"/>
      <c r="F190" s="123"/>
      <c r="G190" s="123"/>
      <c r="H190" s="119"/>
      <c r="I190" s="83" t="s">
        <v>48</v>
      </c>
      <c r="J190" s="90" t="s">
        <v>49</v>
      </c>
      <c r="K190" s="83" t="s">
        <v>50</v>
      </c>
      <c r="L190" s="73" t="s">
        <v>188</v>
      </c>
      <c r="M190" s="74">
        <f>VLOOKUP('MATRIZ DE RIESGOS DE SST'!L190,'MAPAS DE RIESGOS INHER Y RESID'!$E$3:$F$7,2,FALSE)</f>
        <v>2</v>
      </c>
      <c r="N190" s="73" t="s">
        <v>192</v>
      </c>
      <c r="O190" s="74">
        <f>VLOOKUP('MATRIZ DE RIESGOS DE SST'!N190,'MAPAS DE RIESGOS INHER Y RESID'!$O$3:$P$7,2,FALSE)</f>
        <v>16</v>
      </c>
      <c r="P190" s="74">
        <f t="shared" si="22"/>
        <v>32</v>
      </c>
      <c r="Q190" s="73" t="str">
        <f>IF(OR('MAPAS DE RIESGOS INHER Y RESID'!$G$7='MATRIZ DE RIESGOS DE SST'!P190,P190&lt;'MAPAS DE RIESGOS INHER Y RESID'!$G$3+1),'MAPAS DE RIESGOS INHER Y RESID'!$M$6,IF(OR('MAPAS DE RIESGOS INHER Y RESID'!$H$5='MATRIZ DE RIESGOS DE SST'!P190,P190&lt;'MAPAS DE RIESGOS INHER Y RESID'!$I$5+1),'MAPAS DE RIESGOS INHER Y RESID'!$M$5,IF(OR('MAPAS DE RIESGOS INHER Y RESID'!$I$4='MATRIZ DE RIESGOS DE SST'!P190,P190&lt;'MAPAS DE RIESGOS INHER Y RESID'!$J$4+1),'MAPAS DE RIESGOS INHER Y RESID'!$M$4,'MAPAS DE RIESGOS INHER Y RESID'!$M$3)))</f>
        <v>MODERADO</v>
      </c>
      <c r="R190" s="89"/>
      <c r="S190" s="89"/>
      <c r="T190" s="91" t="s">
        <v>434</v>
      </c>
      <c r="U190" s="89"/>
      <c r="V190" s="73" t="s">
        <v>183</v>
      </c>
      <c r="W190" s="84">
        <f>VLOOKUP(V190,'MAPAS DE RIESGOS INHER Y RESID'!$E$16:$F$18,2,FALSE)</f>
        <v>0.9</v>
      </c>
      <c r="X190" s="75">
        <f t="shared" si="20"/>
        <v>3.1999999999999993</v>
      </c>
      <c r="Y190" s="73" t="str">
        <f>IF(OR('MAPAS DE RIESGOS INHER Y RESID'!$G$18='MATRIZ DE RIESGOS DE SST'!X190,X190&lt;'MAPAS DE RIESGOS INHER Y RESID'!$G$16+1),'MAPAS DE RIESGOS INHER Y RESID'!$M$19,IF(OR('MAPAS DE RIESGOS INHER Y RESID'!$H$17='MATRIZ DE RIESGOS DE SST'!X190,X190&lt;'MAPAS DE RIESGOS INHER Y RESID'!$I$18+1),'MAPAS DE RIESGOS INHER Y RESID'!$M$18,IF(OR('MAPAS DE RIESGOS INHER Y RESID'!$I$17='MATRIZ DE RIESGOS DE SST'!X190,X190&lt;'MAPAS DE RIESGOS INHER Y RESID'!$J$17+1),'MAPAS DE RIESGOS INHER Y RESID'!$M$17,'MAPAS DE RIESGOS INHER Y RESID'!$M$16)))</f>
        <v>BAJO</v>
      </c>
      <c r="Z190" s="86" t="s">
        <v>203</v>
      </c>
    </row>
    <row r="191" spans="1:26" ht="165" customHeight="1">
      <c r="A191" s="121"/>
      <c r="B191" s="123"/>
      <c r="C191" s="123"/>
      <c r="D191" s="123"/>
      <c r="E191" s="123"/>
      <c r="F191" s="123"/>
      <c r="G191" s="123"/>
      <c r="H191" s="119"/>
      <c r="I191" s="83" t="s">
        <v>101</v>
      </c>
      <c r="J191" s="90" t="s">
        <v>360</v>
      </c>
      <c r="K191" s="83" t="s">
        <v>102</v>
      </c>
      <c r="L191" s="73" t="s">
        <v>182</v>
      </c>
      <c r="M191" s="74">
        <f>VLOOKUP('MATRIZ DE RIESGOS DE SST'!L191,'MAPAS DE RIESGOS INHER Y RESID'!$E$3:$F$7,2,FALSE)</f>
        <v>3</v>
      </c>
      <c r="N191" s="73" t="s">
        <v>191</v>
      </c>
      <c r="O191" s="74">
        <f>VLOOKUP('MATRIZ DE RIESGOS DE SST'!N191,'MAPAS DE RIESGOS INHER Y RESID'!$O$3:$P$7,2,FALSE)</f>
        <v>4</v>
      </c>
      <c r="P191" s="74">
        <f t="shared" si="22"/>
        <v>12</v>
      </c>
      <c r="Q191" s="73" t="str">
        <f>IF(OR('MAPAS DE RIESGOS INHER Y RESID'!$G$7='MATRIZ DE RIESGOS DE SST'!P191,P191&lt;'MAPAS DE RIESGOS INHER Y RESID'!$G$3+1),'MAPAS DE RIESGOS INHER Y RESID'!$M$6,IF(OR('MAPAS DE RIESGOS INHER Y RESID'!$H$5='MATRIZ DE RIESGOS DE SST'!P191,P191&lt;'MAPAS DE RIESGOS INHER Y RESID'!$I$5+1),'MAPAS DE RIESGOS INHER Y RESID'!$M$5,IF(OR('MAPAS DE RIESGOS INHER Y RESID'!$I$4='MATRIZ DE RIESGOS DE SST'!P191,P191&lt;'MAPAS DE RIESGOS INHER Y RESID'!$J$4+1),'MAPAS DE RIESGOS INHER Y RESID'!$M$4,'MAPAS DE RIESGOS INHER Y RESID'!$M$3)))</f>
        <v>MODERADO</v>
      </c>
      <c r="R191" s="89" t="s">
        <v>282</v>
      </c>
      <c r="S191" s="86" t="s">
        <v>402</v>
      </c>
      <c r="T191" s="86" t="s">
        <v>314</v>
      </c>
      <c r="U191" s="86" t="s">
        <v>315</v>
      </c>
      <c r="V191" s="73" t="s">
        <v>183</v>
      </c>
      <c r="W191" s="84">
        <f>VLOOKUP(V191,'MAPAS DE RIESGOS INHER Y RESID'!$E$16:$F$18,2,FALSE)</f>
        <v>0.9</v>
      </c>
      <c r="X191" s="75">
        <f t="shared" si="20"/>
        <v>1.1999999999999993</v>
      </c>
      <c r="Y191" s="73" t="str">
        <f>IF(OR('MAPAS DE RIESGOS INHER Y RESID'!$G$18='MATRIZ DE RIESGOS DE SST'!X191,X191&lt;'MAPAS DE RIESGOS INHER Y RESID'!$G$16+1),'MAPAS DE RIESGOS INHER Y RESID'!$M$19,IF(OR('MAPAS DE RIESGOS INHER Y RESID'!$H$17='MATRIZ DE RIESGOS DE SST'!X191,X191&lt;'MAPAS DE RIESGOS INHER Y RESID'!$I$18+1),'MAPAS DE RIESGOS INHER Y RESID'!$M$18,IF(OR('MAPAS DE RIESGOS INHER Y RESID'!$I$17='MATRIZ DE RIESGOS DE SST'!X191,X191&lt;'MAPAS DE RIESGOS INHER Y RESID'!$J$17+1),'MAPAS DE RIESGOS INHER Y RESID'!$M$17,'MAPAS DE RIESGOS INHER Y RESID'!$M$16)))</f>
        <v>BAJO</v>
      </c>
      <c r="Z191" s="86" t="s">
        <v>203</v>
      </c>
    </row>
    <row r="192" spans="1:26" ht="165" customHeight="1">
      <c r="A192" s="121"/>
      <c r="B192" s="123"/>
      <c r="C192" s="123"/>
      <c r="D192" s="123"/>
      <c r="E192" s="123"/>
      <c r="F192" s="123"/>
      <c r="G192" s="123"/>
      <c r="H192" s="119"/>
      <c r="I192" s="83" t="s">
        <v>218</v>
      </c>
      <c r="J192" s="90" t="s">
        <v>345</v>
      </c>
      <c r="K192" s="83" t="s">
        <v>122</v>
      </c>
      <c r="L192" s="73" t="s">
        <v>189</v>
      </c>
      <c r="M192" s="74">
        <f>VLOOKUP('MATRIZ DE RIESGOS DE SST'!L192,'MAPAS DE RIESGOS INHER Y RESID'!$E$3:$F$7,2,FALSE)</f>
        <v>1</v>
      </c>
      <c r="N192" s="73" t="s">
        <v>192</v>
      </c>
      <c r="O192" s="74">
        <f>VLOOKUP('MATRIZ DE RIESGOS DE SST'!N192,'MAPAS DE RIESGOS INHER Y RESID'!$O$3:$P$7,2,FALSE)</f>
        <v>16</v>
      </c>
      <c r="P192" s="74">
        <f t="shared" si="22"/>
        <v>16</v>
      </c>
      <c r="Q192" s="73" t="str">
        <f>IF(OR('MAPAS DE RIESGOS INHER Y RESID'!$G$7='MATRIZ DE RIESGOS DE SST'!P192,P192&lt;'MAPAS DE RIESGOS INHER Y RESID'!$G$3+1),'MAPAS DE RIESGOS INHER Y RESID'!$M$6,IF(OR('MAPAS DE RIESGOS INHER Y RESID'!$H$5='MATRIZ DE RIESGOS DE SST'!P192,P192&lt;'MAPAS DE RIESGOS INHER Y RESID'!$I$5+1),'MAPAS DE RIESGOS INHER Y RESID'!$M$5,IF(OR('MAPAS DE RIESGOS INHER Y RESID'!$I$4='MATRIZ DE RIESGOS DE SST'!P192,P192&lt;'MAPAS DE RIESGOS INHER Y RESID'!$J$4+1),'MAPAS DE RIESGOS INHER Y RESID'!$M$4,'MAPAS DE RIESGOS INHER Y RESID'!$M$3)))</f>
        <v>MODERADO</v>
      </c>
      <c r="R192" s="89" t="s">
        <v>282</v>
      </c>
      <c r="S192" s="89" t="s">
        <v>282</v>
      </c>
      <c r="T192" s="86" t="s">
        <v>420</v>
      </c>
      <c r="U192" s="86" t="s">
        <v>423</v>
      </c>
      <c r="V192" s="73" t="s">
        <v>183</v>
      </c>
      <c r="W192" s="84">
        <f>VLOOKUP(V192,'MAPAS DE RIESGOS INHER Y RESID'!$E$16:$F$18,2,FALSE)</f>
        <v>0.9</v>
      </c>
      <c r="X192" s="75">
        <f t="shared" si="20"/>
        <v>1.5999999999999996</v>
      </c>
      <c r="Y192" s="73" t="str">
        <f>IF(OR('MAPAS DE RIESGOS INHER Y RESID'!$G$18='MATRIZ DE RIESGOS DE SST'!X192,X192&lt;'MAPAS DE RIESGOS INHER Y RESID'!$G$16+1),'MAPAS DE RIESGOS INHER Y RESID'!$M$19,IF(OR('MAPAS DE RIESGOS INHER Y RESID'!$H$17='MATRIZ DE RIESGOS DE SST'!X192,X192&lt;'MAPAS DE RIESGOS INHER Y RESID'!$I$18+1),'MAPAS DE RIESGOS INHER Y RESID'!$M$18,IF(OR('MAPAS DE RIESGOS INHER Y RESID'!$I$17='MATRIZ DE RIESGOS DE SST'!X192,X192&lt;'MAPAS DE RIESGOS INHER Y RESID'!$J$17+1),'MAPAS DE RIESGOS INHER Y RESID'!$M$17,'MAPAS DE RIESGOS INHER Y RESID'!$M$16)))</f>
        <v>BAJO</v>
      </c>
      <c r="Z192" s="86" t="s">
        <v>203</v>
      </c>
    </row>
    <row r="193" spans="1:26" ht="165" customHeight="1">
      <c r="A193" s="121"/>
      <c r="B193" s="123"/>
      <c r="C193" s="123"/>
      <c r="D193" s="123"/>
      <c r="E193" s="123"/>
      <c r="F193" s="123"/>
      <c r="G193" s="123"/>
      <c r="H193" s="119"/>
      <c r="I193" s="91" t="s">
        <v>336</v>
      </c>
      <c r="J193" s="107" t="s">
        <v>357</v>
      </c>
      <c r="K193" s="91" t="s">
        <v>59</v>
      </c>
      <c r="L193" s="73" t="s">
        <v>188</v>
      </c>
      <c r="M193" s="74">
        <f>VLOOKUP('MATRIZ DE RIESGOS DE SST'!L193,'MAPAS DE RIESGOS INHER Y RESID'!$E$3:$F$7,2,FALSE)</f>
        <v>2</v>
      </c>
      <c r="N193" s="73" t="s">
        <v>191</v>
      </c>
      <c r="O193" s="74">
        <f>VLOOKUP('MATRIZ DE RIESGOS DE SST'!N193,'MAPAS DE RIESGOS INHER Y RESID'!$O$3:$P$7,2,FALSE)</f>
        <v>4</v>
      </c>
      <c r="P193" s="74">
        <f t="shared" si="22"/>
        <v>8</v>
      </c>
      <c r="Q193" s="73" t="str">
        <f>IF(OR('MAPAS DE RIESGOS INHER Y RESID'!$G$7='MATRIZ DE RIESGOS DE SST'!P193,P193&lt;'MAPAS DE RIESGOS INHER Y RESID'!$G$3+1),'MAPAS DE RIESGOS INHER Y RESID'!$M$6,IF(OR('MAPAS DE RIESGOS INHER Y RESID'!$H$5='MATRIZ DE RIESGOS DE SST'!P193,P193&lt;'MAPAS DE RIESGOS INHER Y RESID'!$I$5+1),'MAPAS DE RIESGOS INHER Y RESID'!$M$5,IF(OR('MAPAS DE RIESGOS INHER Y RESID'!$I$4='MATRIZ DE RIESGOS DE SST'!P193,P193&lt;'MAPAS DE RIESGOS INHER Y RESID'!$J$4+1),'MAPAS DE RIESGOS INHER Y RESID'!$M$4,'MAPAS DE RIESGOS INHER Y RESID'!$M$3)))</f>
        <v>BAJO</v>
      </c>
      <c r="R193" s="89" t="s">
        <v>282</v>
      </c>
      <c r="S193" s="89" t="s">
        <v>282</v>
      </c>
      <c r="T193" s="86" t="s">
        <v>416</v>
      </c>
      <c r="U193" s="86" t="s">
        <v>442</v>
      </c>
      <c r="V193" s="73" t="s">
        <v>183</v>
      </c>
      <c r="W193" s="84">
        <f>VLOOKUP(V193,'MAPAS DE RIESGOS INHER Y RESID'!$E$16:$F$18,2,FALSE)</f>
        <v>0.9</v>
      </c>
      <c r="X193" s="75">
        <f t="shared" si="20"/>
        <v>0.79999999999999982</v>
      </c>
      <c r="Y193" s="73" t="str">
        <f>IF(OR('MAPAS DE RIESGOS INHER Y RESID'!$G$18='MATRIZ DE RIESGOS DE SST'!X193,X193&lt;'MAPAS DE RIESGOS INHER Y RESID'!$G$16+1),'MAPAS DE RIESGOS INHER Y RESID'!$M$19,IF(OR('MAPAS DE RIESGOS INHER Y RESID'!$H$17='MATRIZ DE RIESGOS DE SST'!X193,X193&lt;'MAPAS DE RIESGOS INHER Y RESID'!$I$18+1),'MAPAS DE RIESGOS INHER Y RESID'!$M$18,IF(OR('MAPAS DE RIESGOS INHER Y RESID'!$I$17='MATRIZ DE RIESGOS DE SST'!X193,X193&lt;'MAPAS DE RIESGOS INHER Y RESID'!$J$17+1),'MAPAS DE RIESGOS INHER Y RESID'!$M$17,'MAPAS DE RIESGOS INHER Y RESID'!$M$16)))</f>
        <v>BAJO</v>
      </c>
      <c r="Z193" s="86" t="s">
        <v>203</v>
      </c>
    </row>
    <row r="194" spans="1:26" ht="165" customHeight="1">
      <c r="A194" s="121"/>
      <c r="B194" s="123"/>
      <c r="C194" s="123"/>
      <c r="D194" s="123"/>
      <c r="E194" s="123"/>
      <c r="F194" s="123"/>
      <c r="G194" s="123"/>
      <c r="H194" s="119"/>
      <c r="I194" s="83" t="s">
        <v>101</v>
      </c>
      <c r="J194" s="107" t="s">
        <v>354</v>
      </c>
      <c r="K194" s="83" t="s">
        <v>102</v>
      </c>
      <c r="L194" s="73" t="s">
        <v>188</v>
      </c>
      <c r="M194" s="74">
        <f>VLOOKUP('MATRIZ DE RIESGOS DE SST'!L194,'MAPAS DE RIESGOS INHER Y RESID'!$E$3:$F$7,2,FALSE)</f>
        <v>2</v>
      </c>
      <c r="N194" s="73" t="s">
        <v>192</v>
      </c>
      <c r="O194" s="74">
        <f>VLOOKUP('MATRIZ DE RIESGOS DE SST'!N194,'MAPAS DE RIESGOS INHER Y RESID'!$O$3:$P$7,2,FALSE)</f>
        <v>16</v>
      </c>
      <c r="P194" s="74">
        <f>+M194*O194</f>
        <v>32</v>
      </c>
      <c r="Q194" s="73" t="str">
        <f>IF(OR('MAPAS DE RIESGOS INHER Y RESID'!$G$7='MATRIZ DE RIESGOS DE SST'!P194,P194&lt;'MAPAS DE RIESGOS INHER Y RESID'!$G$3+1),'MAPAS DE RIESGOS INHER Y RESID'!$M$6,IF(OR('MAPAS DE RIESGOS INHER Y RESID'!$H$5='MATRIZ DE RIESGOS DE SST'!P194,P194&lt;'MAPAS DE RIESGOS INHER Y RESID'!$I$5+1),'MAPAS DE RIESGOS INHER Y RESID'!$M$5,IF(OR('MAPAS DE RIESGOS INHER Y RESID'!$I$4='MATRIZ DE RIESGOS DE SST'!P194,P194&lt;'MAPAS DE RIESGOS INHER Y RESID'!$J$4+1),'MAPAS DE RIESGOS INHER Y RESID'!$M$4,'MAPAS DE RIESGOS INHER Y RESID'!$M$3)))</f>
        <v>MODERADO</v>
      </c>
      <c r="R194" s="89" t="s">
        <v>282</v>
      </c>
      <c r="S194" s="86" t="s">
        <v>402</v>
      </c>
      <c r="T194" s="86" t="s">
        <v>314</v>
      </c>
      <c r="U194" s="86" t="s">
        <v>315</v>
      </c>
      <c r="V194" s="73" t="s">
        <v>183</v>
      </c>
      <c r="W194" s="84">
        <f>VLOOKUP(V194,'MAPAS DE RIESGOS INHER Y RESID'!$E$16:$F$18,2,FALSE)</f>
        <v>0.9</v>
      </c>
      <c r="X194" s="75">
        <f>P194-(P194*W194)</f>
        <v>3.1999999999999993</v>
      </c>
      <c r="Y194" s="73" t="str">
        <f>IF(OR('MAPAS DE RIESGOS INHER Y RESID'!$G$18='MATRIZ DE RIESGOS DE SST'!X194,X194&lt;'MAPAS DE RIESGOS INHER Y RESID'!$G$16+1),'MAPAS DE RIESGOS INHER Y RESID'!$M$19,IF(OR('MAPAS DE RIESGOS INHER Y RESID'!$H$17='MATRIZ DE RIESGOS DE SST'!X194,X194&lt;'MAPAS DE RIESGOS INHER Y RESID'!$I$18+1),'MAPAS DE RIESGOS INHER Y RESID'!$M$18,IF(OR('MAPAS DE RIESGOS INHER Y RESID'!$I$17='MATRIZ DE RIESGOS DE SST'!X194,X194&lt;'MAPAS DE RIESGOS INHER Y RESID'!$J$17+1),'MAPAS DE RIESGOS INHER Y RESID'!$M$17,'MAPAS DE RIESGOS INHER Y RESID'!$M$16)))</f>
        <v>BAJO</v>
      </c>
      <c r="Z194" s="86" t="s">
        <v>203</v>
      </c>
    </row>
    <row r="195" spans="1:26" ht="165" customHeight="1">
      <c r="A195" s="121"/>
      <c r="B195" s="123"/>
      <c r="C195" s="123"/>
      <c r="D195" s="123"/>
      <c r="E195" s="123"/>
      <c r="F195" s="123"/>
      <c r="G195" s="123"/>
      <c r="H195" s="119"/>
      <c r="I195" s="83" t="s">
        <v>86</v>
      </c>
      <c r="J195" s="107" t="s">
        <v>387</v>
      </c>
      <c r="K195" s="83" t="s">
        <v>87</v>
      </c>
      <c r="L195" s="73" t="s">
        <v>182</v>
      </c>
      <c r="M195" s="74">
        <f>VLOOKUP('MATRIZ DE RIESGOS DE SST'!L195,'MAPAS DE RIESGOS INHER Y RESID'!$E$3:$F$7,2,FALSE)</f>
        <v>3</v>
      </c>
      <c r="N195" s="73" t="s">
        <v>192</v>
      </c>
      <c r="O195" s="74">
        <f>VLOOKUP('MATRIZ DE RIESGOS DE SST'!N195,'MAPAS DE RIESGOS INHER Y RESID'!$O$3:$P$7,2,FALSE)</f>
        <v>16</v>
      </c>
      <c r="P195" s="74">
        <f>+M195*O195</f>
        <v>48</v>
      </c>
      <c r="Q195" s="73" t="str">
        <f>IF(OR('MAPAS DE RIESGOS INHER Y RESID'!$G$7='MATRIZ DE RIESGOS DE SST'!P195,P195&lt;'MAPAS DE RIESGOS INHER Y RESID'!$G$3+1),'MAPAS DE RIESGOS INHER Y RESID'!$M$6,IF(OR('MAPAS DE RIESGOS INHER Y RESID'!$H$5='MATRIZ DE RIESGOS DE SST'!P195,P195&lt;'MAPAS DE RIESGOS INHER Y RESID'!$I$5+1),'MAPAS DE RIESGOS INHER Y RESID'!$M$5,IF(OR('MAPAS DE RIESGOS INHER Y RESID'!$I$4='MATRIZ DE RIESGOS DE SST'!P195,P195&lt;'MAPAS DE RIESGOS INHER Y RESID'!$J$4+1),'MAPAS DE RIESGOS INHER Y RESID'!$M$4,'MAPAS DE RIESGOS INHER Y RESID'!$M$3)))</f>
        <v>MODERADO</v>
      </c>
      <c r="R195" s="86" t="s">
        <v>308</v>
      </c>
      <c r="S195" s="86" t="s">
        <v>309</v>
      </c>
      <c r="T195" s="89"/>
      <c r="U195" s="86" t="s">
        <v>310</v>
      </c>
      <c r="V195" s="73" t="s">
        <v>183</v>
      </c>
      <c r="W195" s="84">
        <f>VLOOKUP(V195,'MAPAS DE RIESGOS INHER Y RESID'!$E$16:$F$18,2,FALSE)</f>
        <v>0.9</v>
      </c>
      <c r="X195" s="75">
        <f>P195-(P195*W195)</f>
        <v>4.7999999999999972</v>
      </c>
      <c r="Y195" s="73" t="str">
        <f>IF(OR('MAPAS DE RIESGOS INHER Y RESID'!$G$18='MATRIZ DE RIESGOS DE SST'!X195,X195&lt;'MAPAS DE RIESGOS INHER Y RESID'!$G$16+1),'MAPAS DE RIESGOS INHER Y RESID'!$M$19,IF(OR('MAPAS DE RIESGOS INHER Y RESID'!$H$17='MATRIZ DE RIESGOS DE SST'!X195,X195&lt;'MAPAS DE RIESGOS INHER Y RESID'!$I$18+1),'MAPAS DE RIESGOS INHER Y RESID'!$M$18,IF(OR('MAPAS DE RIESGOS INHER Y RESID'!$I$17='MATRIZ DE RIESGOS DE SST'!X195,X195&lt;'MAPAS DE RIESGOS INHER Y RESID'!$J$17+1),'MAPAS DE RIESGOS INHER Y RESID'!$M$17,'MAPAS DE RIESGOS INHER Y RESID'!$M$16)))</f>
        <v>BAJO</v>
      </c>
      <c r="Z195" s="86" t="s">
        <v>203</v>
      </c>
    </row>
    <row r="196" spans="1:26" ht="165" customHeight="1">
      <c r="A196" s="121"/>
      <c r="B196" s="123"/>
      <c r="C196" s="123"/>
      <c r="D196" s="123"/>
      <c r="E196" s="123"/>
      <c r="F196" s="123"/>
      <c r="G196" s="123"/>
      <c r="H196" s="119"/>
      <c r="I196" s="83" t="s">
        <v>60</v>
      </c>
      <c r="J196" s="107" t="s">
        <v>352</v>
      </c>
      <c r="K196" s="83" t="s">
        <v>61</v>
      </c>
      <c r="L196" s="73" t="s">
        <v>188</v>
      </c>
      <c r="M196" s="74">
        <f>VLOOKUP('MATRIZ DE RIESGOS DE SST'!L196,'MAPAS DE RIESGOS INHER Y RESID'!$E$3:$F$7,2,FALSE)</f>
        <v>2</v>
      </c>
      <c r="N196" s="73" t="s">
        <v>191</v>
      </c>
      <c r="O196" s="74">
        <f>VLOOKUP('MATRIZ DE RIESGOS DE SST'!N196,'MAPAS DE RIESGOS INHER Y RESID'!$O$3:$P$7,2,FALSE)</f>
        <v>4</v>
      </c>
      <c r="P196" s="74">
        <f>+M196*O196</f>
        <v>8</v>
      </c>
      <c r="Q196" s="73" t="str">
        <f>IF(OR('MAPAS DE RIESGOS INHER Y RESID'!$G$7='MATRIZ DE RIESGOS DE SST'!P196,P196&lt;'MAPAS DE RIESGOS INHER Y RESID'!$G$3+1),'MAPAS DE RIESGOS INHER Y RESID'!$M$6,IF(OR('MAPAS DE RIESGOS INHER Y RESID'!$H$5='MATRIZ DE RIESGOS DE SST'!P196,P196&lt;'MAPAS DE RIESGOS INHER Y RESID'!$I$5+1),'MAPAS DE RIESGOS INHER Y RESID'!$M$5,IF(OR('MAPAS DE RIESGOS INHER Y RESID'!$I$4='MATRIZ DE RIESGOS DE SST'!P196,P196&lt;'MAPAS DE RIESGOS INHER Y RESID'!$J$4+1),'MAPAS DE RIESGOS INHER Y RESID'!$M$4,'MAPAS DE RIESGOS INHER Y RESID'!$M$3)))</f>
        <v>BAJO</v>
      </c>
      <c r="R196" s="89" t="s">
        <v>282</v>
      </c>
      <c r="S196" s="89" t="s">
        <v>282</v>
      </c>
      <c r="T196" s="86" t="s">
        <v>305</v>
      </c>
      <c r="U196" s="86" t="s">
        <v>288</v>
      </c>
      <c r="V196" s="73" t="s">
        <v>183</v>
      </c>
      <c r="W196" s="84">
        <f>VLOOKUP(V196,'MAPAS DE RIESGOS INHER Y RESID'!$E$16:$F$18,2,FALSE)</f>
        <v>0.9</v>
      </c>
      <c r="X196" s="75">
        <f>P196-(P196*W196)</f>
        <v>0.79999999999999982</v>
      </c>
      <c r="Y196" s="73" t="str">
        <f>IF(OR('MAPAS DE RIESGOS INHER Y RESID'!$G$18='MATRIZ DE RIESGOS DE SST'!X196,X196&lt;'MAPAS DE RIESGOS INHER Y RESID'!$G$16+1),'MAPAS DE RIESGOS INHER Y RESID'!$M$19,IF(OR('MAPAS DE RIESGOS INHER Y RESID'!$H$17='MATRIZ DE RIESGOS DE SST'!X196,X196&lt;'MAPAS DE RIESGOS INHER Y RESID'!$I$18+1),'MAPAS DE RIESGOS INHER Y RESID'!$M$18,IF(OR('MAPAS DE RIESGOS INHER Y RESID'!$I$17='MATRIZ DE RIESGOS DE SST'!X196,X196&lt;'MAPAS DE RIESGOS INHER Y RESID'!$J$17+1),'MAPAS DE RIESGOS INHER Y RESID'!$M$17,'MAPAS DE RIESGOS INHER Y RESID'!$M$16)))</f>
        <v>BAJO</v>
      </c>
      <c r="Z196" s="86" t="s">
        <v>203</v>
      </c>
    </row>
    <row r="197" spans="1:26" ht="165" customHeight="1">
      <c r="A197" s="122"/>
      <c r="B197" s="123"/>
      <c r="C197" s="123"/>
      <c r="D197" s="123"/>
      <c r="E197" s="123"/>
      <c r="F197" s="123"/>
      <c r="G197" s="123"/>
      <c r="H197" s="119"/>
      <c r="I197" s="83" t="s">
        <v>25</v>
      </c>
      <c r="J197" s="107" t="s">
        <v>23</v>
      </c>
      <c r="K197" s="83" t="s">
        <v>24</v>
      </c>
      <c r="L197" s="73" t="s">
        <v>188</v>
      </c>
      <c r="M197" s="74">
        <f>VLOOKUP('MATRIZ DE RIESGOS DE SST'!L197,'MAPAS DE RIESGOS INHER Y RESID'!$E$3:$F$7,2,FALSE)</f>
        <v>2</v>
      </c>
      <c r="N197" s="73" t="s">
        <v>192</v>
      </c>
      <c r="O197" s="74">
        <f>VLOOKUP('MATRIZ DE RIESGOS DE SST'!N197,'MAPAS DE RIESGOS INHER Y RESID'!$O$3:$P$7,2,FALSE)</f>
        <v>16</v>
      </c>
      <c r="P197" s="74">
        <f t="shared" si="22"/>
        <v>32</v>
      </c>
      <c r="Q197" s="73" t="str">
        <f>IF(OR('MAPAS DE RIESGOS INHER Y RESID'!$G$7='MATRIZ DE RIESGOS DE SST'!P197,P197&lt;'MAPAS DE RIESGOS INHER Y RESID'!$G$3+1),'MAPAS DE RIESGOS INHER Y RESID'!$M$6,IF(OR('MAPAS DE RIESGOS INHER Y RESID'!$H$5='MATRIZ DE RIESGOS DE SST'!P197,P197&lt;'MAPAS DE RIESGOS INHER Y RESID'!$I$5+1),'MAPAS DE RIESGOS INHER Y RESID'!$M$5,IF(OR('MAPAS DE RIESGOS INHER Y RESID'!$I$4='MATRIZ DE RIESGOS DE SST'!P197,P197&lt;'MAPAS DE RIESGOS INHER Y RESID'!$J$4+1),'MAPAS DE RIESGOS INHER Y RESID'!$M$4,'MAPAS DE RIESGOS INHER Y RESID'!$M$3)))</f>
        <v>MODERADO</v>
      </c>
      <c r="R197" s="89" t="s">
        <v>282</v>
      </c>
      <c r="S197" s="86" t="s">
        <v>429</v>
      </c>
      <c r="T197" s="86" t="s">
        <v>282</v>
      </c>
      <c r="U197" s="86" t="s">
        <v>428</v>
      </c>
      <c r="V197" s="73" t="s">
        <v>183</v>
      </c>
      <c r="W197" s="84">
        <f>VLOOKUP(V197,'MAPAS DE RIESGOS INHER Y RESID'!$E$16:$F$18,2,FALSE)</f>
        <v>0.9</v>
      </c>
      <c r="X197" s="75">
        <f t="shared" si="20"/>
        <v>3.1999999999999993</v>
      </c>
      <c r="Y197" s="73" t="str">
        <f>IF(OR('MAPAS DE RIESGOS INHER Y RESID'!$G$18='MATRIZ DE RIESGOS DE SST'!X197,X197&lt;'MAPAS DE RIESGOS INHER Y RESID'!$G$16+1),'MAPAS DE RIESGOS INHER Y RESID'!$M$19,IF(OR('MAPAS DE RIESGOS INHER Y RESID'!$H$17='MATRIZ DE RIESGOS DE SST'!X197,X197&lt;'MAPAS DE RIESGOS INHER Y RESID'!$I$18+1),'MAPAS DE RIESGOS INHER Y RESID'!$M$18,IF(OR('MAPAS DE RIESGOS INHER Y RESID'!$I$17='MATRIZ DE RIESGOS DE SST'!X197,X197&lt;'MAPAS DE RIESGOS INHER Y RESID'!$J$17+1),'MAPAS DE RIESGOS INHER Y RESID'!$M$17,'MAPAS DE RIESGOS INHER Y RESID'!$M$16)))</f>
        <v>BAJO</v>
      </c>
      <c r="Z197" s="86" t="s">
        <v>203</v>
      </c>
    </row>
    <row r="198" spans="1:26" ht="165" customHeight="1">
      <c r="A198" s="120" t="s">
        <v>252</v>
      </c>
      <c r="B198" s="120"/>
      <c r="C198" s="120"/>
      <c r="D198" s="120"/>
      <c r="E198" s="120"/>
      <c r="F198" s="120"/>
      <c r="G198" s="120"/>
      <c r="H198" s="120"/>
      <c r="I198" s="83" t="s">
        <v>60</v>
      </c>
      <c r="J198" s="88" t="s">
        <v>352</v>
      </c>
      <c r="K198" s="83" t="s">
        <v>61</v>
      </c>
      <c r="L198" s="73" t="s">
        <v>188</v>
      </c>
      <c r="M198" s="74">
        <f>VLOOKUP('MATRIZ DE RIESGOS DE SST'!L198,'MAPAS DE RIESGOS INHER Y RESID'!$E$3:$F$7,2,FALSE)</f>
        <v>2</v>
      </c>
      <c r="N198" s="73" t="s">
        <v>192</v>
      </c>
      <c r="O198" s="74">
        <f>VLOOKUP('MATRIZ DE RIESGOS DE SST'!N198,'MAPAS DE RIESGOS INHER Y RESID'!$O$3:$P$7,2,FALSE)</f>
        <v>16</v>
      </c>
      <c r="P198" s="74">
        <f t="shared" si="22"/>
        <v>32</v>
      </c>
      <c r="Q198" s="73" t="str">
        <f>IF(OR('MAPAS DE RIESGOS INHER Y RESID'!$G$7='MATRIZ DE RIESGOS DE SST'!P198,P198&lt;'MAPAS DE RIESGOS INHER Y RESID'!$G$3+1),'MAPAS DE RIESGOS INHER Y RESID'!$M$6,IF(OR('MAPAS DE RIESGOS INHER Y RESID'!$H$5='MATRIZ DE RIESGOS DE SST'!P198,P198&lt;'MAPAS DE RIESGOS INHER Y RESID'!$I$5+1),'MAPAS DE RIESGOS INHER Y RESID'!$M$5,IF(OR('MAPAS DE RIESGOS INHER Y RESID'!$I$4='MATRIZ DE RIESGOS DE SST'!P198,P198&lt;'MAPAS DE RIESGOS INHER Y RESID'!$J$4+1),'MAPAS DE RIESGOS INHER Y RESID'!$M$4,'MAPAS DE RIESGOS INHER Y RESID'!$M$3)))</f>
        <v>MODERADO</v>
      </c>
      <c r="R198" s="89" t="s">
        <v>282</v>
      </c>
      <c r="S198" s="89" t="s">
        <v>282</v>
      </c>
      <c r="T198" s="86" t="s">
        <v>305</v>
      </c>
      <c r="U198" s="86" t="s">
        <v>288</v>
      </c>
      <c r="V198" s="73" t="s">
        <v>183</v>
      </c>
      <c r="W198" s="84">
        <f>VLOOKUP(V198,'MAPAS DE RIESGOS INHER Y RESID'!$E$16:$F$18,2,FALSE)</f>
        <v>0.9</v>
      </c>
      <c r="X198" s="75">
        <f t="shared" si="20"/>
        <v>3.1999999999999993</v>
      </c>
      <c r="Y198" s="73" t="str">
        <f>IF(OR('MAPAS DE RIESGOS INHER Y RESID'!$G$18='MATRIZ DE RIESGOS DE SST'!X198,X198&lt;'MAPAS DE RIESGOS INHER Y RESID'!$G$16+1),'MAPAS DE RIESGOS INHER Y RESID'!$M$19,IF(OR('MAPAS DE RIESGOS INHER Y RESID'!$H$17='MATRIZ DE RIESGOS DE SST'!X198,X198&lt;'MAPAS DE RIESGOS INHER Y RESID'!$I$18+1),'MAPAS DE RIESGOS INHER Y RESID'!$M$18,IF(OR('MAPAS DE RIESGOS INHER Y RESID'!$I$17='MATRIZ DE RIESGOS DE SST'!X198,X198&lt;'MAPAS DE RIESGOS INHER Y RESID'!$J$17+1),'MAPAS DE RIESGOS INHER Y RESID'!$M$17,'MAPAS DE RIESGOS INHER Y RESID'!$M$16)))</f>
        <v>BAJO</v>
      </c>
      <c r="Z198" s="86" t="s">
        <v>203</v>
      </c>
    </row>
    <row r="199" spans="1:26" ht="165" customHeight="1">
      <c r="A199" s="121"/>
      <c r="B199" s="121"/>
      <c r="C199" s="121"/>
      <c r="D199" s="121"/>
      <c r="E199" s="121"/>
      <c r="F199" s="121"/>
      <c r="G199" s="121"/>
      <c r="H199" s="121"/>
      <c r="I199" s="83" t="s">
        <v>242</v>
      </c>
      <c r="J199" s="88" t="s">
        <v>353</v>
      </c>
      <c r="K199" s="83" t="s">
        <v>63</v>
      </c>
      <c r="L199" s="73" t="s">
        <v>188</v>
      </c>
      <c r="M199" s="74">
        <f>VLOOKUP('MATRIZ DE RIESGOS DE SST'!L199,'MAPAS DE RIESGOS INHER Y RESID'!$E$3:$F$7,2,FALSE)</f>
        <v>2</v>
      </c>
      <c r="N199" s="73" t="s">
        <v>191</v>
      </c>
      <c r="O199" s="74">
        <f>VLOOKUP('MATRIZ DE RIESGOS DE SST'!N199,'MAPAS DE RIESGOS INHER Y RESID'!$O$3:$P$7,2,FALSE)</f>
        <v>4</v>
      </c>
      <c r="P199" s="74">
        <f t="shared" si="22"/>
        <v>8</v>
      </c>
      <c r="Q199" s="73" t="str">
        <f>IF(OR('MAPAS DE RIESGOS INHER Y RESID'!$G$7='MATRIZ DE RIESGOS DE SST'!P199,P199&lt;'MAPAS DE RIESGOS INHER Y RESID'!$G$3+1),'MAPAS DE RIESGOS INHER Y RESID'!$M$6,IF(OR('MAPAS DE RIESGOS INHER Y RESID'!$H$5='MATRIZ DE RIESGOS DE SST'!P199,P199&lt;'MAPAS DE RIESGOS INHER Y RESID'!$I$5+1),'MAPAS DE RIESGOS INHER Y RESID'!$M$5,IF(OR('MAPAS DE RIESGOS INHER Y RESID'!$I$4='MATRIZ DE RIESGOS DE SST'!P199,P199&lt;'MAPAS DE RIESGOS INHER Y RESID'!$J$4+1),'MAPAS DE RIESGOS INHER Y RESID'!$M$4,'MAPAS DE RIESGOS INHER Y RESID'!$M$3)))</f>
        <v>BAJO</v>
      </c>
      <c r="R199" s="89" t="s">
        <v>282</v>
      </c>
      <c r="S199" s="89" t="s">
        <v>282</v>
      </c>
      <c r="T199" s="86" t="s">
        <v>417</v>
      </c>
      <c r="U199" s="86" t="s">
        <v>288</v>
      </c>
      <c r="V199" s="73" t="s">
        <v>183</v>
      </c>
      <c r="W199" s="84">
        <f>VLOOKUP(V199,'MAPAS DE RIESGOS INHER Y RESID'!$E$16:$F$18,2,FALSE)</f>
        <v>0.9</v>
      </c>
      <c r="X199" s="75">
        <f t="shared" si="20"/>
        <v>0.79999999999999982</v>
      </c>
      <c r="Y199" s="73" t="str">
        <f>IF(OR('MAPAS DE RIESGOS INHER Y RESID'!$G$18='MATRIZ DE RIESGOS DE SST'!X199,X199&lt;'MAPAS DE RIESGOS INHER Y RESID'!$G$16+1),'MAPAS DE RIESGOS INHER Y RESID'!$M$19,IF(OR('MAPAS DE RIESGOS INHER Y RESID'!$H$17='MATRIZ DE RIESGOS DE SST'!X199,X199&lt;'MAPAS DE RIESGOS INHER Y RESID'!$I$18+1),'MAPAS DE RIESGOS INHER Y RESID'!$M$18,IF(OR('MAPAS DE RIESGOS INHER Y RESID'!$I$17='MATRIZ DE RIESGOS DE SST'!X199,X199&lt;'MAPAS DE RIESGOS INHER Y RESID'!$J$17+1),'MAPAS DE RIESGOS INHER Y RESID'!$M$17,'MAPAS DE RIESGOS INHER Y RESID'!$M$16)))</f>
        <v>BAJO</v>
      </c>
      <c r="Z199" s="86" t="s">
        <v>203</v>
      </c>
    </row>
    <row r="200" spans="1:26" ht="165" customHeight="1">
      <c r="A200" s="121"/>
      <c r="B200" s="121"/>
      <c r="C200" s="121"/>
      <c r="D200" s="121"/>
      <c r="E200" s="121"/>
      <c r="F200" s="121"/>
      <c r="G200" s="121"/>
      <c r="H200" s="121"/>
      <c r="I200" s="83" t="s">
        <v>101</v>
      </c>
      <c r="J200" s="88" t="s">
        <v>354</v>
      </c>
      <c r="K200" s="83" t="s">
        <v>102</v>
      </c>
      <c r="L200" s="73" t="s">
        <v>188</v>
      </c>
      <c r="M200" s="74">
        <f>VLOOKUP('MATRIZ DE RIESGOS DE SST'!L200,'MAPAS DE RIESGOS INHER Y RESID'!$E$3:$F$7,2,FALSE)</f>
        <v>2</v>
      </c>
      <c r="N200" s="73" t="s">
        <v>192</v>
      </c>
      <c r="O200" s="74">
        <f>VLOOKUP('MATRIZ DE RIESGOS DE SST'!N200,'MAPAS DE RIESGOS INHER Y RESID'!$O$3:$P$7,2,FALSE)</f>
        <v>16</v>
      </c>
      <c r="P200" s="74">
        <f t="shared" si="22"/>
        <v>32</v>
      </c>
      <c r="Q200" s="73" t="str">
        <f>IF(OR('MAPAS DE RIESGOS INHER Y RESID'!$G$7='MATRIZ DE RIESGOS DE SST'!P200,P200&lt;'MAPAS DE RIESGOS INHER Y RESID'!$G$3+1),'MAPAS DE RIESGOS INHER Y RESID'!$M$6,IF(OR('MAPAS DE RIESGOS INHER Y RESID'!$H$5='MATRIZ DE RIESGOS DE SST'!P200,P200&lt;'MAPAS DE RIESGOS INHER Y RESID'!$I$5+1),'MAPAS DE RIESGOS INHER Y RESID'!$M$5,IF(OR('MAPAS DE RIESGOS INHER Y RESID'!$I$4='MATRIZ DE RIESGOS DE SST'!P200,P200&lt;'MAPAS DE RIESGOS INHER Y RESID'!$J$4+1),'MAPAS DE RIESGOS INHER Y RESID'!$M$4,'MAPAS DE RIESGOS INHER Y RESID'!$M$3)))</f>
        <v>MODERADO</v>
      </c>
      <c r="R200" s="89" t="s">
        <v>282</v>
      </c>
      <c r="S200" s="86" t="s">
        <v>402</v>
      </c>
      <c r="T200" s="86" t="s">
        <v>314</v>
      </c>
      <c r="U200" s="86" t="s">
        <v>315</v>
      </c>
      <c r="V200" s="73" t="s">
        <v>183</v>
      </c>
      <c r="W200" s="84">
        <f>VLOOKUP(V200,'MAPAS DE RIESGOS INHER Y RESID'!$E$16:$F$18,2,FALSE)</f>
        <v>0.9</v>
      </c>
      <c r="X200" s="75">
        <f t="shared" si="20"/>
        <v>3.1999999999999993</v>
      </c>
      <c r="Y200" s="73" t="str">
        <f>IF(OR('MAPAS DE RIESGOS INHER Y RESID'!$G$18='MATRIZ DE RIESGOS DE SST'!X200,X200&lt;'MAPAS DE RIESGOS INHER Y RESID'!$G$16+1),'MAPAS DE RIESGOS INHER Y RESID'!$M$19,IF(OR('MAPAS DE RIESGOS INHER Y RESID'!$H$17='MATRIZ DE RIESGOS DE SST'!X200,X200&lt;'MAPAS DE RIESGOS INHER Y RESID'!$I$18+1),'MAPAS DE RIESGOS INHER Y RESID'!$M$18,IF(OR('MAPAS DE RIESGOS INHER Y RESID'!$I$17='MATRIZ DE RIESGOS DE SST'!X200,X200&lt;'MAPAS DE RIESGOS INHER Y RESID'!$J$17+1),'MAPAS DE RIESGOS INHER Y RESID'!$M$17,'MAPAS DE RIESGOS INHER Y RESID'!$M$16)))</f>
        <v>BAJO</v>
      </c>
      <c r="Z200" s="86" t="s">
        <v>203</v>
      </c>
    </row>
    <row r="201" spans="1:26" ht="165" customHeight="1">
      <c r="A201" s="121"/>
      <c r="B201" s="121"/>
      <c r="C201" s="121"/>
      <c r="D201" s="121"/>
      <c r="E201" s="121"/>
      <c r="F201" s="121"/>
      <c r="G201" s="121"/>
      <c r="H201" s="121"/>
      <c r="I201" s="83" t="s">
        <v>213</v>
      </c>
      <c r="J201" s="88" t="s">
        <v>450</v>
      </c>
      <c r="K201" s="83" t="s">
        <v>111</v>
      </c>
      <c r="L201" s="73" t="s">
        <v>188</v>
      </c>
      <c r="M201" s="74">
        <f>VLOOKUP('MATRIZ DE RIESGOS DE SST'!L201,'MAPAS DE RIESGOS INHER Y RESID'!$E$3:$F$7,2,FALSE)</f>
        <v>2</v>
      </c>
      <c r="N201" s="73" t="s">
        <v>192</v>
      </c>
      <c r="O201" s="74">
        <f>VLOOKUP('MATRIZ DE RIESGOS DE SST'!N201,'MAPAS DE RIESGOS INHER Y RESID'!$O$3:$P$7,2,FALSE)</f>
        <v>16</v>
      </c>
      <c r="P201" s="74">
        <f t="shared" si="22"/>
        <v>32</v>
      </c>
      <c r="Q201" s="73" t="str">
        <f>IF(OR('MAPAS DE RIESGOS INHER Y RESID'!$G$7='MATRIZ DE RIESGOS DE SST'!P201,P201&lt;'MAPAS DE RIESGOS INHER Y RESID'!$G$3+1),'MAPAS DE RIESGOS INHER Y RESID'!$M$6,IF(OR('MAPAS DE RIESGOS INHER Y RESID'!$H$5='MATRIZ DE RIESGOS DE SST'!P201,P201&lt;'MAPAS DE RIESGOS INHER Y RESID'!$I$5+1),'MAPAS DE RIESGOS INHER Y RESID'!$M$5,IF(OR('MAPAS DE RIESGOS INHER Y RESID'!$I$4='MATRIZ DE RIESGOS DE SST'!P201,P201&lt;'MAPAS DE RIESGOS INHER Y RESID'!$J$4+1),'MAPAS DE RIESGOS INHER Y RESID'!$M$4,'MAPAS DE RIESGOS INHER Y RESID'!$M$3)))</f>
        <v>MODERADO</v>
      </c>
      <c r="R201" s="89" t="s">
        <v>282</v>
      </c>
      <c r="S201" s="89" t="s">
        <v>282</v>
      </c>
      <c r="T201" s="86" t="s">
        <v>427</v>
      </c>
      <c r="U201" s="86" t="s">
        <v>319</v>
      </c>
      <c r="V201" s="73" t="s">
        <v>183</v>
      </c>
      <c r="W201" s="84">
        <f>VLOOKUP(V201,'MAPAS DE RIESGOS INHER Y RESID'!$E$16:$F$18,2,FALSE)</f>
        <v>0.9</v>
      </c>
      <c r="X201" s="75">
        <f t="shared" si="20"/>
        <v>3.1999999999999993</v>
      </c>
      <c r="Y201" s="73" t="str">
        <f>IF(OR('MAPAS DE RIESGOS INHER Y RESID'!$G$18='MATRIZ DE RIESGOS DE SST'!X201,X201&lt;'MAPAS DE RIESGOS INHER Y RESID'!$G$16+1),'MAPAS DE RIESGOS INHER Y RESID'!$M$19,IF(OR('MAPAS DE RIESGOS INHER Y RESID'!$H$17='MATRIZ DE RIESGOS DE SST'!X201,X201&lt;'MAPAS DE RIESGOS INHER Y RESID'!$I$18+1),'MAPAS DE RIESGOS INHER Y RESID'!$M$18,IF(OR('MAPAS DE RIESGOS INHER Y RESID'!$I$17='MATRIZ DE RIESGOS DE SST'!X201,X201&lt;'MAPAS DE RIESGOS INHER Y RESID'!$J$17+1),'MAPAS DE RIESGOS INHER Y RESID'!$M$17,'MAPAS DE RIESGOS INHER Y RESID'!$M$16)))</f>
        <v>BAJO</v>
      </c>
      <c r="Z201" s="86" t="s">
        <v>203</v>
      </c>
    </row>
    <row r="202" spans="1:26" ht="165" customHeight="1">
      <c r="A202" s="121"/>
      <c r="B202" s="121"/>
      <c r="C202" s="121"/>
      <c r="D202" s="121"/>
      <c r="E202" s="121"/>
      <c r="F202" s="121"/>
      <c r="G202" s="121"/>
      <c r="H202" s="121"/>
      <c r="I202" s="83" t="s">
        <v>10</v>
      </c>
      <c r="J202" s="88" t="s">
        <v>224</v>
      </c>
      <c r="K202" s="83" t="s">
        <v>11</v>
      </c>
      <c r="L202" s="73" t="s">
        <v>188</v>
      </c>
      <c r="M202" s="74">
        <f>VLOOKUP('MATRIZ DE RIESGOS DE SST'!L202,'MAPAS DE RIESGOS INHER Y RESID'!$E$3:$F$7,2,FALSE)</f>
        <v>2</v>
      </c>
      <c r="N202" s="73" t="s">
        <v>191</v>
      </c>
      <c r="O202" s="74">
        <f>VLOOKUP('MATRIZ DE RIESGOS DE SST'!N202,'MAPAS DE RIESGOS INHER Y RESID'!$O$3:$P$7,2,FALSE)</f>
        <v>4</v>
      </c>
      <c r="P202" s="74">
        <f t="shared" si="22"/>
        <v>8</v>
      </c>
      <c r="Q202" s="73" t="str">
        <f>IF(OR('MAPAS DE RIESGOS INHER Y RESID'!$G$7='MATRIZ DE RIESGOS DE SST'!P202,P202&lt;'MAPAS DE RIESGOS INHER Y RESID'!$G$3+1),'MAPAS DE RIESGOS INHER Y RESID'!$M$6,IF(OR('MAPAS DE RIESGOS INHER Y RESID'!$H$5='MATRIZ DE RIESGOS DE SST'!P202,P202&lt;'MAPAS DE RIESGOS INHER Y RESID'!$I$5+1),'MAPAS DE RIESGOS INHER Y RESID'!$M$5,IF(OR('MAPAS DE RIESGOS INHER Y RESID'!$I$4='MATRIZ DE RIESGOS DE SST'!P202,P202&lt;'MAPAS DE RIESGOS INHER Y RESID'!$J$4+1),'MAPAS DE RIESGOS INHER Y RESID'!$M$4,'MAPAS DE RIESGOS INHER Y RESID'!$M$3)))</f>
        <v>BAJO</v>
      </c>
      <c r="R202" s="86" t="s">
        <v>374</v>
      </c>
      <c r="S202" s="86"/>
      <c r="T202" s="86" t="s">
        <v>375</v>
      </c>
      <c r="U202" s="86" t="s">
        <v>313</v>
      </c>
      <c r="V202" s="73" t="s">
        <v>183</v>
      </c>
      <c r="W202" s="84">
        <f>VLOOKUP(V202,'MAPAS DE RIESGOS INHER Y RESID'!$E$16:$F$18,2,FALSE)</f>
        <v>0.9</v>
      </c>
      <c r="X202" s="75">
        <f t="shared" si="20"/>
        <v>0.79999999999999982</v>
      </c>
      <c r="Y202" s="73" t="str">
        <f>IF(OR('MAPAS DE RIESGOS INHER Y RESID'!$G$18='MATRIZ DE RIESGOS DE SST'!X202,X202&lt;'MAPAS DE RIESGOS INHER Y RESID'!$G$16+1),'MAPAS DE RIESGOS INHER Y RESID'!$M$19,IF(OR('MAPAS DE RIESGOS INHER Y RESID'!$H$17='MATRIZ DE RIESGOS DE SST'!X202,X202&lt;'MAPAS DE RIESGOS INHER Y RESID'!$I$18+1),'MAPAS DE RIESGOS INHER Y RESID'!$M$18,IF(OR('MAPAS DE RIESGOS INHER Y RESID'!$I$17='MATRIZ DE RIESGOS DE SST'!X202,X202&lt;'MAPAS DE RIESGOS INHER Y RESID'!$J$17+1),'MAPAS DE RIESGOS INHER Y RESID'!$M$17,'MAPAS DE RIESGOS INHER Y RESID'!$M$16)))</f>
        <v>BAJO</v>
      </c>
      <c r="Z202" s="86" t="s">
        <v>203</v>
      </c>
    </row>
    <row r="203" spans="1:26" ht="165" customHeight="1">
      <c r="A203" s="121"/>
      <c r="B203" s="121"/>
      <c r="C203" s="121"/>
      <c r="D203" s="121"/>
      <c r="E203" s="121"/>
      <c r="F203" s="121"/>
      <c r="G203" s="121"/>
      <c r="H203" s="121"/>
      <c r="I203" s="83" t="s">
        <v>19</v>
      </c>
      <c r="J203" s="88" t="s">
        <v>258</v>
      </c>
      <c r="K203" s="83" t="s">
        <v>15</v>
      </c>
      <c r="L203" s="73" t="s">
        <v>182</v>
      </c>
      <c r="M203" s="74">
        <f>VLOOKUP('MATRIZ DE RIESGOS DE SST'!L203,'MAPAS DE RIESGOS INHER Y RESID'!$E$3:$F$7,2,FALSE)</f>
        <v>3</v>
      </c>
      <c r="N203" s="73" t="s">
        <v>191</v>
      </c>
      <c r="O203" s="74">
        <f>VLOOKUP('MATRIZ DE RIESGOS DE SST'!N203,'MAPAS DE RIESGOS INHER Y RESID'!$O$3:$P$7,2,FALSE)</f>
        <v>4</v>
      </c>
      <c r="P203" s="74">
        <f t="shared" si="22"/>
        <v>12</v>
      </c>
      <c r="Q203" s="73" t="str">
        <f>IF(OR('MAPAS DE RIESGOS INHER Y RESID'!$G$7='MATRIZ DE RIESGOS DE SST'!P203,P203&lt;'MAPAS DE RIESGOS INHER Y RESID'!$G$3+1),'MAPAS DE RIESGOS INHER Y RESID'!$M$6,IF(OR('MAPAS DE RIESGOS INHER Y RESID'!$H$5='MATRIZ DE RIESGOS DE SST'!P203,P203&lt;'MAPAS DE RIESGOS INHER Y RESID'!$I$5+1),'MAPAS DE RIESGOS INHER Y RESID'!$M$5,IF(OR('MAPAS DE RIESGOS INHER Y RESID'!$I$4='MATRIZ DE RIESGOS DE SST'!P203,P203&lt;'MAPAS DE RIESGOS INHER Y RESID'!$J$4+1),'MAPAS DE RIESGOS INHER Y RESID'!$M$4,'MAPAS DE RIESGOS INHER Y RESID'!$M$3)))</f>
        <v>MODERADO</v>
      </c>
      <c r="R203" s="89" t="s">
        <v>282</v>
      </c>
      <c r="S203" s="86" t="s">
        <v>330</v>
      </c>
      <c r="T203" s="86" t="s">
        <v>324</v>
      </c>
      <c r="U203" s="86" t="s">
        <v>325</v>
      </c>
      <c r="V203" s="73" t="s">
        <v>183</v>
      </c>
      <c r="W203" s="84">
        <f>VLOOKUP(V203,'MAPAS DE RIESGOS INHER Y RESID'!$E$16:$F$18,2,FALSE)</f>
        <v>0.9</v>
      </c>
      <c r="X203" s="75">
        <f t="shared" si="20"/>
        <v>1.1999999999999993</v>
      </c>
      <c r="Y203" s="73" t="str">
        <f>IF(OR('MAPAS DE RIESGOS INHER Y RESID'!$G$18='MATRIZ DE RIESGOS DE SST'!X203,X203&lt;'MAPAS DE RIESGOS INHER Y RESID'!$G$16+1),'MAPAS DE RIESGOS INHER Y RESID'!$M$19,IF(OR('MAPAS DE RIESGOS INHER Y RESID'!$H$17='MATRIZ DE RIESGOS DE SST'!X203,X203&lt;'MAPAS DE RIESGOS INHER Y RESID'!$I$18+1),'MAPAS DE RIESGOS INHER Y RESID'!$M$18,IF(OR('MAPAS DE RIESGOS INHER Y RESID'!$I$17='MATRIZ DE RIESGOS DE SST'!X203,X203&lt;'MAPAS DE RIESGOS INHER Y RESID'!$J$17+1),'MAPAS DE RIESGOS INHER Y RESID'!$M$17,'MAPAS DE RIESGOS INHER Y RESID'!$M$16)))</f>
        <v>BAJO</v>
      </c>
      <c r="Z203" s="86" t="s">
        <v>203</v>
      </c>
    </row>
    <row r="204" spans="1:26" ht="165" customHeight="1">
      <c r="A204" s="121"/>
      <c r="B204" s="121"/>
      <c r="C204" s="121" t="s">
        <v>202</v>
      </c>
      <c r="D204" s="121" t="s">
        <v>202</v>
      </c>
      <c r="E204" s="121"/>
      <c r="F204" s="121"/>
      <c r="G204" s="121" t="s">
        <v>334</v>
      </c>
      <c r="H204" s="121" t="s">
        <v>256</v>
      </c>
      <c r="I204" s="83" t="s">
        <v>336</v>
      </c>
      <c r="J204" s="88" t="s">
        <v>357</v>
      </c>
      <c r="K204" s="83" t="s">
        <v>59</v>
      </c>
      <c r="L204" s="73" t="s">
        <v>188</v>
      </c>
      <c r="M204" s="74">
        <f>VLOOKUP('MATRIZ DE RIESGOS DE SST'!L204,'MAPAS DE RIESGOS INHER Y RESID'!$E$3:$F$7,2,FALSE)</f>
        <v>2</v>
      </c>
      <c r="N204" s="73" t="s">
        <v>190</v>
      </c>
      <c r="O204" s="74">
        <f>VLOOKUP('MATRIZ DE RIESGOS DE SST'!N204,'MAPAS DE RIESGOS INHER Y RESID'!$O$3:$P$7,2,FALSE)</f>
        <v>2</v>
      </c>
      <c r="P204" s="74">
        <f t="shared" si="22"/>
        <v>4</v>
      </c>
      <c r="Q204" s="73" t="str">
        <f>IF(OR('MAPAS DE RIESGOS INHER Y RESID'!$G$7='MATRIZ DE RIESGOS DE SST'!P204,P204&lt;'MAPAS DE RIESGOS INHER Y RESID'!$G$3+1),'MAPAS DE RIESGOS INHER Y RESID'!$M$6,IF(OR('MAPAS DE RIESGOS INHER Y RESID'!$H$5='MATRIZ DE RIESGOS DE SST'!P204,P204&lt;'MAPAS DE RIESGOS INHER Y RESID'!$I$5+1),'MAPAS DE RIESGOS INHER Y RESID'!$M$5,IF(OR('MAPAS DE RIESGOS INHER Y RESID'!$I$4='MATRIZ DE RIESGOS DE SST'!P204,P204&lt;'MAPAS DE RIESGOS INHER Y RESID'!$J$4+1),'MAPAS DE RIESGOS INHER Y RESID'!$M$4,'MAPAS DE RIESGOS INHER Y RESID'!$M$3)))</f>
        <v>BAJO</v>
      </c>
      <c r="R204" s="89" t="s">
        <v>282</v>
      </c>
      <c r="S204" s="89" t="s">
        <v>282</v>
      </c>
      <c r="T204" s="86" t="s">
        <v>416</v>
      </c>
      <c r="U204" s="86" t="s">
        <v>442</v>
      </c>
      <c r="V204" s="73" t="s">
        <v>183</v>
      </c>
      <c r="W204" s="84">
        <f>VLOOKUP(V204,'MAPAS DE RIESGOS INHER Y RESID'!$E$16:$F$18,2,FALSE)</f>
        <v>0.9</v>
      </c>
      <c r="X204" s="75">
        <f t="shared" si="20"/>
        <v>0.39999999999999991</v>
      </c>
      <c r="Y204" s="73" t="str">
        <f>IF(OR('MAPAS DE RIESGOS INHER Y RESID'!$G$18='MATRIZ DE RIESGOS DE SST'!X204,X204&lt;'MAPAS DE RIESGOS INHER Y RESID'!$G$16+1),'MAPAS DE RIESGOS INHER Y RESID'!$M$19,IF(OR('MAPAS DE RIESGOS INHER Y RESID'!$H$17='MATRIZ DE RIESGOS DE SST'!X204,X204&lt;'MAPAS DE RIESGOS INHER Y RESID'!$I$18+1),'MAPAS DE RIESGOS INHER Y RESID'!$M$18,IF(OR('MAPAS DE RIESGOS INHER Y RESID'!$I$17='MATRIZ DE RIESGOS DE SST'!X204,X204&lt;'MAPAS DE RIESGOS INHER Y RESID'!$J$17+1),'MAPAS DE RIESGOS INHER Y RESID'!$M$17,'MAPAS DE RIESGOS INHER Y RESID'!$M$16)))</f>
        <v>BAJO</v>
      </c>
      <c r="Z204" s="86" t="s">
        <v>203</v>
      </c>
    </row>
    <row r="205" spans="1:26" ht="165" customHeight="1">
      <c r="A205" s="121"/>
      <c r="B205" s="121"/>
      <c r="C205" s="121"/>
      <c r="D205" s="121"/>
      <c r="E205" s="121"/>
      <c r="F205" s="121"/>
      <c r="G205" s="121"/>
      <c r="H205" s="121"/>
      <c r="I205" s="83" t="s">
        <v>30</v>
      </c>
      <c r="J205" s="88" t="s">
        <v>358</v>
      </c>
      <c r="K205" s="83" t="s">
        <v>24</v>
      </c>
      <c r="L205" s="73" t="s">
        <v>188</v>
      </c>
      <c r="M205" s="74">
        <f>VLOOKUP('MATRIZ DE RIESGOS DE SST'!L205,'MAPAS DE RIESGOS INHER Y RESID'!$E$3:$F$7,2,FALSE)</f>
        <v>2</v>
      </c>
      <c r="N205" s="73" t="s">
        <v>192</v>
      </c>
      <c r="O205" s="74">
        <f>VLOOKUP('MATRIZ DE RIESGOS DE SST'!N205,'MAPAS DE RIESGOS INHER Y RESID'!$O$3:$P$7,2,FALSE)</f>
        <v>16</v>
      </c>
      <c r="P205" s="74">
        <f t="shared" si="22"/>
        <v>32</v>
      </c>
      <c r="Q205" s="73" t="str">
        <f>IF(OR('MAPAS DE RIESGOS INHER Y RESID'!$G$7='MATRIZ DE RIESGOS DE SST'!P205,P205&lt;'MAPAS DE RIESGOS INHER Y RESID'!$G$3+1),'MAPAS DE RIESGOS INHER Y RESID'!$M$6,IF(OR('MAPAS DE RIESGOS INHER Y RESID'!$H$5='MATRIZ DE RIESGOS DE SST'!P205,P205&lt;'MAPAS DE RIESGOS INHER Y RESID'!$I$5+1),'MAPAS DE RIESGOS INHER Y RESID'!$M$5,IF(OR('MAPAS DE RIESGOS INHER Y RESID'!$I$4='MATRIZ DE RIESGOS DE SST'!P205,P205&lt;'MAPAS DE RIESGOS INHER Y RESID'!$J$4+1),'MAPAS DE RIESGOS INHER Y RESID'!$M$4,'MAPAS DE RIESGOS INHER Y RESID'!$M$3)))</f>
        <v>MODERADO</v>
      </c>
      <c r="R205" s="89" t="s">
        <v>282</v>
      </c>
      <c r="S205" s="89" t="s">
        <v>282</v>
      </c>
      <c r="T205" s="86" t="s">
        <v>289</v>
      </c>
      <c r="U205" s="86" t="s">
        <v>428</v>
      </c>
      <c r="V205" s="73" t="s">
        <v>183</v>
      </c>
      <c r="W205" s="84">
        <f>VLOOKUP(V205,'MAPAS DE RIESGOS INHER Y RESID'!$E$16:$F$18,2,FALSE)</f>
        <v>0.9</v>
      </c>
      <c r="X205" s="75">
        <f t="shared" si="20"/>
        <v>3.1999999999999993</v>
      </c>
      <c r="Y205" s="73" t="str">
        <f>IF(OR('MAPAS DE RIESGOS INHER Y RESID'!$G$18='MATRIZ DE RIESGOS DE SST'!X205,X205&lt;'MAPAS DE RIESGOS INHER Y RESID'!$G$16+1),'MAPAS DE RIESGOS INHER Y RESID'!$M$19,IF(OR('MAPAS DE RIESGOS INHER Y RESID'!$H$17='MATRIZ DE RIESGOS DE SST'!X205,X205&lt;'MAPAS DE RIESGOS INHER Y RESID'!$I$18+1),'MAPAS DE RIESGOS INHER Y RESID'!$M$18,IF(OR('MAPAS DE RIESGOS INHER Y RESID'!$I$17='MATRIZ DE RIESGOS DE SST'!X205,X205&lt;'MAPAS DE RIESGOS INHER Y RESID'!$J$17+1),'MAPAS DE RIESGOS INHER Y RESID'!$M$17,'MAPAS DE RIESGOS INHER Y RESID'!$M$16)))</f>
        <v>BAJO</v>
      </c>
      <c r="Z205" s="86" t="s">
        <v>203</v>
      </c>
    </row>
    <row r="206" spans="1:26" ht="165" customHeight="1">
      <c r="A206" s="121"/>
      <c r="B206" s="121"/>
      <c r="C206" s="121"/>
      <c r="D206" s="121"/>
      <c r="E206" s="121"/>
      <c r="F206" s="121"/>
      <c r="G206" s="121"/>
      <c r="H206" s="121"/>
      <c r="I206" s="83" t="s">
        <v>214</v>
      </c>
      <c r="J206" s="88" t="s">
        <v>356</v>
      </c>
      <c r="K206" s="83" t="s">
        <v>72</v>
      </c>
      <c r="L206" s="73" t="s">
        <v>188</v>
      </c>
      <c r="M206" s="74">
        <f>VLOOKUP('MATRIZ DE RIESGOS DE SST'!L206,'MAPAS DE RIESGOS INHER Y RESID'!$E$3:$F$7,2,FALSE)</f>
        <v>2</v>
      </c>
      <c r="N206" s="73" t="s">
        <v>191</v>
      </c>
      <c r="O206" s="74">
        <f>VLOOKUP('MATRIZ DE RIESGOS DE SST'!N206,'MAPAS DE RIESGOS INHER Y RESID'!$O$3:$P$7,2,FALSE)</f>
        <v>4</v>
      </c>
      <c r="P206" s="74">
        <f t="shared" si="22"/>
        <v>8</v>
      </c>
      <c r="Q206" s="73" t="str">
        <f>IF(OR('MAPAS DE RIESGOS INHER Y RESID'!$G$7='MATRIZ DE RIESGOS DE SST'!P206,P206&lt;'MAPAS DE RIESGOS INHER Y RESID'!$G$3+1),'MAPAS DE RIESGOS INHER Y RESID'!$M$6,IF(OR('MAPAS DE RIESGOS INHER Y RESID'!$H$5='MATRIZ DE RIESGOS DE SST'!P206,P206&lt;'MAPAS DE RIESGOS INHER Y RESID'!$I$5+1),'MAPAS DE RIESGOS INHER Y RESID'!$M$5,IF(OR('MAPAS DE RIESGOS INHER Y RESID'!$I$4='MATRIZ DE RIESGOS DE SST'!P206,P206&lt;'MAPAS DE RIESGOS INHER Y RESID'!$J$4+1),'MAPAS DE RIESGOS INHER Y RESID'!$M$4,'MAPAS DE RIESGOS INHER Y RESID'!$M$3)))</f>
        <v>BAJO</v>
      </c>
      <c r="R206" s="89" t="s">
        <v>282</v>
      </c>
      <c r="S206" s="89" t="s">
        <v>282</v>
      </c>
      <c r="T206" s="86" t="s">
        <v>289</v>
      </c>
      <c r="U206" s="86" t="s">
        <v>430</v>
      </c>
      <c r="V206" s="73" t="s">
        <v>183</v>
      </c>
      <c r="W206" s="84">
        <f>VLOOKUP(V206,'MAPAS DE RIESGOS INHER Y RESID'!$E$16:$F$18,2,FALSE)</f>
        <v>0.9</v>
      </c>
      <c r="X206" s="75">
        <f t="shared" si="20"/>
        <v>0.79999999999999982</v>
      </c>
      <c r="Y206" s="73" t="str">
        <f>IF(OR('MAPAS DE RIESGOS INHER Y RESID'!$G$18='MATRIZ DE RIESGOS DE SST'!X206,X206&lt;'MAPAS DE RIESGOS INHER Y RESID'!$G$16+1),'MAPAS DE RIESGOS INHER Y RESID'!$M$19,IF(OR('MAPAS DE RIESGOS INHER Y RESID'!$H$17='MATRIZ DE RIESGOS DE SST'!X206,X206&lt;'MAPAS DE RIESGOS INHER Y RESID'!$I$18+1),'MAPAS DE RIESGOS INHER Y RESID'!$M$18,IF(OR('MAPAS DE RIESGOS INHER Y RESID'!$I$17='MATRIZ DE RIESGOS DE SST'!X206,X206&lt;'MAPAS DE RIESGOS INHER Y RESID'!$J$17+1),'MAPAS DE RIESGOS INHER Y RESID'!$M$17,'MAPAS DE RIESGOS INHER Y RESID'!$M$16)))</f>
        <v>BAJO</v>
      </c>
      <c r="Z206" s="86" t="s">
        <v>203</v>
      </c>
    </row>
    <row r="207" spans="1:26" ht="253.5" customHeight="1">
      <c r="A207" s="121"/>
      <c r="B207" s="121"/>
      <c r="C207" s="121"/>
      <c r="D207" s="121"/>
      <c r="E207" s="121"/>
      <c r="F207" s="121"/>
      <c r="G207" s="121"/>
      <c r="H207" s="121"/>
      <c r="I207" s="83" t="s">
        <v>86</v>
      </c>
      <c r="J207" s="88" t="s">
        <v>365</v>
      </c>
      <c r="K207" s="83" t="s">
        <v>87</v>
      </c>
      <c r="L207" s="73" t="s">
        <v>182</v>
      </c>
      <c r="M207" s="74">
        <f>VLOOKUP('MATRIZ DE RIESGOS DE SST'!L207,'MAPAS DE RIESGOS INHER Y RESID'!$E$3:$F$7,2,FALSE)</f>
        <v>3</v>
      </c>
      <c r="N207" s="73" t="s">
        <v>192</v>
      </c>
      <c r="O207" s="74">
        <f>VLOOKUP('MATRIZ DE RIESGOS DE SST'!N207,'MAPAS DE RIESGOS INHER Y RESID'!$O$3:$P$7,2,FALSE)</f>
        <v>16</v>
      </c>
      <c r="P207" s="74">
        <f t="shared" si="22"/>
        <v>48</v>
      </c>
      <c r="Q207" s="73" t="str">
        <f>IF(OR('MAPAS DE RIESGOS INHER Y RESID'!$G$7='MATRIZ DE RIESGOS DE SST'!P207,P207&lt;'MAPAS DE RIESGOS INHER Y RESID'!$G$3+1),'MAPAS DE RIESGOS INHER Y RESID'!$M$6,IF(OR('MAPAS DE RIESGOS INHER Y RESID'!$H$5='MATRIZ DE RIESGOS DE SST'!P207,P207&lt;'MAPAS DE RIESGOS INHER Y RESID'!$I$5+1),'MAPAS DE RIESGOS INHER Y RESID'!$M$5,IF(OR('MAPAS DE RIESGOS INHER Y RESID'!$I$4='MATRIZ DE RIESGOS DE SST'!P207,P207&lt;'MAPAS DE RIESGOS INHER Y RESID'!$J$4+1),'MAPAS DE RIESGOS INHER Y RESID'!$M$4,'MAPAS DE RIESGOS INHER Y RESID'!$M$3)))</f>
        <v>MODERADO</v>
      </c>
      <c r="R207" s="86" t="s">
        <v>308</v>
      </c>
      <c r="S207" s="86" t="s">
        <v>309</v>
      </c>
      <c r="T207" s="89"/>
      <c r="U207" s="86" t="s">
        <v>310</v>
      </c>
      <c r="V207" s="73" t="s">
        <v>183</v>
      </c>
      <c r="W207" s="84">
        <f>VLOOKUP(V207,'MAPAS DE RIESGOS INHER Y RESID'!$E$16:$F$18,2,FALSE)</f>
        <v>0.9</v>
      </c>
      <c r="X207" s="75">
        <f t="shared" si="20"/>
        <v>4.7999999999999972</v>
      </c>
      <c r="Y207" s="73" t="str">
        <f>IF(OR('MAPAS DE RIESGOS INHER Y RESID'!$G$18='MATRIZ DE RIESGOS DE SST'!X207,X207&lt;'MAPAS DE RIESGOS INHER Y RESID'!$G$16+1),'MAPAS DE RIESGOS INHER Y RESID'!$M$19,IF(OR('MAPAS DE RIESGOS INHER Y RESID'!$H$17='MATRIZ DE RIESGOS DE SST'!X207,X207&lt;'MAPAS DE RIESGOS INHER Y RESID'!$I$18+1),'MAPAS DE RIESGOS INHER Y RESID'!$M$18,IF(OR('MAPAS DE RIESGOS INHER Y RESID'!$I$17='MATRIZ DE RIESGOS DE SST'!X207,X207&lt;'MAPAS DE RIESGOS INHER Y RESID'!$J$17+1),'MAPAS DE RIESGOS INHER Y RESID'!$M$17,'MAPAS DE RIESGOS INHER Y RESID'!$M$16)))</f>
        <v>BAJO</v>
      </c>
      <c r="Z207" s="86" t="s">
        <v>203</v>
      </c>
    </row>
    <row r="208" spans="1:26" ht="165" customHeight="1">
      <c r="A208" s="121"/>
      <c r="B208" s="121"/>
      <c r="C208" s="121"/>
      <c r="D208" s="121"/>
      <c r="E208" s="121"/>
      <c r="F208" s="121"/>
      <c r="G208" s="121"/>
      <c r="H208" s="121"/>
      <c r="I208" s="83" t="s">
        <v>101</v>
      </c>
      <c r="J208" s="88" t="s">
        <v>360</v>
      </c>
      <c r="K208" s="83" t="s">
        <v>102</v>
      </c>
      <c r="L208" s="73" t="s">
        <v>182</v>
      </c>
      <c r="M208" s="74">
        <f>VLOOKUP('MATRIZ DE RIESGOS DE SST'!L208,'MAPAS DE RIESGOS INHER Y RESID'!$E$3:$F$7,2,FALSE)</f>
        <v>3</v>
      </c>
      <c r="N208" s="73" t="s">
        <v>191</v>
      </c>
      <c r="O208" s="74">
        <f>VLOOKUP('MATRIZ DE RIESGOS DE SST'!N208,'MAPAS DE RIESGOS INHER Y RESID'!$O$3:$P$7,2,FALSE)</f>
        <v>4</v>
      </c>
      <c r="P208" s="74">
        <f t="shared" si="22"/>
        <v>12</v>
      </c>
      <c r="Q208" s="73" t="str">
        <f>IF(OR('MAPAS DE RIESGOS INHER Y RESID'!$G$7='MATRIZ DE RIESGOS DE SST'!P208,P208&lt;'MAPAS DE RIESGOS INHER Y RESID'!$G$3+1),'MAPAS DE RIESGOS INHER Y RESID'!$M$6,IF(OR('MAPAS DE RIESGOS INHER Y RESID'!$H$5='MATRIZ DE RIESGOS DE SST'!P208,P208&lt;'MAPAS DE RIESGOS INHER Y RESID'!$I$5+1),'MAPAS DE RIESGOS INHER Y RESID'!$M$5,IF(OR('MAPAS DE RIESGOS INHER Y RESID'!$I$4='MATRIZ DE RIESGOS DE SST'!P208,P208&lt;'MAPAS DE RIESGOS INHER Y RESID'!$J$4+1),'MAPAS DE RIESGOS INHER Y RESID'!$M$4,'MAPAS DE RIESGOS INHER Y RESID'!$M$3)))</f>
        <v>MODERADO</v>
      </c>
      <c r="R208" s="89" t="s">
        <v>282</v>
      </c>
      <c r="S208" s="86" t="s">
        <v>402</v>
      </c>
      <c r="T208" s="86" t="s">
        <v>314</v>
      </c>
      <c r="U208" s="86" t="s">
        <v>315</v>
      </c>
      <c r="V208" s="73" t="s">
        <v>183</v>
      </c>
      <c r="W208" s="84">
        <f>VLOOKUP(V208,'MAPAS DE RIESGOS INHER Y RESID'!$E$16:$F$18,2,FALSE)</f>
        <v>0.9</v>
      </c>
      <c r="X208" s="75">
        <f t="shared" si="20"/>
        <v>1.1999999999999993</v>
      </c>
      <c r="Y208" s="73" t="str">
        <f>IF(OR('MAPAS DE RIESGOS INHER Y RESID'!$G$18='MATRIZ DE RIESGOS DE SST'!X208,X208&lt;'MAPAS DE RIESGOS INHER Y RESID'!$G$16+1),'MAPAS DE RIESGOS INHER Y RESID'!$M$19,IF(OR('MAPAS DE RIESGOS INHER Y RESID'!$H$17='MATRIZ DE RIESGOS DE SST'!X208,X208&lt;'MAPAS DE RIESGOS INHER Y RESID'!$I$18+1),'MAPAS DE RIESGOS INHER Y RESID'!$M$18,IF(OR('MAPAS DE RIESGOS INHER Y RESID'!$I$17='MATRIZ DE RIESGOS DE SST'!X208,X208&lt;'MAPAS DE RIESGOS INHER Y RESID'!$J$17+1),'MAPAS DE RIESGOS INHER Y RESID'!$M$17,'MAPAS DE RIESGOS INHER Y RESID'!$M$16)))</f>
        <v>BAJO</v>
      </c>
      <c r="Z208" s="86" t="s">
        <v>203</v>
      </c>
    </row>
    <row r="209" spans="1:26" ht="165" customHeight="1">
      <c r="A209" s="121"/>
      <c r="B209" s="121"/>
      <c r="C209" s="121"/>
      <c r="D209" s="121"/>
      <c r="E209" s="121"/>
      <c r="F209" s="121"/>
      <c r="G209" s="121"/>
      <c r="H209" s="121"/>
      <c r="I209" s="83" t="s">
        <v>223</v>
      </c>
      <c r="J209" s="88" t="s">
        <v>363</v>
      </c>
      <c r="K209" s="83" t="s">
        <v>81</v>
      </c>
      <c r="L209" s="73" t="s">
        <v>182</v>
      </c>
      <c r="M209" s="74">
        <f>VLOOKUP('MATRIZ DE RIESGOS DE SST'!L209,'MAPAS DE RIESGOS INHER Y RESID'!$E$3:$F$7,2,FALSE)</f>
        <v>3</v>
      </c>
      <c r="N209" s="73" t="s">
        <v>192</v>
      </c>
      <c r="O209" s="74">
        <f>VLOOKUP('MATRIZ DE RIESGOS DE SST'!N209,'MAPAS DE RIESGOS INHER Y RESID'!$O$3:$P$7,2,FALSE)</f>
        <v>16</v>
      </c>
      <c r="P209" s="74">
        <f t="shared" si="22"/>
        <v>48</v>
      </c>
      <c r="Q209" s="73" t="str">
        <f>IF(OR('MAPAS DE RIESGOS INHER Y RESID'!$G$7='MATRIZ DE RIESGOS DE SST'!P209,P209&lt;'MAPAS DE RIESGOS INHER Y RESID'!$G$3+1),'MAPAS DE RIESGOS INHER Y RESID'!$M$6,IF(OR('MAPAS DE RIESGOS INHER Y RESID'!$H$5='MATRIZ DE RIESGOS DE SST'!P209,P209&lt;'MAPAS DE RIESGOS INHER Y RESID'!$I$5+1),'MAPAS DE RIESGOS INHER Y RESID'!$M$5,IF(OR('MAPAS DE RIESGOS INHER Y RESID'!$I$4='MATRIZ DE RIESGOS DE SST'!P209,P209&lt;'MAPAS DE RIESGOS INHER Y RESID'!$J$4+1),'MAPAS DE RIESGOS INHER Y RESID'!$M$4,'MAPAS DE RIESGOS INHER Y RESID'!$M$3)))</f>
        <v>MODERADO</v>
      </c>
      <c r="R209" s="89" t="s">
        <v>282</v>
      </c>
      <c r="S209" s="89" t="s">
        <v>282</v>
      </c>
      <c r="T209" s="86" t="s">
        <v>306</v>
      </c>
      <c r="U209" s="86" t="s">
        <v>307</v>
      </c>
      <c r="V209" s="73" t="s">
        <v>183</v>
      </c>
      <c r="W209" s="84">
        <f>VLOOKUP(V209,'MAPAS DE RIESGOS INHER Y RESID'!$E$16:$F$18,2,FALSE)</f>
        <v>0.9</v>
      </c>
      <c r="X209" s="75">
        <f t="shared" si="20"/>
        <v>4.7999999999999972</v>
      </c>
      <c r="Y209" s="73" t="str">
        <f>IF(OR('MAPAS DE RIESGOS INHER Y RESID'!$G$18='MATRIZ DE RIESGOS DE SST'!X209,X209&lt;'MAPAS DE RIESGOS INHER Y RESID'!$G$16+1),'MAPAS DE RIESGOS INHER Y RESID'!$M$19,IF(OR('MAPAS DE RIESGOS INHER Y RESID'!$H$17='MATRIZ DE RIESGOS DE SST'!X209,X209&lt;'MAPAS DE RIESGOS INHER Y RESID'!$I$18+1),'MAPAS DE RIESGOS INHER Y RESID'!$M$18,IF(OR('MAPAS DE RIESGOS INHER Y RESID'!$I$17='MATRIZ DE RIESGOS DE SST'!X209,X209&lt;'MAPAS DE RIESGOS INHER Y RESID'!$J$17+1),'MAPAS DE RIESGOS INHER Y RESID'!$M$17,'MAPAS DE RIESGOS INHER Y RESID'!$M$16)))</f>
        <v>BAJO</v>
      </c>
      <c r="Z209" s="86" t="s">
        <v>203</v>
      </c>
    </row>
    <row r="210" spans="1:26" ht="165" customHeight="1">
      <c r="A210" s="122"/>
      <c r="B210" s="121"/>
      <c r="C210" s="121"/>
      <c r="D210" s="121"/>
      <c r="E210" s="121"/>
      <c r="F210" s="121"/>
      <c r="G210" s="121"/>
      <c r="H210" s="121"/>
      <c r="I210" s="83" t="s">
        <v>117</v>
      </c>
      <c r="J210" s="88" t="s">
        <v>364</v>
      </c>
      <c r="K210" s="83" t="s">
        <v>118</v>
      </c>
      <c r="L210" s="73" t="s">
        <v>182</v>
      </c>
      <c r="M210" s="74">
        <f>VLOOKUP('MATRIZ DE RIESGOS DE SST'!L210,'MAPAS DE RIESGOS INHER Y RESID'!$E$3:$F$7,2,FALSE)</f>
        <v>3</v>
      </c>
      <c r="N210" s="73" t="s">
        <v>192</v>
      </c>
      <c r="O210" s="74">
        <f>VLOOKUP('MATRIZ DE RIESGOS DE SST'!N210,'MAPAS DE RIESGOS INHER Y RESID'!$O$3:$P$7,2,FALSE)</f>
        <v>16</v>
      </c>
      <c r="P210" s="74">
        <f t="shared" si="22"/>
        <v>48</v>
      </c>
      <c r="Q210" s="73" t="str">
        <f>IF(OR('MAPAS DE RIESGOS INHER Y RESID'!$G$7='MATRIZ DE RIESGOS DE SST'!P210,P210&lt;'MAPAS DE RIESGOS INHER Y RESID'!$G$3+1),'MAPAS DE RIESGOS INHER Y RESID'!$M$6,IF(OR('MAPAS DE RIESGOS INHER Y RESID'!$H$5='MATRIZ DE RIESGOS DE SST'!P210,P210&lt;'MAPAS DE RIESGOS INHER Y RESID'!$I$5+1),'MAPAS DE RIESGOS INHER Y RESID'!$M$5,IF(OR('MAPAS DE RIESGOS INHER Y RESID'!$I$4='MATRIZ DE RIESGOS DE SST'!P210,P210&lt;'MAPAS DE RIESGOS INHER Y RESID'!$J$4+1),'MAPAS DE RIESGOS INHER Y RESID'!$M$4,'MAPAS DE RIESGOS INHER Y RESID'!$M$3)))</f>
        <v>MODERADO</v>
      </c>
      <c r="R210" s="89" t="s">
        <v>282</v>
      </c>
      <c r="S210" s="89" t="s">
        <v>282</v>
      </c>
      <c r="T210" s="86" t="s">
        <v>320</v>
      </c>
      <c r="U210" s="86" t="s">
        <v>319</v>
      </c>
      <c r="V210" s="73" t="s">
        <v>183</v>
      </c>
      <c r="W210" s="84">
        <f>VLOOKUP(V210,'MAPAS DE RIESGOS INHER Y RESID'!$E$16:$F$18,2,FALSE)</f>
        <v>0.9</v>
      </c>
      <c r="X210" s="75">
        <f t="shared" si="20"/>
        <v>4.7999999999999972</v>
      </c>
      <c r="Y210" s="73" t="str">
        <f>IF(OR('MAPAS DE RIESGOS INHER Y RESID'!$G$18='MATRIZ DE RIESGOS DE SST'!X210,X210&lt;'MAPAS DE RIESGOS INHER Y RESID'!$G$16+1),'MAPAS DE RIESGOS INHER Y RESID'!$M$19,IF(OR('MAPAS DE RIESGOS INHER Y RESID'!$H$17='MATRIZ DE RIESGOS DE SST'!X210,X210&lt;'MAPAS DE RIESGOS INHER Y RESID'!$I$18+1),'MAPAS DE RIESGOS INHER Y RESID'!$M$18,IF(OR('MAPAS DE RIESGOS INHER Y RESID'!$I$17='MATRIZ DE RIESGOS DE SST'!X210,X210&lt;'MAPAS DE RIESGOS INHER Y RESID'!$J$17+1),'MAPAS DE RIESGOS INHER Y RESID'!$M$17,'MAPAS DE RIESGOS INHER Y RESID'!$M$16)))</f>
        <v>BAJO</v>
      </c>
      <c r="Z210" s="86" t="s">
        <v>203</v>
      </c>
    </row>
    <row r="211" spans="1:26" ht="165" customHeight="1">
      <c r="A211" s="120" t="s">
        <v>253</v>
      </c>
      <c r="B211" s="119"/>
      <c r="C211" s="119" t="s">
        <v>202</v>
      </c>
      <c r="D211" s="119" t="s">
        <v>202</v>
      </c>
      <c r="E211" s="119"/>
      <c r="F211" s="119"/>
      <c r="G211" s="119" t="s">
        <v>334</v>
      </c>
      <c r="H211" s="119" t="s">
        <v>256</v>
      </c>
      <c r="I211" s="83" t="s">
        <v>60</v>
      </c>
      <c r="J211" s="88" t="s">
        <v>352</v>
      </c>
      <c r="K211" s="83" t="s">
        <v>61</v>
      </c>
      <c r="L211" s="73" t="s">
        <v>188</v>
      </c>
      <c r="M211" s="74">
        <f>VLOOKUP('MATRIZ DE RIESGOS DE SST'!L211,'MAPAS DE RIESGOS INHER Y RESID'!$E$3:$F$7,2,FALSE)</f>
        <v>2</v>
      </c>
      <c r="N211" s="73" t="s">
        <v>192</v>
      </c>
      <c r="O211" s="74">
        <f>VLOOKUP('MATRIZ DE RIESGOS DE SST'!N211,'MAPAS DE RIESGOS INHER Y RESID'!$O$3:$P$7,2,FALSE)</f>
        <v>16</v>
      </c>
      <c r="P211" s="74">
        <f t="shared" si="22"/>
        <v>32</v>
      </c>
      <c r="Q211" s="73" t="str">
        <f>IF(OR('MAPAS DE RIESGOS INHER Y RESID'!$G$7='MATRIZ DE RIESGOS DE SST'!P211,P211&lt;'MAPAS DE RIESGOS INHER Y RESID'!$G$3+1),'MAPAS DE RIESGOS INHER Y RESID'!$M$6,IF(OR('MAPAS DE RIESGOS INHER Y RESID'!$H$5='MATRIZ DE RIESGOS DE SST'!P211,P211&lt;'MAPAS DE RIESGOS INHER Y RESID'!$I$5+1),'MAPAS DE RIESGOS INHER Y RESID'!$M$5,IF(OR('MAPAS DE RIESGOS INHER Y RESID'!$I$4='MATRIZ DE RIESGOS DE SST'!P211,P211&lt;'MAPAS DE RIESGOS INHER Y RESID'!$J$4+1),'MAPAS DE RIESGOS INHER Y RESID'!$M$4,'MAPAS DE RIESGOS INHER Y RESID'!$M$3)))</f>
        <v>MODERADO</v>
      </c>
      <c r="R211" s="89" t="s">
        <v>282</v>
      </c>
      <c r="S211" s="89" t="s">
        <v>282</v>
      </c>
      <c r="T211" s="86" t="s">
        <v>305</v>
      </c>
      <c r="U211" s="86" t="s">
        <v>288</v>
      </c>
      <c r="V211" s="73" t="s">
        <v>183</v>
      </c>
      <c r="W211" s="84">
        <f>VLOOKUP(V211,'MAPAS DE RIESGOS INHER Y RESID'!$E$16:$F$18,2,FALSE)</f>
        <v>0.9</v>
      </c>
      <c r="X211" s="75">
        <f t="shared" si="20"/>
        <v>3.1999999999999993</v>
      </c>
      <c r="Y211" s="73" t="str">
        <f>IF(OR('MAPAS DE RIESGOS INHER Y RESID'!$G$18='MATRIZ DE RIESGOS DE SST'!X211,X211&lt;'MAPAS DE RIESGOS INHER Y RESID'!$G$16+1),'MAPAS DE RIESGOS INHER Y RESID'!$M$19,IF(OR('MAPAS DE RIESGOS INHER Y RESID'!$H$17='MATRIZ DE RIESGOS DE SST'!X211,X211&lt;'MAPAS DE RIESGOS INHER Y RESID'!$I$18+1),'MAPAS DE RIESGOS INHER Y RESID'!$M$18,IF(OR('MAPAS DE RIESGOS INHER Y RESID'!$I$17='MATRIZ DE RIESGOS DE SST'!X211,X211&lt;'MAPAS DE RIESGOS INHER Y RESID'!$J$17+1),'MAPAS DE RIESGOS INHER Y RESID'!$M$17,'MAPAS DE RIESGOS INHER Y RESID'!$M$16)))</f>
        <v>BAJO</v>
      </c>
      <c r="Z211" s="86" t="s">
        <v>203</v>
      </c>
    </row>
    <row r="212" spans="1:26" ht="165" customHeight="1">
      <c r="A212" s="121"/>
      <c r="B212" s="119"/>
      <c r="C212" s="119"/>
      <c r="D212" s="119"/>
      <c r="E212" s="119"/>
      <c r="F212" s="119"/>
      <c r="G212" s="119"/>
      <c r="H212" s="119"/>
      <c r="I212" s="83" t="s">
        <v>242</v>
      </c>
      <c r="J212" s="88" t="s">
        <v>353</v>
      </c>
      <c r="K212" s="83" t="s">
        <v>63</v>
      </c>
      <c r="L212" s="73" t="s">
        <v>188</v>
      </c>
      <c r="M212" s="74">
        <f>VLOOKUP('MATRIZ DE RIESGOS DE SST'!L212,'MAPAS DE RIESGOS INHER Y RESID'!$E$3:$F$7,2,FALSE)</f>
        <v>2</v>
      </c>
      <c r="N212" s="73" t="s">
        <v>191</v>
      </c>
      <c r="O212" s="74">
        <f>VLOOKUP('MATRIZ DE RIESGOS DE SST'!N212,'MAPAS DE RIESGOS INHER Y RESID'!$O$3:$P$7,2,FALSE)</f>
        <v>4</v>
      </c>
      <c r="P212" s="74">
        <f t="shared" si="22"/>
        <v>8</v>
      </c>
      <c r="Q212" s="73" t="str">
        <f>IF(OR('MAPAS DE RIESGOS INHER Y RESID'!$G$7='MATRIZ DE RIESGOS DE SST'!P212,P212&lt;'MAPAS DE RIESGOS INHER Y RESID'!$G$3+1),'MAPAS DE RIESGOS INHER Y RESID'!$M$6,IF(OR('MAPAS DE RIESGOS INHER Y RESID'!$H$5='MATRIZ DE RIESGOS DE SST'!P212,P212&lt;'MAPAS DE RIESGOS INHER Y RESID'!$I$5+1),'MAPAS DE RIESGOS INHER Y RESID'!$M$5,IF(OR('MAPAS DE RIESGOS INHER Y RESID'!$I$4='MATRIZ DE RIESGOS DE SST'!P212,P212&lt;'MAPAS DE RIESGOS INHER Y RESID'!$J$4+1),'MAPAS DE RIESGOS INHER Y RESID'!$M$4,'MAPAS DE RIESGOS INHER Y RESID'!$M$3)))</f>
        <v>BAJO</v>
      </c>
      <c r="R212" s="89" t="s">
        <v>282</v>
      </c>
      <c r="S212" s="89" t="s">
        <v>282</v>
      </c>
      <c r="T212" s="86" t="s">
        <v>417</v>
      </c>
      <c r="U212" s="86" t="s">
        <v>288</v>
      </c>
      <c r="V212" s="73" t="s">
        <v>183</v>
      </c>
      <c r="W212" s="84">
        <f>VLOOKUP(V212,'MAPAS DE RIESGOS INHER Y RESID'!$E$16:$F$18,2,FALSE)</f>
        <v>0.9</v>
      </c>
      <c r="X212" s="75">
        <f t="shared" si="20"/>
        <v>0.79999999999999982</v>
      </c>
      <c r="Y212" s="73" t="str">
        <f>IF(OR('MAPAS DE RIESGOS INHER Y RESID'!$G$18='MATRIZ DE RIESGOS DE SST'!X212,X212&lt;'MAPAS DE RIESGOS INHER Y RESID'!$G$16+1),'MAPAS DE RIESGOS INHER Y RESID'!$M$19,IF(OR('MAPAS DE RIESGOS INHER Y RESID'!$H$17='MATRIZ DE RIESGOS DE SST'!X212,X212&lt;'MAPAS DE RIESGOS INHER Y RESID'!$I$18+1),'MAPAS DE RIESGOS INHER Y RESID'!$M$18,IF(OR('MAPAS DE RIESGOS INHER Y RESID'!$I$17='MATRIZ DE RIESGOS DE SST'!X212,X212&lt;'MAPAS DE RIESGOS INHER Y RESID'!$J$17+1),'MAPAS DE RIESGOS INHER Y RESID'!$M$17,'MAPAS DE RIESGOS INHER Y RESID'!$M$16)))</f>
        <v>BAJO</v>
      </c>
      <c r="Z212" s="86" t="s">
        <v>203</v>
      </c>
    </row>
    <row r="213" spans="1:26" ht="165" customHeight="1">
      <c r="A213" s="121"/>
      <c r="B213" s="119"/>
      <c r="C213" s="119"/>
      <c r="D213" s="119"/>
      <c r="E213" s="119"/>
      <c r="F213" s="119"/>
      <c r="G213" s="119"/>
      <c r="H213" s="119"/>
      <c r="I213" s="83" t="s">
        <v>101</v>
      </c>
      <c r="J213" s="88" t="s">
        <v>354</v>
      </c>
      <c r="K213" s="83" t="s">
        <v>102</v>
      </c>
      <c r="L213" s="73" t="s">
        <v>188</v>
      </c>
      <c r="M213" s="74">
        <f>VLOOKUP('MATRIZ DE RIESGOS DE SST'!L213,'MAPAS DE RIESGOS INHER Y RESID'!$E$3:$F$7,2,FALSE)</f>
        <v>2</v>
      </c>
      <c r="N213" s="73" t="s">
        <v>192</v>
      </c>
      <c r="O213" s="74">
        <f>VLOOKUP('MATRIZ DE RIESGOS DE SST'!N213,'MAPAS DE RIESGOS INHER Y RESID'!$O$3:$P$7,2,FALSE)</f>
        <v>16</v>
      </c>
      <c r="P213" s="74">
        <f t="shared" si="22"/>
        <v>32</v>
      </c>
      <c r="Q213" s="73" t="str">
        <f>IF(OR('MAPAS DE RIESGOS INHER Y RESID'!$G$7='MATRIZ DE RIESGOS DE SST'!P213,P213&lt;'MAPAS DE RIESGOS INHER Y RESID'!$G$3+1),'MAPAS DE RIESGOS INHER Y RESID'!$M$6,IF(OR('MAPAS DE RIESGOS INHER Y RESID'!$H$5='MATRIZ DE RIESGOS DE SST'!P213,P213&lt;'MAPAS DE RIESGOS INHER Y RESID'!$I$5+1),'MAPAS DE RIESGOS INHER Y RESID'!$M$5,IF(OR('MAPAS DE RIESGOS INHER Y RESID'!$I$4='MATRIZ DE RIESGOS DE SST'!P213,P213&lt;'MAPAS DE RIESGOS INHER Y RESID'!$J$4+1),'MAPAS DE RIESGOS INHER Y RESID'!$M$4,'MAPAS DE RIESGOS INHER Y RESID'!$M$3)))</f>
        <v>MODERADO</v>
      </c>
      <c r="R213" s="89" t="s">
        <v>282</v>
      </c>
      <c r="S213" s="86" t="s">
        <v>402</v>
      </c>
      <c r="T213" s="86" t="s">
        <v>314</v>
      </c>
      <c r="U213" s="86" t="s">
        <v>315</v>
      </c>
      <c r="V213" s="73" t="s">
        <v>183</v>
      </c>
      <c r="W213" s="84">
        <f>VLOOKUP(V213,'MAPAS DE RIESGOS INHER Y RESID'!$E$16:$F$18,2,FALSE)</f>
        <v>0.9</v>
      </c>
      <c r="X213" s="75">
        <f t="shared" si="20"/>
        <v>3.1999999999999993</v>
      </c>
      <c r="Y213" s="73" t="str">
        <f>IF(OR('MAPAS DE RIESGOS INHER Y RESID'!$G$18='MATRIZ DE RIESGOS DE SST'!X213,X213&lt;'MAPAS DE RIESGOS INHER Y RESID'!$G$16+1),'MAPAS DE RIESGOS INHER Y RESID'!$M$19,IF(OR('MAPAS DE RIESGOS INHER Y RESID'!$H$17='MATRIZ DE RIESGOS DE SST'!X213,X213&lt;'MAPAS DE RIESGOS INHER Y RESID'!$I$18+1),'MAPAS DE RIESGOS INHER Y RESID'!$M$18,IF(OR('MAPAS DE RIESGOS INHER Y RESID'!$I$17='MATRIZ DE RIESGOS DE SST'!X213,X213&lt;'MAPAS DE RIESGOS INHER Y RESID'!$J$17+1),'MAPAS DE RIESGOS INHER Y RESID'!$M$17,'MAPAS DE RIESGOS INHER Y RESID'!$M$16)))</f>
        <v>BAJO</v>
      </c>
      <c r="Z213" s="86" t="s">
        <v>203</v>
      </c>
    </row>
    <row r="214" spans="1:26" ht="165" customHeight="1">
      <c r="A214" s="121"/>
      <c r="B214" s="119"/>
      <c r="C214" s="119"/>
      <c r="D214" s="119"/>
      <c r="E214" s="119"/>
      <c r="F214" s="119"/>
      <c r="G214" s="119"/>
      <c r="H214" s="119"/>
      <c r="I214" s="83" t="s">
        <v>213</v>
      </c>
      <c r="J214" s="88" t="s">
        <v>450</v>
      </c>
      <c r="K214" s="83" t="s">
        <v>111</v>
      </c>
      <c r="L214" s="73" t="s">
        <v>188</v>
      </c>
      <c r="M214" s="74">
        <f>VLOOKUP('MATRIZ DE RIESGOS DE SST'!L214,'MAPAS DE RIESGOS INHER Y RESID'!$E$3:$F$7,2,FALSE)</f>
        <v>2</v>
      </c>
      <c r="N214" s="73" t="s">
        <v>192</v>
      </c>
      <c r="O214" s="74">
        <f>VLOOKUP('MATRIZ DE RIESGOS DE SST'!N214,'MAPAS DE RIESGOS INHER Y RESID'!$O$3:$P$7,2,FALSE)</f>
        <v>16</v>
      </c>
      <c r="P214" s="74">
        <f t="shared" si="22"/>
        <v>32</v>
      </c>
      <c r="Q214" s="73" t="str">
        <f>IF(OR('MAPAS DE RIESGOS INHER Y RESID'!$G$7='MATRIZ DE RIESGOS DE SST'!P214,P214&lt;'MAPAS DE RIESGOS INHER Y RESID'!$G$3+1),'MAPAS DE RIESGOS INHER Y RESID'!$M$6,IF(OR('MAPAS DE RIESGOS INHER Y RESID'!$H$5='MATRIZ DE RIESGOS DE SST'!P214,P214&lt;'MAPAS DE RIESGOS INHER Y RESID'!$I$5+1),'MAPAS DE RIESGOS INHER Y RESID'!$M$5,IF(OR('MAPAS DE RIESGOS INHER Y RESID'!$I$4='MATRIZ DE RIESGOS DE SST'!P214,P214&lt;'MAPAS DE RIESGOS INHER Y RESID'!$J$4+1),'MAPAS DE RIESGOS INHER Y RESID'!$M$4,'MAPAS DE RIESGOS INHER Y RESID'!$M$3)))</f>
        <v>MODERADO</v>
      </c>
      <c r="R214" s="89" t="s">
        <v>282</v>
      </c>
      <c r="S214" s="89" t="s">
        <v>282</v>
      </c>
      <c r="T214" s="86" t="s">
        <v>427</v>
      </c>
      <c r="U214" s="86" t="s">
        <v>319</v>
      </c>
      <c r="V214" s="73" t="s">
        <v>183</v>
      </c>
      <c r="W214" s="84">
        <f>VLOOKUP(V214,'MAPAS DE RIESGOS INHER Y RESID'!$E$16:$F$18,2,FALSE)</f>
        <v>0.9</v>
      </c>
      <c r="X214" s="75">
        <f t="shared" si="20"/>
        <v>3.1999999999999993</v>
      </c>
      <c r="Y214" s="73" t="str">
        <f>IF(OR('MAPAS DE RIESGOS INHER Y RESID'!$G$18='MATRIZ DE RIESGOS DE SST'!X214,X214&lt;'MAPAS DE RIESGOS INHER Y RESID'!$G$16+1),'MAPAS DE RIESGOS INHER Y RESID'!$M$19,IF(OR('MAPAS DE RIESGOS INHER Y RESID'!$H$17='MATRIZ DE RIESGOS DE SST'!X214,X214&lt;'MAPAS DE RIESGOS INHER Y RESID'!$I$18+1),'MAPAS DE RIESGOS INHER Y RESID'!$M$18,IF(OR('MAPAS DE RIESGOS INHER Y RESID'!$I$17='MATRIZ DE RIESGOS DE SST'!X214,X214&lt;'MAPAS DE RIESGOS INHER Y RESID'!$J$17+1),'MAPAS DE RIESGOS INHER Y RESID'!$M$17,'MAPAS DE RIESGOS INHER Y RESID'!$M$16)))</f>
        <v>BAJO</v>
      </c>
      <c r="Z214" s="86" t="s">
        <v>203</v>
      </c>
    </row>
    <row r="215" spans="1:26" ht="165" customHeight="1">
      <c r="A215" s="121"/>
      <c r="B215" s="119"/>
      <c r="C215" s="119"/>
      <c r="D215" s="119"/>
      <c r="E215" s="119"/>
      <c r="F215" s="119"/>
      <c r="G215" s="119"/>
      <c r="H215" s="119"/>
      <c r="I215" s="83" t="s">
        <v>19</v>
      </c>
      <c r="J215" s="88" t="s">
        <v>258</v>
      </c>
      <c r="K215" s="83" t="s">
        <v>15</v>
      </c>
      <c r="L215" s="73" t="s">
        <v>182</v>
      </c>
      <c r="M215" s="74">
        <f>VLOOKUP('MATRIZ DE RIESGOS DE SST'!L215,'MAPAS DE RIESGOS INHER Y RESID'!$E$3:$F$7,2,FALSE)</f>
        <v>3</v>
      </c>
      <c r="N215" s="73" t="s">
        <v>191</v>
      </c>
      <c r="O215" s="74">
        <f>VLOOKUP('MATRIZ DE RIESGOS DE SST'!N215,'MAPAS DE RIESGOS INHER Y RESID'!$O$3:$P$7,2,FALSE)</f>
        <v>4</v>
      </c>
      <c r="P215" s="74">
        <f t="shared" ref="P215:P221" si="23">+M215*O215</f>
        <v>12</v>
      </c>
      <c r="Q215" s="73" t="str">
        <f>IF(OR('MAPAS DE RIESGOS INHER Y RESID'!$G$7='MATRIZ DE RIESGOS DE SST'!P215,P215&lt;'MAPAS DE RIESGOS INHER Y RESID'!$G$3+1),'MAPAS DE RIESGOS INHER Y RESID'!$M$6,IF(OR('MAPAS DE RIESGOS INHER Y RESID'!$H$5='MATRIZ DE RIESGOS DE SST'!P215,P215&lt;'MAPAS DE RIESGOS INHER Y RESID'!$I$5+1),'MAPAS DE RIESGOS INHER Y RESID'!$M$5,IF(OR('MAPAS DE RIESGOS INHER Y RESID'!$I$4='MATRIZ DE RIESGOS DE SST'!P215,P215&lt;'MAPAS DE RIESGOS INHER Y RESID'!$J$4+1),'MAPAS DE RIESGOS INHER Y RESID'!$M$4,'MAPAS DE RIESGOS INHER Y RESID'!$M$3)))</f>
        <v>MODERADO</v>
      </c>
      <c r="R215" s="89" t="s">
        <v>282</v>
      </c>
      <c r="S215" s="86" t="s">
        <v>330</v>
      </c>
      <c r="T215" s="86" t="s">
        <v>324</v>
      </c>
      <c r="U215" s="86" t="s">
        <v>325</v>
      </c>
      <c r="V215" s="73" t="s">
        <v>183</v>
      </c>
      <c r="W215" s="84">
        <f>VLOOKUP(V215,'MAPAS DE RIESGOS INHER Y RESID'!$E$16:$F$18,2,FALSE)</f>
        <v>0.9</v>
      </c>
      <c r="X215" s="75">
        <f t="shared" si="20"/>
        <v>1.1999999999999993</v>
      </c>
      <c r="Y215" s="73" t="str">
        <f>IF(OR('MAPAS DE RIESGOS INHER Y RESID'!$G$18='MATRIZ DE RIESGOS DE SST'!X215,X215&lt;'MAPAS DE RIESGOS INHER Y RESID'!$G$16+1),'MAPAS DE RIESGOS INHER Y RESID'!$M$19,IF(OR('MAPAS DE RIESGOS INHER Y RESID'!$H$17='MATRIZ DE RIESGOS DE SST'!X215,X215&lt;'MAPAS DE RIESGOS INHER Y RESID'!$I$18+1),'MAPAS DE RIESGOS INHER Y RESID'!$M$18,IF(OR('MAPAS DE RIESGOS INHER Y RESID'!$I$17='MATRIZ DE RIESGOS DE SST'!X215,X215&lt;'MAPAS DE RIESGOS INHER Y RESID'!$J$17+1),'MAPAS DE RIESGOS INHER Y RESID'!$M$17,'MAPAS DE RIESGOS INHER Y RESID'!$M$16)))</f>
        <v>BAJO</v>
      </c>
      <c r="Z215" s="86" t="s">
        <v>203</v>
      </c>
    </row>
    <row r="216" spans="1:26" ht="165" customHeight="1">
      <c r="A216" s="121"/>
      <c r="B216" s="119"/>
      <c r="C216" s="119"/>
      <c r="D216" s="119"/>
      <c r="E216" s="119"/>
      <c r="F216" s="119"/>
      <c r="G216" s="119"/>
      <c r="H216" s="119"/>
      <c r="I216" s="83" t="s">
        <v>336</v>
      </c>
      <c r="J216" s="88" t="s">
        <v>357</v>
      </c>
      <c r="K216" s="83" t="s">
        <v>59</v>
      </c>
      <c r="L216" s="73" t="s">
        <v>188</v>
      </c>
      <c r="M216" s="74">
        <f>VLOOKUP('MATRIZ DE RIESGOS DE SST'!L216,'MAPAS DE RIESGOS INHER Y RESID'!$E$3:$F$7,2,FALSE)</f>
        <v>2</v>
      </c>
      <c r="N216" s="73" t="s">
        <v>191</v>
      </c>
      <c r="O216" s="74">
        <f>VLOOKUP('MATRIZ DE RIESGOS DE SST'!N216,'MAPAS DE RIESGOS INHER Y RESID'!$O$3:$P$7,2,FALSE)</f>
        <v>4</v>
      </c>
      <c r="P216" s="74">
        <f t="shared" si="23"/>
        <v>8</v>
      </c>
      <c r="Q216" s="73" t="str">
        <f>IF(OR('MAPAS DE RIESGOS INHER Y RESID'!$G$7='MATRIZ DE RIESGOS DE SST'!P216,P216&lt;'MAPAS DE RIESGOS INHER Y RESID'!$G$3+1),'MAPAS DE RIESGOS INHER Y RESID'!$M$6,IF(OR('MAPAS DE RIESGOS INHER Y RESID'!$H$5='MATRIZ DE RIESGOS DE SST'!P216,P216&lt;'MAPAS DE RIESGOS INHER Y RESID'!$I$5+1),'MAPAS DE RIESGOS INHER Y RESID'!$M$5,IF(OR('MAPAS DE RIESGOS INHER Y RESID'!$I$4='MATRIZ DE RIESGOS DE SST'!P216,P216&lt;'MAPAS DE RIESGOS INHER Y RESID'!$J$4+1),'MAPAS DE RIESGOS INHER Y RESID'!$M$4,'MAPAS DE RIESGOS INHER Y RESID'!$M$3)))</f>
        <v>BAJO</v>
      </c>
      <c r="R216" s="89" t="s">
        <v>282</v>
      </c>
      <c r="S216" s="89" t="s">
        <v>282</v>
      </c>
      <c r="T216" s="86" t="s">
        <v>416</v>
      </c>
      <c r="U216" s="86" t="s">
        <v>442</v>
      </c>
      <c r="V216" s="73" t="s">
        <v>183</v>
      </c>
      <c r="W216" s="84">
        <f>VLOOKUP(V216,'MAPAS DE RIESGOS INHER Y RESID'!$E$16:$F$18,2,FALSE)</f>
        <v>0.9</v>
      </c>
      <c r="X216" s="75">
        <f t="shared" si="20"/>
        <v>0.79999999999999982</v>
      </c>
      <c r="Y216" s="73" t="str">
        <f>IF(OR('MAPAS DE RIESGOS INHER Y RESID'!$G$18='MATRIZ DE RIESGOS DE SST'!X216,X216&lt;'MAPAS DE RIESGOS INHER Y RESID'!$G$16+1),'MAPAS DE RIESGOS INHER Y RESID'!$M$19,IF(OR('MAPAS DE RIESGOS INHER Y RESID'!$H$17='MATRIZ DE RIESGOS DE SST'!X216,X216&lt;'MAPAS DE RIESGOS INHER Y RESID'!$I$18+1),'MAPAS DE RIESGOS INHER Y RESID'!$M$18,IF(OR('MAPAS DE RIESGOS INHER Y RESID'!$I$17='MATRIZ DE RIESGOS DE SST'!X216,X216&lt;'MAPAS DE RIESGOS INHER Y RESID'!$J$17+1),'MAPAS DE RIESGOS INHER Y RESID'!$M$17,'MAPAS DE RIESGOS INHER Y RESID'!$M$16)))</f>
        <v>BAJO</v>
      </c>
      <c r="Z216" s="86" t="s">
        <v>203</v>
      </c>
    </row>
    <row r="217" spans="1:26" ht="165" customHeight="1">
      <c r="A217" s="121"/>
      <c r="B217" s="119"/>
      <c r="C217" s="119"/>
      <c r="D217" s="119"/>
      <c r="E217" s="119"/>
      <c r="F217" s="119"/>
      <c r="G217" s="119"/>
      <c r="H217" s="119"/>
      <c r="I217" s="83" t="s">
        <v>30</v>
      </c>
      <c r="J217" s="88" t="s">
        <v>358</v>
      </c>
      <c r="K217" s="83" t="s">
        <v>24</v>
      </c>
      <c r="L217" s="73" t="s">
        <v>188</v>
      </c>
      <c r="M217" s="74">
        <f>VLOOKUP('MATRIZ DE RIESGOS DE SST'!L217,'MAPAS DE RIESGOS INHER Y RESID'!$E$3:$F$7,2,FALSE)</f>
        <v>2</v>
      </c>
      <c r="N217" s="73" t="s">
        <v>192</v>
      </c>
      <c r="O217" s="74">
        <f>VLOOKUP('MATRIZ DE RIESGOS DE SST'!N217,'MAPAS DE RIESGOS INHER Y RESID'!$O$3:$P$7,2,FALSE)</f>
        <v>16</v>
      </c>
      <c r="P217" s="74">
        <f t="shared" si="23"/>
        <v>32</v>
      </c>
      <c r="Q217" s="73" t="str">
        <f>IF(OR('MAPAS DE RIESGOS INHER Y RESID'!$G$7='MATRIZ DE RIESGOS DE SST'!P217,P217&lt;'MAPAS DE RIESGOS INHER Y RESID'!$G$3+1),'MAPAS DE RIESGOS INHER Y RESID'!$M$6,IF(OR('MAPAS DE RIESGOS INHER Y RESID'!$H$5='MATRIZ DE RIESGOS DE SST'!P217,P217&lt;'MAPAS DE RIESGOS INHER Y RESID'!$I$5+1),'MAPAS DE RIESGOS INHER Y RESID'!$M$5,IF(OR('MAPAS DE RIESGOS INHER Y RESID'!$I$4='MATRIZ DE RIESGOS DE SST'!P217,P217&lt;'MAPAS DE RIESGOS INHER Y RESID'!$J$4+1),'MAPAS DE RIESGOS INHER Y RESID'!$M$4,'MAPAS DE RIESGOS INHER Y RESID'!$M$3)))</f>
        <v>MODERADO</v>
      </c>
      <c r="R217" s="89" t="s">
        <v>282</v>
      </c>
      <c r="S217" s="89" t="s">
        <v>282</v>
      </c>
      <c r="T217" s="86" t="s">
        <v>289</v>
      </c>
      <c r="U217" s="86" t="s">
        <v>428</v>
      </c>
      <c r="V217" s="73" t="s">
        <v>183</v>
      </c>
      <c r="W217" s="84">
        <f>VLOOKUP(V217,'MAPAS DE RIESGOS INHER Y RESID'!$E$16:$F$18,2,FALSE)</f>
        <v>0.9</v>
      </c>
      <c r="X217" s="75">
        <f t="shared" si="20"/>
        <v>3.1999999999999993</v>
      </c>
      <c r="Y217" s="73" t="str">
        <f>IF(OR('MAPAS DE RIESGOS INHER Y RESID'!$G$18='MATRIZ DE RIESGOS DE SST'!X217,X217&lt;'MAPAS DE RIESGOS INHER Y RESID'!$G$16+1),'MAPAS DE RIESGOS INHER Y RESID'!$M$19,IF(OR('MAPAS DE RIESGOS INHER Y RESID'!$H$17='MATRIZ DE RIESGOS DE SST'!X217,X217&lt;'MAPAS DE RIESGOS INHER Y RESID'!$I$18+1),'MAPAS DE RIESGOS INHER Y RESID'!$M$18,IF(OR('MAPAS DE RIESGOS INHER Y RESID'!$I$17='MATRIZ DE RIESGOS DE SST'!X217,X217&lt;'MAPAS DE RIESGOS INHER Y RESID'!$J$17+1),'MAPAS DE RIESGOS INHER Y RESID'!$M$17,'MAPAS DE RIESGOS INHER Y RESID'!$M$16)))</f>
        <v>BAJO</v>
      </c>
      <c r="Z217" s="86" t="s">
        <v>203</v>
      </c>
    </row>
    <row r="218" spans="1:26" ht="165" customHeight="1">
      <c r="A218" s="121"/>
      <c r="B218" s="119"/>
      <c r="C218" s="119"/>
      <c r="D218" s="119"/>
      <c r="E218" s="119"/>
      <c r="F218" s="119"/>
      <c r="G218" s="119"/>
      <c r="H218" s="119"/>
      <c r="I218" s="83" t="s">
        <v>214</v>
      </c>
      <c r="J218" s="88" t="s">
        <v>356</v>
      </c>
      <c r="K218" s="83" t="s">
        <v>72</v>
      </c>
      <c r="L218" s="73" t="s">
        <v>188</v>
      </c>
      <c r="M218" s="74">
        <f>VLOOKUP('MATRIZ DE RIESGOS DE SST'!L218,'MAPAS DE RIESGOS INHER Y RESID'!$E$3:$F$7,2,FALSE)</f>
        <v>2</v>
      </c>
      <c r="N218" s="73" t="s">
        <v>191</v>
      </c>
      <c r="O218" s="74">
        <f>VLOOKUP('MATRIZ DE RIESGOS DE SST'!N218,'MAPAS DE RIESGOS INHER Y RESID'!$O$3:$P$7,2,FALSE)</f>
        <v>4</v>
      </c>
      <c r="P218" s="74">
        <f t="shared" si="23"/>
        <v>8</v>
      </c>
      <c r="Q218" s="73" t="str">
        <f>IF(OR('MAPAS DE RIESGOS INHER Y RESID'!$G$7='MATRIZ DE RIESGOS DE SST'!P218,P218&lt;'MAPAS DE RIESGOS INHER Y RESID'!$G$3+1),'MAPAS DE RIESGOS INHER Y RESID'!$M$6,IF(OR('MAPAS DE RIESGOS INHER Y RESID'!$H$5='MATRIZ DE RIESGOS DE SST'!P218,P218&lt;'MAPAS DE RIESGOS INHER Y RESID'!$I$5+1),'MAPAS DE RIESGOS INHER Y RESID'!$M$5,IF(OR('MAPAS DE RIESGOS INHER Y RESID'!$I$4='MATRIZ DE RIESGOS DE SST'!P218,P218&lt;'MAPAS DE RIESGOS INHER Y RESID'!$J$4+1),'MAPAS DE RIESGOS INHER Y RESID'!$M$4,'MAPAS DE RIESGOS INHER Y RESID'!$M$3)))</f>
        <v>BAJO</v>
      </c>
      <c r="R218" s="89" t="s">
        <v>282</v>
      </c>
      <c r="S218" s="89" t="s">
        <v>282</v>
      </c>
      <c r="T218" s="86" t="s">
        <v>289</v>
      </c>
      <c r="U218" s="86" t="s">
        <v>430</v>
      </c>
      <c r="V218" s="73" t="s">
        <v>183</v>
      </c>
      <c r="W218" s="84">
        <f>VLOOKUP(V218,'MAPAS DE RIESGOS INHER Y RESID'!$E$16:$F$18,2,FALSE)</f>
        <v>0.9</v>
      </c>
      <c r="X218" s="75">
        <f t="shared" si="20"/>
        <v>0.79999999999999982</v>
      </c>
      <c r="Y218" s="73" t="str">
        <f>IF(OR('MAPAS DE RIESGOS INHER Y RESID'!$G$18='MATRIZ DE RIESGOS DE SST'!X218,X218&lt;'MAPAS DE RIESGOS INHER Y RESID'!$G$16+1),'MAPAS DE RIESGOS INHER Y RESID'!$M$19,IF(OR('MAPAS DE RIESGOS INHER Y RESID'!$H$17='MATRIZ DE RIESGOS DE SST'!X218,X218&lt;'MAPAS DE RIESGOS INHER Y RESID'!$I$18+1),'MAPAS DE RIESGOS INHER Y RESID'!$M$18,IF(OR('MAPAS DE RIESGOS INHER Y RESID'!$I$17='MATRIZ DE RIESGOS DE SST'!X218,X218&lt;'MAPAS DE RIESGOS INHER Y RESID'!$J$17+1),'MAPAS DE RIESGOS INHER Y RESID'!$M$17,'MAPAS DE RIESGOS INHER Y RESID'!$M$16)))</f>
        <v>BAJO</v>
      </c>
      <c r="Z218" s="86" t="s">
        <v>203</v>
      </c>
    </row>
    <row r="219" spans="1:26" ht="165" customHeight="1">
      <c r="A219" s="121"/>
      <c r="B219" s="119"/>
      <c r="C219" s="119"/>
      <c r="D219" s="119"/>
      <c r="E219" s="119"/>
      <c r="F219" s="119"/>
      <c r="G219" s="119"/>
      <c r="H219" s="119"/>
      <c r="I219" s="83" t="s">
        <v>22</v>
      </c>
      <c r="J219" s="88" t="s">
        <v>335</v>
      </c>
      <c r="K219" s="83" t="s">
        <v>24</v>
      </c>
      <c r="L219" s="73" t="s">
        <v>188</v>
      </c>
      <c r="M219" s="74">
        <f>VLOOKUP('MATRIZ DE RIESGOS DE SST'!L219,'MAPAS DE RIESGOS INHER Y RESID'!$E$3:$F$7,2,FALSE)</f>
        <v>2</v>
      </c>
      <c r="N219" s="73" t="s">
        <v>192</v>
      </c>
      <c r="O219" s="74">
        <f>VLOOKUP('MATRIZ DE RIESGOS DE SST'!N219,'MAPAS DE RIESGOS INHER Y RESID'!$O$3:$P$7,2,FALSE)</f>
        <v>16</v>
      </c>
      <c r="P219" s="74">
        <f t="shared" si="23"/>
        <v>32</v>
      </c>
      <c r="Q219" s="73" t="str">
        <f>IF(OR('MAPAS DE RIESGOS INHER Y RESID'!$G$7='MATRIZ DE RIESGOS DE SST'!P219,P219&lt;'MAPAS DE RIESGOS INHER Y RESID'!$G$3+1),'MAPAS DE RIESGOS INHER Y RESID'!$M$6,IF(OR('MAPAS DE RIESGOS INHER Y RESID'!$H$5='MATRIZ DE RIESGOS DE SST'!P219,P219&lt;'MAPAS DE RIESGOS INHER Y RESID'!$I$5+1),'MAPAS DE RIESGOS INHER Y RESID'!$M$5,IF(OR('MAPAS DE RIESGOS INHER Y RESID'!$I$4='MATRIZ DE RIESGOS DE SST'!P219,P219&lt;'MAPAS DE RIESGOS INHER Y RESID'!$J$4+1),'MAPAS DE RIESGOS INHER Y RESID'!$M$4,'MAPAS DE RIESGOS INHER Y RESID'!$M$3)))</f>
        <v>MODERADO</v>
      </c>
      <c r="R219" s="89" t="s">
        <v>282</v>
      </c>
      <c r="S219" s="86" t="s">
        <v>429</v>
      </c>
      <c r="T219" s="86" t="s">
        <v>282</v>
      </c>
      <c r="U219" s="86" t="s">
        <v>431</v>
      </c>
      <c r="V219" s="73" t="s">
        <v>183</v>
      </c>
      <c r="W219" s="84">
        <f>VLOOKUP(V219,'MAPAS DE RIESGOS INHER Y RESID'!$E$16:$F$18,2,FALSE)</f>
        <v>0.9</v>
      </c>
      <c r="X219" s="75">
        <f t="shared" si="20"/>
        <v>3.1999999999999993</v>
      </c>
      <c r="Y219" s="73" t="str">
        <f>IF(OR('MAPAS DE RIESGOS INHER Y RESID'!$G$18='MATRIZ DE RIESGOS DE SST'!X219,X219&lt;'MAPAS DE RIESGOS INHER Y RESID'!$G$16+1),'MAPAS DE RIESGOS INHER Y RESID'!$M$19,IF(OR('MAPAS DE RIESGOS INHER Y RESID'!$H$17='MATRIZ DE RIESGOS DE SST'!X219,X219&lt;'MAPAS DE RIESGOS INHER Y RESID'!$I$18+1),'MAPAS DE RIESGOS INHER Y RESID'!$M$18,IF(OR('MAPAS DE RIESGOS INHER Y RESID'!$I$17='MATRIZ DE RIESGOS DE SST'!X219,X219&lt;'MAPAS DE RIESGOS INHER Y RESID'!$J$17+1),'MAPAS DE RIESGOS INHER Y RESID'!$M$17,'MAPAS DE RIESGOS INHER Y RESID'!$M$16)))</f>
        <v>BAJO</v>
      </c>
      <c r="Z219" s="86" t="s">
        <v>203</v>
      </c>
    </row>
    <row r="220" spans="1:26" ht="165" customHeight="1">
      <c r="A220" s="121"/>
      <c r="B220" s="119"/>
      <c r="C220" s="119"/>
      <c r="D220" s="119"/>
      <c r="E220" s="119"/>
      <c r="F220" s="119"/>
      <c r="G220" s="119"/>
      <c r="H220" s="119"/>
      <c r="I220" s="83" t="s">
        <v>86</v>
      </c>
      <c r="J220" s="88" t="s">
        <v>365</v>
      </c>
      <c r="K220" s="83" t="s">
        <v>87</v>
      </c>
      <c r="L220" s="73" t="s">
        <v>182</v>
      </c>
      <c r="M220" s="74">
        <f>VLOOKUP('MATRIZ DE RIESGOS DE SST'!L220,'MAPAS DE RIESGOS INHER Y RESID'!$E$3:$F$7,2,FALSE)</f>
        <v>3</v>
      </c>
      <c r="N220" s="73" t="s">
        <v>192</v>
      </c>
      <c r="O220" s="74">
        <f>VLOOKUP('MATRIZ DE RIESGOS DE SST'!N220,'MAPAS DE RIESGOS INHER Y RESID'!$O$3:$P$7,2,FALSE)</f>
        <v>16</v>
      </c>
      <c r="P220" s="74">
        <f t="shared" si="23"/>
        <v>48</v>
      </c>
      <c r="Q220" s="73" t="str">
        <f>IF(OR('MAPAS DE RIESGOS INHER Y RESID'!$G$7='MATRIZ DE RIESGOS DE SST'!P220,P220&lt;'MAPAS DE RIESGOS INHER Y RESID'!$G$3+1),'MAPAS DE RIESGOS INHER Y RESID'!$M$6,IF(OR('MAPAS DE RIESGOS INHER Y RESID'!$H$5='MATRIZ DE RIESGOS DE SST'!P220,P220&lt;'MAPAS DE RIESGOS INHER Y RESID'!$I$5+1),'MAPAS DE RIESGOS INHER Y RESID'!$M$5,IF(OR('MAPAS DE RIESGOS INHER Y RESID'!$I$4='MATRIZ DE RIESGOS DE SST'!P220,P220&lt;'MAPAS DE RIESGOS INHER Y RESID'!$J$4+1),'MAPAS DE RIESGOS INHER Y RESID'!$M$4,'MAPAS DE RIESGOS INHER Y RESID'!$M$3)))</f>
        <v>MODERADO</v>
      </c>
      <c r="R220" s="86" t="s">
        <v>308</v>
      </c>
      <c r="S220" s="86" t="s">
        <v>309</v>
      </c>
      <c r="T220" s="89"/>
      <c r="U220" s="86" t="s">
        <v>310</v>
      </c>
      <c r="V220" s="73" t="s">
        <v>183</v>
      </c>
      <c r="W220" s="84">
        <f>VLOOKUP(V220,'MAPAS DE RIESGOS INHER Y RESID'!$E$16:$F$18,2,FALSE)</f>
        <v>0.9</v>
      </c>
      <c r="X220" s="75">
        <f t="shared" ref="X220:X260" si="24">P220-(P220*W220)</f>
        <v>4.7999999999999972</v>
      </c>
      <c r="Y220" s="73" t="str">
        <f>IF(OR('MAPAS DE RIESGOS INHER Y RESID'!$G$18='MATRIZ DE RIESGOS DE SST'!X220,X220&lt;'MAPAS DE RIESGOS INHER Y RESID'!$G$16+1),'MAPAS DE RIESGOS INHER Y RESID'!$M$19,IF(OR('MAPAS DE RIESGOS INHER Y RESID'!$H$17='MATRIZ DE RIESGOS DE SST'!X220,X220&lt;'MAPAS DE RIESGOS INHER Y RESID'!$I$18+1),'MAPAS DE RIESGOS INHER Y RESID'!$M$18,IF(OR('MAPAS DE RIESGOS INHER Y RESID'!$I$17='MATRIZ DE RIESGOS DE SST'!X220,X220&lt;'MAPAS DE RIESGOS INHER Y RESID'!$J$17+1),'MAPAS DE RIESGOS INHER Y RESID'!$M$17,'MAPAS DE RIESGOS INHER Y RESID'!$M$16)))</f>
        <v>BAJO</v>
      </c>
      <c r="Z220" s="86" t="s">
        <v>203</v>
      </c>
    </row>
    <row r="221" spans="1:26" ht="165" customHeight="1">
      <c r="A221" s="121"/>
      <c r="B221" s="119"/>
      <c r="C221" s="119"/>
      <c r="D221" s="119"/>
      <c r="E221" s="119"/>
      <c r="F221" s="119"/>
      <c r="G221" s="119"/>
      <c r="H221" s="119"/>
      <c r="I221" s="83" t="s">
        <v>101</v>
      </c>
      <c r="J221" s="88" t="s">
        <v>360</v>
      </c>
      <c r="K221" s="83" t="s">
        <v>102</v>
      </c>
      <c r="L221" s="73" t="s">
        <v>182</v>
      </c>
      <c r="M221" s="74">
        <f>VLOOKUP('MATRIZ DE RIESGOS DE SST'!L221,'MAPAS DE RIESGOS INHER Y RESID'!$E$3:$F$7,2,FALSE)</f>
        <v>3</v>
      </c>
      <c r="N221" s="73" t="s">
        <v>191</v>
      </c>
      <c r="O221" s="74">
        <f>VLOOKUP('MATRIZ DE RIESGOS DE SST'!N221,'MAPAS DE RIESGOS INHER Y RESID'!$O$3:$P$7,2,FALSE)</f>
        <v>4</v>
      </c>
      <c r="P221" s="74">
        <f t="shared" si="23"/>
        <v>12</v>
      </c>
      <c r="Q221" s="73" t="str">
        <f>IF(OR('MAPAS DE RIESGOS INHER Y RESID'!$G$7='MATRIZ DE RIESGOS DE SST'!P221,P221&lt;'MAPAS DE RIESGOS INHER Y RESID'!$G$3+1),'MAPAS DE RIESGOS INHER Y RESID'!$M$6,IF(OR('MAPAS DE RIESGOS INHER Y RESID'!$H$5='MATRIZ DE RIESGOS DE SST'!P221,P221&lt;'MAPAS DE RIESGOS INHER Y RESID'!$I$5+1),'MAPAS DE RIESGOS INHER Y RESID'!$M$5,IF(OR('MAPAS DE RIESGOS INHER Y RESID'!$I$4='MATRIZ DE RIESGOS DE SST'!P221,P221&lt;'MAPAS DE RIESGOS INHER Y RESID'!$J$4+1),'MAPAS DE RIESGOS INHER Y RESID'!$M$4,'MAPAS DE RIESGOS INHER Y RESID'!$M$3)))</f>
        <v>MODERADO</v>
      </c>
      <c r="R221" s="89" t="s">
        <v>282</v>
      </c>
      <c r="S221" s="86" t="s">
        <v>402</v>
      </c>
      <c r="T221" s="86" t="s">
        <v>314</v>
      </c>
      <c r="U221" s="86" t="s">
        <v>315</v>
      </c>
      <c r="V221" s="73" t="s">
        <v>183</v>
      </c>
      <c r="W221" s="84">
        <f>VLOOKUP(V221,'MAPAS DE RIESGOS INHER Y RESID'!$E$16:$F$18,2,FALSE)</f>
        <v>0.9</v>
      </c>
      <c r="X221" s="75">
        <f t="shared" si="24"/>
        <v>1.1999999999999993</v>
      </c>
      <c r="Y221" s="73" t="str">
        <f>IF(OR('MAPAS DE RIESGOS INHER Y RESID'!$G$18='MATRIZ DE RIESGOS DE SST'!X221,X221&lt;'MAPAS DE RIESGOS INHER Y RESID'!$G$16+1),'MAPAS DE RIESGOS INHER Y RESID'!$M$19,IF(OR('MAPAS DE RIESGOS INHER Y RESID'!$H$17='MATRIZ DE RIESGOS DE SST'!X221,X221&lt;'MAPAS DE RIESGOS INHER Y RESID'!$I$18+1),'MAPAS DE RIESGOS INHER Y RESID'!$M$18,IF(OR('MAPAS DE RIESGOS INHER Y RESID'!$I$17='MATRIZ DE RIESGOS DE SST'!X221,X221&lt;'MAPAS DE RIESGOS INHER Y RESID'!$J$17+1),'MAPAS DE RIESGOS INHER Y RESID'!$M$17,'MAPAS DE RIESGOS INHER Y RESID'!$M$16)))</f>
        <v>BAJO</v>
      </c>
      <c r="Z221" s="86" t="s">
        <v>203</v>
      </c>
    </row>
    <row r="222" spans="1:26" ht="165" customHeight="1">
      <c r="A222" s="121"/>
      <c r="B222" s="119"/>
      <c r="C222" s="119"/>
      <c r="D222" s="119"/>
      <c r="E222" s="119"/>
      <c r="F222" s="119"/>
      <c r="G222" s="119"/>
      <c r="H222" s="119"/>
      <c r="I222" s="83" t="s">
        <v>223</v>
      </c>
      <c r="J222" s="88" t="s">
        <v>363</v>
      </c>
      <c r="K222" s="83" t="s">
        <v>81</v>
      </c>
      <c r="L222" s="73" t="s">
        <v>182</v>
      </c>
      <c r="M222" s="74">
        <f>VLOOKUP('MATRIZ DE RIESGOS DE SST'!L222,'MAPAS DE RIESGOS INHER Y RESID'!$E$3:$F$7,2,FALSE)</f>
        <v>3</v>
      </c>
      <c r="N222" s="73" t="s">
        <v>192</v>
      </c>
      <c r="O222" s="74">
        <f>VLOOKUP('MATRIZ DE RIESGOS DE SST'!N222,'MAPAS DE RIESGOS INHER Y RESID'!$O$3:$P$7,2,FALSE)</f>
        <v>16</v>
      </c>
      <c r="P222" s="74">
        <f>+M222*O222</f>
        <v>48</v>
      </c>
      <c r="Q222" s="73" t="str">
        <f>IF(OR('MAPAS DE RIESGOS INHER Y RESID'!$G$7='MATRIZ DE RIESGOS DE SST'!P222,P222&lt;'MAPAS DE RIESGOS INHER Y RESID'!$G$3+1),'MAPAS DE RIESGOS INHER Y RESID'!$M$6,IF(OR('MAPAS DE RIESGOS INHER Y RESID'!$H$5='MATRIZ DE RIESGOS DE SST'!P222,P222&lt;'MAPAS DE RIESGOS INHER Y RESID'!$I$5+1),'MAPAS DE RIESGOS INHER Y RESID'!$M$5,IF(OR('MAPAS DE RIESGOS INHER Y RESID'!$I$4='MATRIZ DE RIESGOS DE SST'!P222,P222&lt;'MAPAS DE RIESGOS INHER Y RESID'!$J$4+1),'MAPAS DE RIESGOS INHER Y RESID'!$M$4,'MAPAS DE RIESGOS INHER Y RESID'!$M$3)))</f>
        <v>MODERADO</v>
      </c>
      <c r="R222" s="89" t="s">
        <v>282</v>
      </c>
      <c r="S222" s="89" t="s">
        <v>282</v>
      </c>
      <c r="T222" s="86" t="s">
        <v>306</v>
      </c>
      <c r="U222" s="86" t="s">
        <v>307</v>
      </c>
      <c r="V222" s="73" t="s">
        <v>183</v>
      </c>
      <c r="W222" s="84">
        <f>VLOOKUP(V222,'MAPAS DE RIESGOS INHER Y RESID'!$E$16:$F$18,2,FALSE)</f>
        <v>0.9</v>
      </c>
      <c r="X222" s="75">
        <f t="shared" si="24"/>
        <v>4.7999999999999972</v>
      </c>
      <c r="Y222" s="73" t="str">
        <f>IF(OR('MAPAS DE RIESGOS INHER Y RESID'!$G$18='MATRIZ DE RIESGOS DE SST'!X222,X222&lt;'MAPAS DE RIESGOS INHER Y RESID'!$G$16+1),'MAPAS DE RIESGOS INHER Y RESID'!$M$19,IF(OR('MAPAS DE RIESGOS INHER Y RESID'!$H$17='MATRIZ DE RIESGOS DE SST'!X222,X222&lt;'MAPAS DE RIESGOS INHER Y RESID'!$I$18+1),'MAPAS DE RIESGOS INHER Y RESID'!$M$18,IF(OR('MAPAS DE RIESGOS INHER Y RESID'!$I$17='MATRIZ DE RIESGOS DE SST'!X222,X222&lt;'MAPAS DE RIESGOS INHER Y RESID'!$J$17+1),'MAPAS DE RIESGOS INHER Y RESID'!$M$17,'MAPAS DE RIESGOS INHER Y RESID'!$M$16)))</f>
        <v>BAJO</v>
      </c>
      <c r="Z222" s="86" t="s">
        <v>203</v>
      </c>
    </row>
    <row r="223" spans="1:26" ht="165" customHeight="1">
      <c r="A223" s="121"/>
      <c r="B223" s="119"/>
      <c r="C223" s="119"/>
      <c r="D223" s="119"/>
      <c r="E223" s="119"/>
      <c r="F223" s="119"/>
      <c r="G223" s="119"/>
      <c r="H223" s="119"/>
      <c r="I223" s="83" t="s">
        <v>117</v>
      </c>
      <c r="J223" s="88" t="s">
        <v>364</v>
      </c>
      <c r="K223" s="83" t="s">
        <v>118</v>
      </c>
      <c r="L223" s="73" t="s">
        <v>182</v>
      </c>
      <c r="M223" s="74">
        <f>VLOOKUP('MATRIZ DE RIESGOS DE SST'!L223,'MAPAS DE RIESGOS INHER Y RESID'!$E$3:$F$7,2,FALSE)</f>
        <v>3</v>
      </c>
      <c r="N223" s="73" t="s">
        <v>192</v>
      </c>
      <c r="O223" s="74">
        <f>VLOOKUP('MATRIZ DE RIESGOS DE SST'!N223,'MAPAS DE RIESGOS INHER Y RESID'!$O$3:$P$7,2,FALSE)</f>
        <v>16</v>
      </c>
      <c r="P223" s="74">
        <f>+M223*O223</f>
        <v>48</v>
      </c>
      <c r="Q223" s="73" t="str">
        <f>IF(OR('MAPAS DE RIESGOS INHER Y RESID'!$G$7='MATRIZ DE RIESGOS DE SST'!P223,P223&lt;'MAPAS DE RIESGOS INHER Y RESID'!$G$3+1),'MAPAS DE RIESGOS INHER Y RESID'!$M$6,IF(OR('MAPAS DE RIESGOS INHER Y RESID'!$H$5='MATRIZ DE RIESGOS DE SST'!P223,P223&lt;'MAPAS DE RIESGOS INHER Y RESID'!$I$5+1),'MAPAS DE RIESGOS INHER Y RESID'!$M$5,IF(OR('MAPAS DE RIESGOS INHER Y RESID'!$I$4='MATRIZ DE RIESGOS DE SST'!P223,P223&lt;'MAPAS DE RIESGOS INHER Y RESID'!$J$4+1),'MAPAS DE RIESGOS INHER Y RESID'!$M$4,'MAPAS DE RIESGOS INHER Y RESID'!$M$3)))</f>
        <v>MODERADO</v>
      </c>
      <c r="R223" s="89" t="s">
        <v>282</v>
      </c>
      <c r="S223" s="89" t="s">
        <v>282</v>
      </c>
      <c r="T223" s="86" t="s">
        <v>320</v>
      </c>
      <c r="U223" s="86" t="s">
        <v>319</v>
      </c>
      <c r="V223" s="73" t="s">
        <v>183</v>
      </c>
      <c r="W223" s="84">
        <f>VLOOKUP(V223,'MAPAS DE RIESGOS INHER Y RESID'!$E$16:$F$18,2,FALSE)</f>
        <v>0.9</v>
      </c>
      <c r="X223" s="75">
        <f t="shared" si="24"/>
        <v>4.7999999999999972</v>
      </c>
      <c r="Y223" s="73" t="str">
        <f>IF(OR('MAPAS DE RIESGOS INHER Y RESID'!$G$18='MATRIZ DE RIESGOS DE SST'!X223,X223&lt;'MAPAS DE RIESGOS INHER Y RESID'!$G$16+1),'MAPAS DE RIESGOS INHER Y RESID'!$M$19,IF(OR('MAPAS DE RIESGOS INHER Y RESID'!$H$17='MATRIZ DE RIESGOS DE SST'!X223,X223&lt;'MAPAS DE RIESGOS INHER Y RESID'!$I$18+1),'MAPAS DE RIESGOS INHER Y RESID'!$M$18,IF(OR('MAPAS DE RIESGOS INHER Y RESID'!$I$17='MATRIZ DE RIESGOS DE SST'!X223,X223&lt;'MAPAS DE RIESGOS INHER Y RESID'!$J$17+1),'MAPAS DE RIESGOS INHER Y RESID'!$M$17,'MAPAS DE RIESGOS INHER Y RESID'!$M$16)))</f>
        <v>BAJO</v>
      </c>
      <c r="Z223" s="86" t="s">
        <v>203</v>
      </c>
    </row>
    <row r="224" spans="1:26" ht="165" customHeight="1">
      <c r="A224" s="121"/>
      <c r="B224" s="119"/>
      <c r="C224" s="119"/>
      <c r="D224" s="119"/>
      <c r="E224" s="119"/>
      <c r="F224" s="119"/>
      <c r="G224" s="119"/>
      <c r="H224" s="119"/>
      <c r="I224" s="83" t="s">
        <v>25</v>
      </c>
      <c r="J224" s="88" t="s">
        <v>23</v>
      </c>
      <c r="K224" s="83" t="s">
        <v>24</v>
      </c>
      <c r="L224" s="73" t="s">
        <v>188</v>
      </c>
      <c r="M224" s="74">
        <f>VLOOKUP('MATRIZ DE RIESGOS DE SST'!L224,'MAPAS DE RIESGOS INHER Y RESID'!$E$3:$F$7,2,FALSE)</f>
        <v>2</v>
      </c>
      <c r="N224" s="73" t="s">
        <v>192</v>
      </c>
      <c r="O224" s="74">
        <f>VLOOKUP('MATRIZ DE RIESGOS DE SST'!N224,'MAPAS DE RIESGOS INHER Y RESID'!$O$3:$P$7,2,FALSE)</f>
        <v>16</v>
      </c>
      <c r="P224" s="74">
        <f>+M224*O224</f>
        <v>32</v>
      </c>
      <c r="Q224" s="73" t="str">
        <f>IF(OR('MAPAS DE RIESGOS INHER Y RESID'!$G$7='MATRIZ DE RIESGOS DE SST'!P224,P224&lt;'MAPAS DE RIESGOS INHER Y RESID'!$G$3+1),'MAPAS DE RIESGOS INHER Y RESID'!$M$6,IF(OR('MAPAS DE RIESGOS INHER Y RESID'!$H$5='MATRIZ DE RIESGOS DE SST'!P224,P224&lt;'MAPAS DE RIESGOS INHER Y RESID'!$I$5+1),'MAPAS DE RIESGOS INHER Y RESID'!$M$5,IF(OR('MAPAS DE RIESGOS INHER Y RESID'!$I$4='MATRIZ DE RIESGOS DE SST'!P224,P224&lt;'MAPAS DE RIESGOS INHER Y RESID'!$J$4+1),'MAPAS DE RIESGOS INHER Y RESID'!$M$4,'MAPAS DE RIESGOS INHER Y RESID'!$M$3)))</f>
        <v>MODERADO</v>
      </c>
      <c r="R224" s="89" t="s">
        <v>282</v>
      </c>
      <c r="S224" s="86" t="s">
        <v>429</v>
      </c>
      <c r="T224" s="86" t="s">
        <v>282</v>
      </c>
      <c r="U224" s="86" t="s">
        <v>428</v>
      </c>
      <c r="V224" s="73" t="s">
        <v>183</v>
      </c>
      <c r="W224" s="84">
        <f>VLOOKUP(V224,'MAPAS DE RIESGOS INHER Y RESID'!$E$16:$F$18,2,FALSE)</f>
        <v>0.9</v>
      </c>
      <c r="X224" s="75">
        <f t="shared" si="24"/>
        <v>3.1999999999999993</v>
      </c>
      <c r="Y224" s="73" t="str">
        <f>IF(OR('MAPAS DE RIESGOS INHER Y RESID'!$G$18='MATRIZ DE RIESGOS DE SST'!X224,X224&lt;'MAPAS DE RIESGOS INHER Y RESID'!$G$16+1),'MAPAS DE RIESGOS INHER Y RESID'!$M$19,IF(OR('MAPAS DE RIESGOS INHER Y RESID'!$H$17='MATRIZ DE RIESGOS DE SST'!X224,X224&lt;'MAPAS DE RIESGOS INHER Y RESID'!$I$18+1),'MAPAS DE RIESGOS INHER Y RESID'!$M$18,IF(OR('MAPAS DE RIESGOS INHER Y RESID'!$I$17='MATRIZ DE RIESGOS DE SST'!X224,X224&lt;'MAPAS DE RIESGOS INHER Y RESID'!$J$17+1),'MAPAS DE RIESGOS INHER Y RESID'!$M$17,'MAPAS DE RIESGOS INHER Y RESID'!$M$16)))</f>
        <v>BAJO</v>
      </c>
      <c r="Z224" s="86" t="s">
        <v>203</v>
      </c>
    </row>
    <row r="225" spans="1:26" ht="165" customHeight="1">
      <c r="A225" s="122"/>
      <c r="B225" s="119"/>
      <c r="C225" s="119"/>
      <c r="D225" s="119"/>
      <c r="E225" s="119"/>
      <c r="F225" s="119"/>
      <c r="G225" s="119"/>
      <c r="H225" s="119"/>
      <c r="I225" s="83" t="s">
        <v>115</v>
      </c>
      <c r="J225" s="88" t="s">
        <v>116</v>
      </c>
      <c r="K225" s="83" t="s">
        <v>114</v>
      </c>
      <c r="L225" s="73" t="s">
        <v>182</v>
      </c>
      <c r="M225" s="74">
        <f>VLOOKUP('MATRIZ DE RIESGOS DE SST'!L225,'MAPAS DE RIESGOS INHER Y RESID'!$E$3:$F$7,2,FALSE)</f>
        <v>3</v>
      </c>
      <c r="N225" s="73" t="s">
        <v>192</v>
      </c>
      <c r="O225" s="74">
        <f>VLOOKUP('MATRIZ DE RIESGOS DE SST'!N225,'MAPAS DE RIESGOS INHER Y RESID'!$O$3:$P$7,2,FALSE)</f>
        <v>16</v>
      </c>
      <c r="P225" s="74">
        <f>+M225*O225</f>
        <v>48</v>
      </c>
      <c r="Q225" s="73" t="str">
        <f>IF(OR('MAPAS DE RIESGOS INHER Y RESID'!$G$7='MATRIZ DE RIESGOS DE SST'!P225,P225&lt;'MAPAS DE RIESGOS INHER Y RESID'!$G$3+1),'MAPAS DE RIESGOS INHER Y RESID'!$M$6,IF(OR('MAPAS DE RIESGOS INHER Y RESID'!$H$5='MATRIZ DE RIESGOS DE SST'!P225,P225&lt;'MAPAS DE RIESGOS INHER Y RESID'!$I$5+1),'MAPAS DE RIESGOS INHER Y RESID'!$M$5,IF(OR('MAPAS DE RIESGOS INHER Y RESID'!$I$4='MATRIZ DE RIESGOS DE SST'!P225,P225&lt;'MAPAS DE RIESGOS INHER Y RESID'!$J$4+1),'MAPAS DE RIESGOS INHER Y RESID'!$M$4,'MAPAS DE RIESGOS INHER Y RESID'!$M$3)))</f>
        <v>MODERADO</v>
      </c>
      <c r="R225" s="86" t="s">
        <v>327</v>
      </c>
      <c r="S225" s="86" t="s">
        <v>326</v>
      </c>
      <c r="T225" s="86" t="s">
        <v>320</v>
      </c>
      <c r="U225" s="86" t="s">
        <v>319</v>
      </c>
      <c r="V225" s="73" t="s">
        <v>183</v>
      </c>
      <c r="W225" s="84">
        <f>VLOOKUP(V225,'MAPAS DE RIESGOS INHER Y RESID'!$E$16:$F$18,2,FALSE)</f>
        <v>0.9</v>
      </c>
      <c r="X225" s="75">
        <f t="shared" si="24"/>
        <v>4.7999999999999972</v>
      </c>
      <c r="Y225" s="73" t="str">
        <f>IF(OR('MAPAS DE RIESGOS INHER Y RESID'!$G$18='MATRIZ DE RIESGOS DE SST'!X225,X225&lt;'MAPAS DE RIESGOS INHER Y RESID'!$G$16+1),'MAPAS DE RIESGOS INHER Y RESID'!$M$19,IF(OR('MAPAS DE RIESGOS INHER Y RESID'!$H$17='MATRIZ DE RIESGOS DE SST'!X225,X225&lt;'MAPAS DE RIESGOS INHER Y RESID'!$I$18+1),'MAPAS DE RIESGOS INHER Y RESID'!$M$18,IF(OR('MAPAS DE RIESGOS INHER Y RESID'!$I$17='MATRIZ DE RIESGOS DE SST'!X225,X225&lt;'MAPAS DE RIESGOS INHER Y RESID'!$J$17+1),'MAPAS DE RIESGOS INHER Y RESID'!$M$17,'MAPAS DE RIESGOS INHER Y RESID'!$M$16)))</f>
        <v>BAJO</v>
      </c>
      <c r="Z225" s="86" t="s">
        <v>203</v>
      </c>
    </row>
    <row r="226" spans="1:26" ht="165" customHeight="1">
      <c r="A226" s="120" t="s">
        <v>372</v>
      </c>
      <c r="B226" s="125"/>
      <c r="C226" s="123"/>
      <c r="D226" s="123"/>
      <c r="E226" s="123"/>
      <c r="F226" s="123"/>
      <c r="G226" s="123"/>
      <c r="H226" s="121"/>
      <c r="I226" s="83" t="s">
        <v>242</v>
      </c>
      <c r="J226" s="88" t="s">
        <v>366</v>
      </c>
      <c r="K226" s="83" t="s">
        <v>63</v>
      </c>
      <c r="L226" s="73" t="s">
        <v>188</v>
      </c>
      <c r="M226" s="74">
        <f>VLOOKUP('MATRIZ DE RIESGOS DE SST'!L226,'MAPAS DE RIESGOS INHER Y RESID'!$E$3:$F$7,2,FALSE)</f>
        <v>2</v>
      </c>
      <c r="N226" s="73" t="s">
        <v>191</v>
      </c>
      <c r="O226" s="74">
        <f>VLOOKUP('MATRIZ DE RIESGOS DE SST'!N226,'MAPAS DE RIESGOS INHER Y RESID'!$O$3:$P$7,2,FALSE)</f>
        <v>4</v>
      </c>
      <c r="P226" s="74">
        <f t="shared" ref="P226:P247" si="25">+M226*O226</f>
        <v>8</v>
      </c>
      <c r="Q226" s="73" t="str">
        <f>IF(OR('MAPAS DE RIESGOS INHER Y RESID'!$G$7='MATRIZ DE RIESGOS DE SST'!P226,P226&lt;'MAPAS DE RIESGOS INHER Y RESID'!$G$3+1),'MAPAS DE RIESGOS INHER Y RESID'!$M$6,IF(OR('MAPAS DE RIESGOS INHER Y RESID'!$H$5='MATRIZ DE RIESGOS DE SST'!P226,P226&lt;'MAPAS DE RIESGOS INHER Y RESID'!$I$5+1),'MAPAS DE RIESGOS INHER Y RESID'!$M$5,IF(OR('MAPAS DE RIESGOS INHER Y RESID'!$I$4='MATRIZ DE RIESGOS DE SST'!P226,P226&lt;'MAPAS DE RIESGOS INHER Y RESID'!$J$4+1),'MAPAS DE RIESGOS INHER Y RESID'!$M$4,'MAPAS DE RIESGOS INHER Y RESID'!$M$3)))</f>
        <v>BAJO</v>
      </c>
      <c r="R226" s="89" t="s">
        <v>282</v>
      </c>
      <c r="S226" s="89" t="s">
        <v>282</v>
      </c>
      <c r="T226" s="86" t="s">
        <v>417</v>
      </c>
      <c r="U226" s="86" t="s">
        <v>288</v>
      </c>
      <c r="V226" s="73" t="s">
        <v>183</v>
      </c>
      <c r="W226" s="84">
        <f>VLOOKUP(V226,'MAPAS DE RIESGOS INHER Y RESID'!$E$16:$F$18,2,FALSE)</f>
        <v>0.9</v>
      </c>
      <c r="X226" s="75">
        <f t="shared" si="24"/>
        <v>0.79999999999999982</v>
      </c>
      <c r="Y226" s="73" t="str">
        <f>IF(OR('MAPAS DE RIESGOS INHER Y RESID'!$G$18='MATRIZ DE RIESGOS DE SST'!X226,X226&lt;'MAPAS DE RIESGOS INHER Y RESID'!$G$16+1),'MAPAS DE RIESGOS INHER Y RESID'!$M$19,IF(OR('MAPAS DE RIESGOS INHER Y RESID'!$H$17='MATRIZ DE RIESGOS DE SST'!X226,X226&lt;'MAPAS DE RIESGOS INHER Y RESID'!$I$18+1),'MAPAS DE RIESGOS INHER Y RESID'!$M$18,IF(OR('MAPAS DE RIESGOS INHER Y RESID'!$I$17='MATRIZ DE RIESGOS DE SST'!X226,X226&lt;'MAPAS DE RIESGOS INHER Y RESID'!$J$17+1),'MAPAS DE RIESGOS INHER Y RESID'!$M$17,'MAPAS DE RIESGOS INHER Y RESID'!$M$16)))</f>
        <v>BAJO</v>
      </c>
      <c r="Z226" s="86" t="s">
        <v>203</v>
      </c>
    </row>
    <row r="227" spans="1:26" ht="165" customHeight="1">
      <c r="A227" s="121"/>
      <c r="B227" s="125"/>
      <c r="C227" s="123"/>
      <c r="D227" s="123"/>
      <c r="E227" s="123"/>
      <c r="F227" s="123"/>
      <c r="G227" s="123"/>
      <c r="H227" s="121"/>
      <c r="I227" s="83" t="s">
        <v>101</v>
      </c>
      <c r="J227" s="88" t="s">
        <v>367</v>
      </c>
      <c r="K227" s="83" t="s">
        <v>102</v>
      </c>
      <c r="L227" s="73" t="s">
        <v>188</v>
      </c>
      <c r="M227" s="74">
        <f>VLOOKUP('MATRIZ DE RIESGOS DE SST'!L227,'MAPAS DE RIESGOS INHER Y RESID'!$E$3:$F$7,2,FALSE)</f>
        <v>2</v>
      </c>
      <c r="N227" s="73" t="s">
        <v>192</v>
      </c>
      <c r="O227" s="74">
        <f>VLOOKUP('MATRIZ DE RIESGOS DE SST'!N227,'MAPAS DE RIESGOS INHER Y RESID'!$O$3:$P$7,2,FALSE)</f>
        <v>16</v>
      </c>
      <c r="P227" s="74">
        <f t="shared" si="25"/>
        <v>32</v>
      </c>
      <c r="Q227" s="73" t="str">
        <f>IF(OR('MAPAS DE RIESGOS INHER Y RESID'!$G$7='MATRIZ DE RIESGOS DE SST'!P227,P227&lt;'MAPAS DE RIESGOS INHER Y RESID'!$G$3+1),'MAPAS DE RIESGOS INHER Y RESID'!$M$6,IF(OR('MAPAS DE RIESGOS INHER Y RESID'!$H$5='MATRIZ DE RIESGOS DE SST'!P227,P227&lt;'MAPAS DE RIESGOS INHER Y RESID'!$I$5+1),'MAPAS DE RIESGOS INHER Y RESID'!$M$5,IF(OR('MAPAS DE RIESGOS INHER Y RESID'!$I$4='MATRIZ DE RIESGOS DE SST'!P227,P227&lt;'MAPAS DE RIESGOS INHER Y RESID'!$J$4+1),'MAPAS DE RIESGOS INHER Y RESID'!$M$4,'MAPAS DE RIESGOS INHER Y RESID'!$M$3)))</f>
        <v>MODERADO</v>
      </c>
      <c r="R227" s="89" t="s">
        <v>282</v>
      </c>
      <c r="S227" s="86" t="s">
        <v>402</v>
      </c>
      <c r="T227" s="86" t="s">
        <v>314</v>
      </c>
      <c r="U227" s="86" t="s">
        <v>315</v>
      </c>
      <c r="V227" s="73" t="s">
        <v>183</v>
      </c>
      <c r="W227" s="84">
        <f>VLOOKUP(V227,'MAPAS DE RIESGOS INHER Y RESID'!$E$16:$F$18,2,FALSE)</f>
        <v>0.9</v>
      </c>
      <c r="X227" s="75">
        <f t="shared" si="24"/>
        <v>3.1999999999999993</v>
      </c>
      <c r="Y227" s="73" t="str">
        <f>IF(OR('MAPAS DE RIESGOS INHER Y RESID'!$G$18='MATRIZ DE RIESGOS DE SST'!X227,X227&lt;'MAPAS DE RIESGOS INHER Y RESID'!$G$16+1),'MAPAS DE RIESGOS INHER Y RESID'!$M$19,IF(OR('MAPAS DE RIESGOS INHER Y RESID'!$H$17='MATRIZ DE RIESGOS DE SST'!X227,X227&lt;'MAPAS DE RIESGOS INHER Y RESID'!$I$18+1),'MAPAS DE RIESGOS INHER Y RESID'!$M$18,IF(OR('MAPAS DE RIESGOS INHER Y RESID'!$I$17='MATRIZ DE RIESGOS DE SST'!X227,X227&lt;'MAPAS DE RIESGOS INHER Y RESID'!$J$17+1),'MAPAS DE RIESGOS INHER Y RESID'!$M$17,'MAPAS DE RIESGOS INHER Y RESID'!$M$16)))</f>
        <v>BAJO</v>
      </c>
      <c r="Z227" s="86" t="s">
        <v>203</v>
      </c>
    </row>
    <row r="228" spans="1:26" ht="165" customHeight="1">
      <c r="A228" s="121"/>
      <c r="B228" s="125"/>
      <c r="C228" s="123"/>
      <c r="D228" s="123"/>
      <c r="E228" s="123"/>
      <c r="F228" s="123"/>
      <c r="G228" s="123"/>
      <c r="H228" s="121"/>
      <c r="I228" s="83" t="s">
        <v>213</v>
      </c>
      <c r="J228" s="88" t="s">
        <v>355</v>
      </c>
      <c r="K228" s="83" t="s">
        <v>111</v>
      </c>
      <c r="L228" s="73" t="s">
        <v>188</v>
      </c>
      <c r="M228" s="74">
        <f>VLOOKUP('MATRIZ DE RIESGOS DE SST'!L228,'MAPAS DE RIESGOS INHER Y RESID'!$E$3:$F$7,2,FALSE)</f>
        <v>2</v>
      </c>
      <c r="N228" s="73" t="s">
        <v>192</v>
      </c>
      <c r="O228" s="74">
        <f>VLOOKUP('MATRIZ DE RIESGOS DE SST'!N228,'MAPAS DE RIESGOS INHER Y RESID'!$O$3:$P$7,2,FALSE)</f>
        <v>16</v>
      </c>
      <c r="P228" s="74">
        <f t="shared" si="25"/>
        <v>32</v>
      </c>
      <c r="Q228" s="73" t="str">
        <f>IF(OR('MAPAS DE RIESGOS INHER Y RESID'!$G$7='MATRIZ DE RIESGOS DE SST'!P228,P228&lt;'MAPAS DE RIESGOS INHER Y RESID'!$G$3+1),'MAPAS DE RIESGOS INHER Y RESID'!$M$6,IF(OR('MAPAS DE RIESGOS INHER Y RESID'!$H$5='MATRIZ DE RIESGOS DE SST'!P228,P228&lt;'MAPAS DE RIESGOS INHER Y RESID'!$I$5+1),'MAPAS DE RIESGOS INHER Y RESID'!$M$5,IF(OR('MAPAS DE RIESGOS INHER Y RESID'!$I$4='MATRIZ DE RIESGOS DE SST'!P228,P228&lt;'MAPAS DE RIESGOS INHER Y RESID'!$J$4+1),'MAPAS DE RIESGOS INHER Y RESID'!$M$4,'MAPAS DE RIESGOS INHER Y RESID'!$M$3)))</f>
        <v>MODERADO</v>
      </c>
      <c r="R228" s="89" t="s">
        <v>282</v>
      </c>
      <c r="S228" s="89" t="s">
        <v>282</v>
      </c>
      <c r="T228" s="86" t="s">
        <v>427</v>
      </c>
      <c r="U228" s="86" t="s">
        <v>319</v>
      </c>
      <c r="V228" s="73" t="s">
        <v>183</v>
      </c>
      <c r="W228" s="84">
        <f>VLOOKUP(V228,'MAPAS DE RIESGOS INHER Y RESID'!$E$16:$F$18,2,FALSE)</f>
        <v>0.9</v>
      </c>
      <c r="X228" s="75">
        <f t="shared" si="24"/>
        <v>3.1999999999999993</v>
      </c>
      <c r="Y228" s="73" t="str">
        <f>IF(OR('MAPAS DE RIESGOS INHER Y RESID'!$G$18='MATRIZ DE RIESGOS DE SST'!X228,X228&lt;'MAPAS DE RIESGOS INHER Y RESID'!$G$16+1),'MAPAS DE RIESGOS INHER Y RESID'!$M$19,IF(OR('MAPAS DE RIESGOS INHER Y RESID'!$H$17='MATRIZ DE RIESGOS DE SST'!X228,X228&lt;'MAPAS DE RIESGOS INHER Y RESID'!$I$18+1),'MAPAS DE RIESGOS INHER Y RESID'!$M$18,IF(OR('MAPAS DE RIESGOS INHER Y RESID'!$I$17='MATRIZ DE RIESGOS DE SST'!X228,X228&lt;'MAPAS DE RIESGOS INHER Y RESID'!$J$17+1),'MAPAS DE RIESGOS INHER Y RESID'!$M$17,'MAPAS DE RIESGOS INHER Y RESID'!$M$16)))</f>
        <v>BAJO</v>
      </c>
      <c r="Z228" s="86" t="s">
        <v>203</v>
      </c>
    </row>
    <row r="229" spans="1:26" ht="165" customHeight="1">
      <c r="A229" s="121"/>
      <c r="B229" s="125"/>
      <c r="C229" s="123"/>
      <c r="D229" s="123"/>
      <c r="E229" s="123"/>
      <c r="F229" s="123"/>
      <c r="G229" s="123"/>
      <c r="H229" s="121"/>
      <c r="I229" s="83" t="s">
        <v>30</v>
      </c>
      <c r="J229" s="88" t="s">
        <v>358</v>
      </c>
      <c r="K229" s="83" t="s">
        <v>24</v>
      </c>
      <c r="L229" s="73" t="s">
        <v>188</v>
      </c>
      <c r="M229" s="74">
        <f>VLOOKUP('MATRIZ DE RIESGOS DE SST'!L229,'MAPAS DE RIESGOS INHER Y RESID'!$E$3:$F$7,2,FALSE)</f>
        <v>2</v>
      </c>
      <c r="N229" s="73" t="s">
        <v>192</v>
      </c>
      <c r="O229" s="74">
        <f>VLOOKUP('MATRIZ DE RIESGOS DE SST'!N229,'MAPAS DE RIESGOS INHER Y RESID'!$O$3:$P$7,2,FALSE)</f>
        <v>16</v>
      </c>
      <c r="P229" s="74">
        <f t="shared" si="25"/>
        <v>32</v>
      </c>
      <c r="Q229" s="73" t="str">
        <f>IF(OR('MAPAS DE RIESGOS INHER Y RESID'!$G$7='MATRIZ DE RIESGOS DE SST'!P229,P229&lt;'MAPAS DE RIESGOS INHER Y RESID'!$G$3+1),'MAPAS DE RIESGOS INHER Y RESID'!$M$6,IF(OR('MAPAS DE RIESGOS INHER Y RESID'!$H$5='MATRIZ DE RIESGOS DE SST'!P229,P229&lt;'MAPAS DE RIESGOS INHER Y RESID'!$I$5+1),'MAPAS DE RIESGOS INHER Y RESID'!$M$5,IF(OR('MAPAS DE RIESGOS INHER Y RESID'!$I$4='MATRIZ DE RIESGOS DE SST'!P229,P229&lt;'MAPAS DE RIESGOS INHER Y RESID'!$J$4+1),'MAPAS DE RIESGOS INHER Y RESID'!$M$4,'MAPAS DE RIESGOS INHER Y RESID'!$M$3)))</f>
        <v>MODERADO</v>
      </c>
      <c r="R229" s="89" t="s">
        <v>282</v>
      </c>
      <c r="S229" s="89" t="s">
        <v>282</v>
      </c>
      <c r="T229" s="86" t="s">
        <v>289</v>
      </c>
      <c r="U229" s="86" t="s">
        <v>428</v>
      </c>
      <c r="V229" s="73" t="s">
        <v>183</v>
      </c>
      <c r="W229" s="84">
        <f>VLOOKUP(V229,'MAPAS DE RIESGOS INHER Y RESID'!$E$16:$F$18,2,FALSE)</f>
        <v>0.9</v>
      </c>
      <c r="X229" s="75">
        <f t="shared" si="24"/>
        <v>3.1999999999999993</v>
      </c>
      <c r="Y229" s="73" t="str">
        <f>IF(OR('MAPAS DE RIESGOS INHER Y RESID'!$G$18='MATRIZ DE RIESGOS DE SST'!X229,X229&lt;'MAPAS DE RIESGOS INHER Y RESID'!$G$16+1),'MAPAS DE RIESGOS INHER Y RESID'!$M$19,IF(OR('MAPAS DE RIESGOS INHER Y RESID'!$H$17='MATRIZ DE RIESGOS DE SST'!X229,X229&lt;'MAPAS DE RIESGOS INHER Y RESID'!$I$18+1),'MAPAS DE RIESGOS INHER Y RESID'!$M$18,IF(OR('MAPAS DE RIESGOS INHER Y RESID'!$I$17='MATRIZ DE RIESGOS DE SST'!X229,X229&lt;'MAPAS DE RIESGOS INHER Y RESID'!$J$17+1),'MAPAS DE RIESGOS INHER Y RESID'!$M$17,'MAPAS DE RIESGOS INHER Y RESID'!$M$16)))</f>
        <v>BAJO</v>
      </c>
      <c r="Z229" s="86" t="s">
        <v>203</v>
      </c>
    </row>
    <row r="230" spans="1:26" ht="165" customHeight="1">
      <c r="A230" s="121"/>
      <c r="B230" s="125"/>
      <c r="C230" s="123"/>
      <c r="D230" s="123"/>
      <c r="E230" s="123"/>
      <c r="F230" s="123"/>
      <c r="G230" s="123"/>
      <c r="H230" s="121"/>
      <c r="I230" s="83" t="s">
        <v>22</v>
      </c>
      <c r="J230" s="88" t="s">
        <v>335</v>
      </c>
      <c r="K230" s="83" t="s">
        <v>24</v>
      </c>
      <c r="L230" s="73" t="s">
        <v>188</v>
      </c>
      <c r="M230" s="74">
        <f>VLOOKUP('MATRIZ DE RIESGOS DE SST'!L230,'MAPAS DE RIESGOS INHER Y RESID'!$E$3:$F$7,2,FALSE)</f>
        <v>2</v>
      </c>
      <c r="N230" s="73" t="s">
        <v>192</v>
      </c>
      <c r="O230" s="74">
        <f>VLOOKUP('MATRIZ DE RIESGOS DE SST'!N230,'MAPAS DE RIESGOS INHER Y RESID'!$O$3:$P$7,2,FALSE)</f>
        <v>16</v>
      </c>
      <c r="P230" s="74">
        <f t="shared" ref="P230:P237" si="26">+M230*O230</f>
        <v>32</v>
      </c>
      <c r="Q230" s="73" t="str">
        <f>IF(OR('MAPAS DE RIESGOS INHER Y RESID'!$G$7='MATRIZ DE RIESGOS DE SST'!P230,P230&lt;'MAPAS DE RIESGOS INHER Y RESID'!$G$3+1),'MAPAS DE RIESGOS INHER Y RESID'!$M$6,IF(OR('MAPAS DE RIESGOS INHER Y RESID'!$H$5='MATRIZ DE RIESGOS DE SST'!P230,P230&lt;'MAPAS DE RIESGOS INHER Y RESID'!$I$5+1),'MAPAS DE RIESGOS INHER Y RESID'!$M$5,IF(OR('MAPAS DE RIESGOS INHER Y RESID'!$I$4='MATRIZ DE RIESGOS DE SST'!P230,P230&lt;'MAPAS DE RIESGOS INHER Y RESID'!$J$4+1),'MAPAS DE RIESGOS INHER Y RESID'!$M$4,'MAPAS DE RIESGOS INHER Y RESID'!$M$3)))</f>
        <v>MODERADO</v>
      </c>
      <c r="R230" s="89" t="s">
        <v>282</v>
      </c>
      <c r="S230" s="86" t="s">
        <v>429</v>
      </c>
      <c r="T230" s="86" t="s">
        <v>282</v>
      </c>
      <c r="U230" s="86" t="s">
        <v>431</v>
      </c>
      <c r="V230" s="73" t="s">
        <v>183</v>
      </c>
      <c r="W230" s="84">
        <f>VLOOKUP(V230,'MAPAS DE RIESGOS INHER Y RESID'!$E$16:$F$18,2,FALSE)</f>
        <v>0.9</v>
      </c>
      <c r="X230" s="75">
        <f t="shared" si="24"/>
        <v>3.1999999999999993</v>
      </c>
      <c r="Y230" s="73" t="str">
        <f>IF(OR('MAPAS DE RIESGOS INHER Y RESID'!$G$18='MATRIZ DE RIESGOS DE SST'!X230,X230&lt;'MAPAS DE RIESGOS INHER Y RESID'!$G$16+1),'MAPAS DE RIESGOS INHER Y RESID'!$M$19,IF(OR('MAPAS DE RIESGOS INHER Y RESID'!$H$17='MATRIZ DE RIESGOS DE SST'!X230,X230&lt;'MAPAS DE RIESGOS INHER Y RESID'!$I$18+1),'MAPAS DE RIESGOS INHER Y RESID'!$M$18,IF(OR('MAPAS DE RIESGOS INHER Y RESID'!$I$17='MATRIZ DE RIESGOS DE SST'!X230,X230&lt;'MAPAS DE RIESGOS INHER Y RESID'!$J$17+1),'MAPAS DE RIESGOS INHER Y RESID'!$M$17,'MAPAS DE RIESGOS INHER Y RESID'!$M$16)))</f>
        <v>BAJO</v>
      </c>
      <c r="Z230" s="86" t="s">
        <v>203</v>
      </c>
    </row>
    <row r="231" spans="1:26" ht="165" customHeight="1">
      <c r="A231" s="121"/>
      <c r="B231" s="125"/>
      <c r="C231" s="123"/>
      <c r="D231" s="123"/>
      <c r="E231" s="123"/>
      <c r="F231" s="123"/>
      <c r="G231" s="123"/>
      <c r="H231" s="121"/>
      <c r="I231" s="83" t="s">
        <v>95</v>
      </c>
      <c r="J231" s="88" t="s">
        <v>359</v>
      </c>
      <c r="K231" s="83" t="s">
        <v>97</v>
      </c>
      <c r="L231" s="73" t="s">
        <v>182</v>
      </c>
      <c r="M231" s="74">
        <f>VLOOKUP('MATRIZ DE RIESGOS DE SST'!L231,'MAPAS DE RIESGOS INHER Y RESID'!$E$3:$F$7,2,FALSE)</f>
        <v>3</v>
      </c>
      <c r="N231" s="73" t="s">
        <v>192</v>
      </c>
      <c r="O231" s="74">
        <f>VLOOKUP('MATRIZ DE RIESGOS DE SST'!N231,'MAPAS DE RIESGOS INHER Y RESID'!$O$3:$P$7,2,FALSE)</f>
        <v>16</v>
      </c>
      <c r="P231" s="74">
        <f t="shared" si="26"/>
        <v>48</v>
      </c>
      <c r="Q231" s="73" t="str">
        <f>IF(OR('MAPAS DE RIESGOS INHER Y RESID'!$G$7='MATRIZ DE RIESGOS DE SST'!P231,P231&lt;'MAPAS DE RIESGOS INHER Y RESID'!$G$3+1),'MAPAS DE RIESGOS INHER Y RESID'!$M$6,IF(OR('MAPAS DE RIESGOS INHER Y RESID'!$H$5='MATRIZ DE RIESGOS DE SST'!P231,P231&lt;'MAPAS DE RIESGOS INHER Y RESID'!$I$5+1),'MAPAS DE RIESGOS INHER Y RESID'!$M$5,IF(OR('MAPAS DE RIESGOS INHER Y RESID'!$I$4='MATRIZ DE RIESGOS DE SST'!P231,P231&lt;'MAPAS DE RIESGOS INHER Y RESID'!$J$4+1),'MAPAS DE RIESGOS INHER Y RESID'!$M$4,'MAPAS DE RIESGOS INHER Y RESID'!$M$3)))</f>
        <v>MODERADO</v>
      </c>
      <c r="R231" s="89"/>
      <c r="S231" s="89"/>
      <c r="T231" s="86" t="s">
        <v>314</v>
      </c>
      <c r="U231" s="86" t="s">
        <v>315</v>
      </c>
      <c r="V231" s="73" t="s">
        <v>183</v>
      </c>
      <c r="W231" s="84">
        <f>VLOOKUP(V231,'MAPAS DE RIESGOS INHER Y RESID'!$E$16:$F$18,2,FALSE)</f>
        <v>0.9</v>
      </c>
      <c r="X231" s="75">
        <f t="shared" si="24"/>
        <v>4.7999999999999972</v>
      </c>
      <c r="Y231" s="73" t="str">
        <f>IF(OR('MAPAS DE RIESGOS INHER Y RESID'!$G$18='MATRIZ DE RIESGOS DE SST'!X231,X231&lt;'MAPAS DE RIESGOS INHER Y RESID'!$G$16+1),'MAPAS DE RIESGOS INHER Y RESID'!$M$19,IF(OR('MAPAS DE RIESGOS INHER Y RESID'!$H$17='MATRIZ DE RIESGOS DE SST'!X231,X231&lt;'MAPAS DE RIESGOS INHER Y RESID'!$I$18+1),'MAPAS DE RIESGOS INHER Y RESID'!$M$18,IF(OR('MAPAS DE RIESGOS INHER Y RESID'!$I$17='MATRIZ DE RIESGOS DE SST'!X231,X231&lt;'MAPAS DE RIESGOS INHER Y RESID'!$J$17+1),'MAPAS DE RIESGOS INHER Y RESID'!$M$17,'MAPAS DE RIESGOS INHER Y RESID'!$M$16)))</f>
        <v>BAJO</v>
      </c>
      <c r="Z231" s="86" t="s">
        <v>203</v>
      </c>
    </row>
    <row r="232" spans="1:26" ht="165" customHeight="1">
      <c r="A232" s="121"/>
      <c r="B232" s="125"/>
      <c r="C232" s="123"/>
      <c r="D232" s="123"/>
      <c r="E232" s="123"/>
      <c r="F232" s="123"/>
      <c r="G232" s="123"/>
      <c r="H232" s="121"/>
      <c r="I232" s="83" t="s">
        <v>101</v>
      </c>
      <c r="J232" s="88" t="s">
        <v>368</v>
      </c>
      <c r="K232" s="83" t="s">
        <v>102</v>
      </c>
      <c r="L232" s="73" t="s">
        <v>182</v>
      </c>
      <c r="M232" s="74">
        <f>VLOOKUP('MATRIZ DE RIESGOS DE SST'!L232,'MAPAS DE RIESGOS INHER Y RESID'!$E$3:$F$7,2,FALSE)</f>
        <v>3</v>
      </c>
      <c r="N232" s="73" t="s">
        <v>191</v>
      </c>
      <c r="O232" s="74">
        <f>VLOOKUP('MATRIZ DE RIESGOS DE SST'!N232,'MAPAS DE RIESGOS INHER Y RESID'!$O$3:$P$7,2,FALSE)</f>
        <v>4</v>
      </c>
      <c r="P232" s="74">
        <f t="shared" si="26"/>
        <v>12</v>
      </c>
      <c r="Q232" s="73" t="str">
        <f>IF(OR('MAPAS DE RIESGOS INHER Y RESID'!$G$7='MATRIZ DE RIESGOS DE SST'!P232,P232&lt;'MAPAS DE RIESGOS INHER Y RESID'!$G$3+1),'MAPAS DE RIESGOS INHER Y RESID'!$M$6,IF(OR('MAPAS DE RIESGOS INHER Y RESID'!$H$5='MATRIZ DE RIESGOS DE SST'!P232,P232&lt;'MAPAS DE RIESGOS INHER Y RESID'!$I$5+1),'MAPAS DE RIESGOS INHER Y RESID'!$M$5,IF(OR('MAPAS DE RIESGOS INHER Y RESID'!$I$4='MATRIZ DE RIESGOS DE SST'!P232,P232&lt;'MAPAS DE RIESGOS INHER Y RESID'!$J$4+1),'MAPAS DE RIESGOS INHER Y RESID'!$M$4,'MAPAS DE RIESGOS INHER Y RESID'!$M$3)))</f>
        <v>MODERADO</v>
      </c>
      <c r="R232" s="89" t="s">
        <v>282</v>
      </c>
      <c r="S232" s="86" t="s">
        <v>402</v>
      </c>
      <c r="T232" s="86" t="s">
        <v>314</v>
      </c>
      <c r="U232" s="86" t="s">
        <v>315</v>
      </c>
      <c r="V232" s="73" t="s">
        <v>183</v>
      </c>
      <c r="W232" s="84">
        <f>VLOOKUP(V232,'MAPAS DE RIESGOS INHER Y RESID'!$E$16:$F$18,2,FALSE)</f>
        <v>0.9</v>
      </c>
      <c r="X232" s="75">
        <f t="shared" si="24"/>
        <v>1.1999999999999993</v>
      </c>
      <c r="Y232" s="73" t="str">
        <f>IF(OR('MAPAS DE RIESGOS INHER Y RESID'!$G$18='MATRIZ DE RIESGOS DE SST'!X232,X232&lt;'MAPAS DE RIESGOS INHER Y RESID'!$G$16+1),'MAPAS DE RIESGOS INHER Y RESID'!$M$19,IF(OR('MAPAS DE RIESGOS INHER Y RESID'!$H$17='MATRIZ DE RIESGOS DE SST'!X232,X232&lt;'MAPAS DE RIESGOS INHER Y RESID'!$I$18+1),'MAPAS DE RIESGOS INHER Y RESID'!$M$18,IF(OR('MAPAS DE RIESGOS INHER Y RESID'!$I$17='MATRIZ DE RIESGOS DE SST'!X232,X232&lt;'MAPAS DE RIESGOS INHER Y RESID'!$J$17+1),'MAPAS DE RIESGOS INHER Y RESID'!$M$17,'MAPAS DE RIESGOS INHER Y RESID'!$M$16)))</f>
        <v>BAJO</v>
      </c>
      <c r="Z232" s="86" t="s">
        <v>203</v>
      </c>
    </row>
    <row r="233" spans="1:26" ht="165" customHeight="1">
      <c r="A233" s="121"/>
      <c r="B233" s="125"/>
      <c r="C233" s="123"/>
      <c r="D233" s="123"/>
      <c r="E233" s="123"/>
      <c r="F233" s="123"/>
      <c r="G233" s="123"/>
      <c r="H233" s="121"/>
      <c r="I233" s="83" t="s">
        <v>84</v>
      </c>
      <c r="J233" s="83" t="s">
        <v>369</v>
      </c>
      <c r="K233" s="83" t="s">
        <v>81</v>
      </c>
      <c r="L233" s="73" t="s">
        <v>182</v>
      </c>
      <c r="M233" s="74">
        <f>VLOOKUP('MATRIZ DE RIESGOS DE SST'!L233,'MAPAS DE RIESGOS INHER Y RESID'!$E$3:$F$7,2,FALSE)</f>
        <v>3</v>
      </c>
      <c r="N233" s="73" t="s">
        <v>192</v>
      </c>
      <c r="O233" s="74">
        <f>VLOOKUP('MATRIZ DE RIESGOS DE SST'!N233,'MAPAS DE RIESGOS INHER Y RESID'!$O$3:$P$7,2,FALSE)</f>
        <v>16</v>
      </c>
      <c r="P233" s="74">
        <f t="shared" si="26"/>
        <v>48</v>
      </c>
      <c r="Q233" s="73" t="str">
        <f>IF(OR('MAPAS DE RIESGOS INHER Y RESID'!$G$7='MATRIZ DE RIESGOS DE SST'!P233,P233&lt;'MAPAS DE RIESGOS INHER Y RESID'!$G$3+1),'MAPAS DE RIESGOS INHER Y RESID'!$M$6,IF(OR('MAPAS DE RIESGOS INHER Y RESID'!$H$5='MATRIZ DE RIESGOS DE SST'!P233,P233&lt;'MAPAS DE RIESGOS INHER Y RESID'!$I$5+1),'MAPAS DE RIESGOS INHER Y RESID'!$M$5,IF(OR('MAPAS DE RIESGOS INHER Y RESID'!$I$4='MATRIZ DE RIESGOS DE SST'!P233,P233&lt;'MAPAS DE RIESGOS INHER Y RESID'!$J$4+1),'MAPAS DE RIESGOS INHER Y RESID'!$M$4,'MAPAS DE RIESGOS INHER Y RESID'!$M$3)))</f>
        <v>MODERADO</v>
      </c>
      <c r="R233" s="89"/>
      <c r="S233" s="89"/>
      <c r="T233" s="86" t="s">
        <v>306</v>
      </c>
      <c r="U233" s="86" t="s">
        <v>307</v>
      </c>
      <c r="V233" s="73" t="s">
        <v>183</v>
      </c>
      <c r="W233" s="84">
        <f>VLOOKUP(V233,'MAPAS DE RIESGOS INHER Y RESID'!$E$16:$F$18,2,FALSE)</f>
        <v>0.9</v>
      </c>
      <c r="X233" s="75">
        <f t="shared" si="24"/>
        <v>4.7999999999999972</v>
      </c>
      <c r="Y233" s="73" t="str">
        <f>IF(OR('MAPAS DE RIESGOS INHER Y RESID'!$G$18='MATRIZ DE RIESGOS DE SST'!X233,X233&lt;'MAPAS DE RIESGOS INHER Y RESID'!$G$16+1),'MAPAS DE RIESGOS INHER Y RESID'!$M$19,IF(OR('MAPAS DE RIESGOS INHER Y RESID'!$H$17='MATRIZ DE RIESGOS DE SST'!X233,X233&lt;'MAPAS DE RIESGOS INHER Y RESID'!$I$18+1),'MAPAS DE RIESGOS INHER Y RESID'!$M$18,IF(OR('MAPAS DE RIESGOS INHER Y RESID'!$I$17='MATRIZ DE RIESGOS DE SST'!X233,X233&lt;'MAPAS DE RIESGOS INHER Y RESID'!$J$17+1),'MAPAS DE RIESGOS INHER Y RESID'!$M$17,'MAPAS DE RIESGOS INHER Y RESID'!$M$16)))</f>
        <v>BAJO</v>
      </c>
      <c r="Z233" s="86" t="s">
        <v>203</v>
      </c>
    </row>
    <row r="234" spans="1:26" ht="165" customHeight="1">
      <c r="A234" s="121"/>
      <c r="B234" s="125"/>
      <c r="C234" s="123"/>
      <c r="D234" s="123"/>
      <c r="E234" s="123"/>
      <c r="F234" s="123"/>
      <c r="G234" s="123"/>
      <c r="H234" s="121"/>
      <c r="I234" s="83" t="s">
        <v>117</v>
      </c>
      <c r="J234" s="88" t="s">
        <v>361</v>
      </c>
      <c r="K234" s="83" t="s">
        <v>118</v>
      </c>
      <c r="L234" s="73" t="s">
        <v>182</v>
      </c>
      <c r="M234" s="74">
        <f>VLOOKUP('MATRIZ DE RIESGOS DE SST'!L234,'MAPAS DE RIESGOS INHER Y RESID'!$E$3:$F$7,2,FALSE)</f>
        <v>3</v>
      </c>
      <c r="N234" s="73" t="s">
        <v>192</v>
      </c>
      <c r="O234" s="74">
        <f>VLOOKUP('MATRIZ DE RIESGOS DE SST'!N234,'MAPAS DE RIESGOS INHER Y RESID'!$O$3:$P$7,2,FALSE)</f>
        <v>16</v>
      </c>
      <c r="P234" s="74">
        <f t="shared" si="26"/>
        <v>48</v>
      </c>
      <c r="Q234" s="73" t="str">
        <f>IF(OR('MAPAS DE RIESGOS INHER Y RESID'!$G$7='MATRIZ DE RIESGOS DE SST'!P234,P234&lt;'MAPAS DE RIESGOS INHER Y RESID'!$G$3+1),'MAPAS DE RIESGOS INHER Y RESID'!$M$6,IF(OR('MAPAS DE RIESGOS INHER Y RESID'!$H$5='MATRIZ DE RIESGOS DE SST'!P234,P234&lt;'MAPAS DE RIESGOS INHER Y RESID'!$I$5+1),'MAPAS DE RIESGOS INHER Y RESID'!$M$5,IF(OR('MAPAS DE RIESGOS INHER Y RESID'!$I$4='MATRIZ DE RIESGOS DE SST'!P234,P234&lt;'MAPAS DE RIESGOS INHER Y RESID'!$J$4+1),'MAPAS DE RIESGOS INHER Y RESID'!$M$4,'MAPAS DE RIESGOS INHER Y RESID'!$M$3)))</f>
        <v>MODERADO</v>
      </c>
      <c r="R234" s="89" t="s">
        <v>282</v>
      </c>
      <c r="S234" s="89" t="s">
        <v>282</v>
      </c>
      <c r="T234" s="86" t="s">
        <v>320</v>
      </c>
      <c r="U234" s="86" t="s">
        <v>319</v>
      </c>
      <c r="V234" s="73" t="s">
        <v>183</v>
      </c>
      <c r="W234" s="84">
        <f>VLOOKUP(V234,'MAPAS DE RIESGOS INHER Y RESID'!$E$16:$F$18,2,FALSE)</f>
        <v>0.9</v>
      </c>
      <c r="X234" s="75">
        <f>P234-(P234*W234)</f>
        <v>4.7999999999999972</v>
      </c>
      <c r="Y234" s="73" t="str">
        <f>IF(OR('MAPAS DE RIESGOS INHER Y RESID'!$G$18='MATRIZ DE RIESGOS DE SST'!X234,X234&lt;'MAPAS DE RIESGOS INHER Y RESID'!$G$16+1),'MAPAS DE RIESGOS INHER Y RESID'!$M$19,IF(OR('MAPAS DE RIESGOS INHER Y RESID'!$H$17='MATRIZ DE RIESGOS DE SST'!X234,X234&lt;'MAPAS DE RIESGOS INHER Y RESID'!$I$18+1),'MAPAS DE RIESGOS INHER Y RESID'!$M$18,IF(OR('MAPAS DE RIESGOS INHER Y RESID'!$I$17='MATRIZ DE RIESGOS DE SST'!X234,X234&lt;'MAPAS DE RIESGOS INHER Y RESID'!$J$17+1),'MAPAS DE RIESGOS INHER Y RESID'!$M$17,'MAPAS DE RIESGOS INHER Y RESID'!$M$16)))</f>
        <v>BAJO</v>
      </c>
      <c r="Z234" s="86" t="s">
        <v>203</v>
      </c>
    </row>
    <row r="235" spans="1:26" ht="165" customHeight="1">
      <c r="A235" s="121"/>
      <c r="B235" s="125"/>
      <c r="C235" s="123"/>
      <c r="D235" s="123"/>
      <c r="E235" s="123"/>
      <c r="F235" s="123"/>
      <c r="G235" s="123"/>
      <c r="H235" s="121"/>
      <c r="I235" s="83" t="s">
        <v>14</v>
      </c>
      <c r="J235" s="88" t="s">
        <v>388</v>
      </c>
      <c r="K235" s="83" t="s">
        <v>15</v>
      </c>
      <c r="L235" s="73" t="s">
        <v>188</v>
      </c>
      <c r="M235" s="74">
        <f>VLOOKUP('MATRIZ DE RIESGOS DE SST'!L235,'MAPAS DE RIESGOS INHER Y RESID'!$E$3:$F$7,2,FALSE)</f>
        <v>2</v>
      </c>
      <c r="N235" s="73" t="s">
        <v>192</v>
      </c>
      <c r="O235" s="74">
        <f>VLOOKUP('MATRIZ DE RIESGOS DE SST'!N235,'MAPAS DE RIESGOS INHER Y RESID'!$O$3:$P$7,2,FALSE)</f>
        <v>16</v>
      </c>
      <c r="P235" s="74">
        <f t="shared" si="26"/>
        <v>32</v>
      </c>
      <c r="Q235" s="73" t="str">
        <f>IF(OR('MAPAS DE RIESGOS INHER Y RESID'!$G$7='MATRIZ DE RIESGOS DE SST'!P235,P235&lt;'MAPAS DE RIESGOS INHER Y RESID'!$G$3+1),'MAPAS DE RIESGOS INHER Y RESID'!$M$6,IF(OR('MAPAS DE RIESGOS INHER Y RESID'!$H$5='MATRIZ DE RIESGOS DE SST'!P235,P235&lt;'MAPAS DE RIESGOS INHER Y RESID'!$I$5+1),'MAPAS DE RIESGOS INHER Y RESID'!$M$5,IF(OR('MAPAS DE RIESGOS INHER Y RESID'!$I$4='MATRIZ DE RIESGOS DE SST'!P235,P235&lt;'MAPAS DE RIESGOS INHER Y RESID'!$J$4+1),'MAPAS DE RIESGOS INHER Y RESID'!$M$4,'MAPAS DE RIESGOS INHER Y RESID'!$M$3)))</f>
        <v>MODERADO</v>
      </c>
      <c r="R235" s="89"/>
      <c r="S235" s="96" t="s">
        <v>294</v>
      </c>
      <c r="T235" s="83" t="s">
        <v>280</v>
      </c>
      <c r="U235" s="83" t="s">
        <v>279</v>
      </c>
      <c r="V235" s="73" t="s">
        <v>183</v>
      </c>
      <c r="W235" s="84">
        <f>VLOOKUP(V235,'MAPAS DE RIESGOS INHER Y RESID'!$E$16:$F$18,2,FALSE)</f>
        <v>0.9</v>
      </c>
      <c r="X235" s="75">
        <f>P235-(P235*W235)</f>
        <v>3.1999999999999993</v>
      </c>
      <c r="Y235" s="73" t="str">
        <f>IF(OR('MAPAS DE RIESGOS INHER Y RESID'!$G$18='MATRIZ DE RIESGOS DE SST'!X235,X235&lt;'MAPAS DE RIESGOS INHER Y RESID'!$G$16+1),'MAPAS DE RIESGOS INHER Y RESID'!$M$19,IF(OR('MAPAS DE RIESGOS INHER Y RESID'!$H$17='MATRIZ DE RIESGOS DE SST'!X235,X235&lt;'MAPAS DE RIESGOS INHER Y RESID'!$I$18+1),'MAPAS DE RIESGOS INHER Y RESID'!$M$18,IF(OR('MAPAS DE RIESGOS INHER Y RESID'!$I$17='MATRIZ DE RIESGOS DE SST'!X235,X235&lt;'MAPAS DE RIESGOS INHER Y RESID'!$J$17+1),'MAPAS DE RIESGOS INHER Y RESID'!$M$17,'MAPAS DE RIESGOS INHER Y RESID'!$M$16)))</f>
        <v>BAJO</v>
      </c>
      <c r="Z235" s="86" t="s">
        <v>203</v>
      </c>
    </row>
    <row r="236" spans="1:26" ht="165" customHeight="1">
      <c r="A236" s="121"/>
      <c r="B236" s="125"/>
      <c r="C236" s="123"/>
      <c r="D236" s="123"/>
      <c r="E236" s="123"/>
      <c r="F236" s="123"/>
      <c r="G236" s="123"/>
      <c r="H236" s="121"/>
      <c r="I236" s="83" t="s">
        <v>21</v>
      </c>
      <c r="J236" s="88" t="s">
        <v>389</v>
      </c>
      <c r="K236" s="83" t="s">
        <v>15</v>
      </c>
      <c r="L236" s="73" t="s">
        <v>188</v>
      </c>
      <c r="M236" s="74">
        <f>VLOOKUP('MATRIZ DE RIESGOS DE SST'!L236,'MAPAS DE RIESGOS INHER Y RESID'!$E$3:$F$7,2,FALSE)</f>
        <v>2</v>
      </c>
      <c r="N236" s="73" t="s">
        <v>192</v>
      </c>
      <c r="O236" s="74">
        <f>VLOOKUP('MATRIZ DE RIESGOS DE SST'!N236,'MAPAS DE RIESGOS INHER Y RESID'!$O$3:$P$7,2,FALSE)</f>
        <v>16</v>
      </c>
      <c r="P236" s="74">
        <f t="shared" si="26"/>
        <v>32</v>
      </c>
      <c r="Q236" s="73" t="str">
        <f>IF(OR('MAPAS DE RIESGOS INHER Y RESID'!$G$7='MATRIZ DE RIESGOS DE SST'!P236,P236&lt;'MAPAS DE RIESGOS INHER Y RESID'!$G$3+1),'MAPAS DE RIESGOS INHER Y RESID'!$M$6,IF(OR('MAPAS DE RIESGOS INHER Y RESID'!$H$5='MATRIZ DE RIESGOS DE SST'!P236,P236&lt;'MAPAS DE RIESGOS INHER Y RESID'!$I$5+1),'MAPAS DE RIESGOS INHER Y RESID'!$M$5,IF(OR('MAPAS DE RIESGOS INHER Y RESID'!$I$4='MATRIZ DE RIESGOS DE SST'!P236,P236&lt;'MAPAS DE RIESGOS INHER Y RESID'!$J$4+1),'MAPAS DE RIESGOS INHER Y RESID'!$M$4,'MAPAS DE RIESGOS INHER Y RESID'!$M$3)))</f>
        <v>MODERADO</v>
      </c>
      <c r="R236" s="83" t="s">
        <v>282</v>
      </c>
      <c r="S236" s="83" t="s">
        <v>294</v>
      </c>
      <c r="T236" s="83" t="s">
        <v>280</v>
      </c>
      <c r="U236" s="83" t="s">
        <v>292</v>
      </c>
      <c r="V236" s="73" t="s">
        <v>183</v>
      </c>
      <c r="W236" s="84">
        <f>VLOOKUP(V236,'MAPAS DE RIESGOS INHER Y RESID'!$E$16:$F$18,2,FALSE)</f>
        <v>0.9</v>
      </c>
      <c r="X236" s="75">
        <f>P236-(P236*W236)</f>
        <v>3.1999999999999993</v>
      </c>
      <c r="Y236" s="73" t="str">
        <f>IF(OR('MAPAS DE RIESGOS INHER Y RESID'!$G$18='MATRIZ DE RIESGOS DE SST'!X236,X236&lt;'MAPAS DE RIESGOS INHER Y RESID'!$G$16+1),'MAPAS DE RIESGOS INHER Y RESID'!$M$19,IF(OR('MAPAS DE RIESGOS INHER Y RESID'!$H$17='MATRIZ DE RIESGOS DE SST'!X236,X236&lt;'MAPAS DE RIESGOS INHER Y RESID'!$I$18+1),'MAPAS DE RIESGOS INHER Y RESID'!$M$18,IF(OR('MAPAS DE RIESGOS INHER Y RESID'!$I$17='MATRIZ DE RIESGOS DE SST'!X236,X236&lt;'MAPAS DE RIESGOS INHER Y RESID'!$J$17+1),'MAPAS DE RIESGOS INHER Y RESID'!$M$17,'MAPAS DE RIESGOS INHER Y RESID'!$M$16)))</f>
        <v>BAJO</v>
      </c>
      <c r="Z236" s="86" t="s">
        <v>203</v>
      </c>
    </row>
    <row r="237" spans="1:26" ht="165" customHeight="1">
      <c r="A237" s="122"/>
      <c r="B237" s="125"/>
      <c r="C237" s="123"/>
      <c r="D237" s="123"/>
      <c r="E237" s="123"/>
      <c r="F237" s="123"/>
      <c r="G237" s="123"/>
      <c r="H237" s="122"/>
      <c r="I237" s="83" t="s">
        <v>12</v>
      </c>
      <c r="J237" s="88" t="s">
        <v>13</v>
      </c>
      <c r="K237" s="83" t="s">
        <v>11</v>
      </c>
      <c r="L237" s="73" t="s">
        <v>182</v>
      </c>
      <c r="M237" s="74">
        <f>VLOOKUP('MATRIZ DE RIESGOS DE SST'!L237,'MAPAS DE RIESGOS INHER Y RESID'!$E$3:$F$7,2,FALSE)</f>
        <v>3</v>
      </c>
      <c r="N237" s="73" t="s">
        <v>192</v>
      </c>
      <c r="O237" s="74">
        <f>VLOOKUP('MATRIZ DE RIESGOS DE SST'!N237,'MAPAS DE RIESGOS INHER Y RESID'!$O$3:$P$7,2,FALSE)</f>
        <v>16</v>
      </c>
      <c r="P237" s="74">
        <f t="shared" si="26"/>
        <v>48</v>
      </c>
      <c r="Q237" s="73" t="str">
        <f>IF(OR('MAPAS DE RIESGOS INHER Y RESID'!$G$7='MATRIZ DE RIESGOS DE SST'!P237,P237&lt;'MAPAS DE RIESGOS INHER Y RESID'!$G$3+1),'MAPAS DE RIESGOS INHER Y RESID'!$M$6,IF(OR('MAPAS DE RIESGOS INHER Y RESID'!$H$5='MATRIZ DE RIESGOS DE SST'!P237,P237&lt;'MAPAS DE RIESGOS INHER Y RESID'!$I$5+1),'MAPAS DE RIESGOS INHER Y RESID'!$M$5,IF(OR('MAPAS DE RIESGOS INHER Y RESID'!$I$4='MATRIZ DE RIESGOS DE SST'!P237,P237&lt;'MAPAS DE RIESGOS INHER Y RESID'!$J$4+1),'MAPAS DE RIESGOS INHER Y RESID'!$M$4,'MAPAS DE RIESGOS INHER Y RESID'!$M$3)))</f>
        <v>MODERADO</v>
      </c>
      <c r="R237" s="89"/>
      <c r="S237" s="89"/>
      <c r="T237" s="86" t="s">
        <v>291</v>
      </c>
      <c r="U237" s="86" t="s">
        <v>436</v>
      </c>
      <c r="V237" s="73" t="s">
        <v>183</v>
      </c>
      <c r="W237" s="84">
        <f>VLOOKUP(V237,'MAPAS DE RIESGOS INHER Y RESID'!$E$16:$F$18,2,FALSE)</f>
        <v>0.9</v>
      </c>
      <c r="X237" s="75">
        <f t="shared" si="24"/>
        <v>4.7999999999999972</v>
      </c>
      <c r="Y237" s="73" t="str">
        <f>IF(OR('MAPAS DE RIESGOS INHER Y RESID'!$G$18='MATRIZ DE RIESGOS DE SST'!X237,X237&lt;'MAPAS DE RIESGOS INHER Y RESID'!$G$16+1),'MAPAS DE RIESGOS INHER Y RESID'!$M$19,IF(OR('MAPAS DE RIESGOS INHER Y RESID'!$H$17='MATRIZ DE RIESGOS DE SST'!X237,X237&lt;'MAPAS DE RIESGOS INHER Y RESID'!$I$18+1),'MAPAS DE RIESGOS INHER Y RESID'!$M$18,IF(OR('MAPAS DE RIESGOS INHER Y RESID'!$I$17='MATRIZ DE RIESGOS DE SST'!X237,X237&lt;'MAPAS DE RIESGOS INHER Y RESID'!$J$17+1),'MAPAS DE RIESGOS INHER Y RESID'!$M$17,'MAPAS DE RIESGOS INHER Y RESID'!$M$16)))</f>
        <v>BAJO</v>
      </c>
      <c r="Z237" s="86" t="s">
        <v>203</v>
      </c>
    </row>
    <row r="238" spans="1:26" ht="165" customHeight="1">
      <c r="A238" s="120" t="s">
        <v>254</v>
      </c>
      <c r="B238" s="123" t="s">
        <v>202</v>
      </c>
      <c r="C238" s="123"/>
      <c r="D238" s="123" t="s">
        <v>202</v>
      </c>
      <c r="E238" s="123"/>
      <c r="F238" s="123"/>
      <c r="G238" s="123"/>
      <c r="H238" s="120" t="s">
        <v>256</v>
      </c>
      <c r="I238" s="83" t="s">
        <v>88</v>
      </c>
      <c r="J238" s="88" t="s">
        <v>233</v>
      </c>
      <c r="K238" s="83" t="s">
        <v>89</v>
      </c>
      <c r="L238" s="73" t="s">
        <v>188</v>
      </c>
      <c r="M238" s="74">
        <f>VLOOKUP('MATRIZ DE RIESGOS DE SST'!L238,'MAPAS DE RIESGOS INHER Y RESID'!$E$3:$F$7,2,FALSE)</f>
        <v>2</v>
      </c>
      <c r="N238" s="73" t="s">
        <v>193</v>
      </c>
      <c r="O238" s="74">
        <f>VLOOKUP('MATRIZ DE RIESGOS DE SST'!N238,'MAPAS DE RIESGOS INHER Y RESID'!$O$3:$P$7,2,FALSE)</f>
        <v>256</v>
      </c>
      <c r="P238" s="74">
        <f t="shared" si="25"/>
        <v>512</v>
      </c>
      <c r="Q238" s="73" t="str">
        <f>IF(OR('MAPAS DE RIESGOS INHER Y RESID'!$G$7='MATRIZ DE RIESGOS DE SST'!P238,P238&lt;'MAPAS DE RIESGOS INHER Y RESID'!$G$3+1),'MAPAS DE RIESGOS INHER Y RESID'!$M$6,IF(OR('MAPAS DE RIESGOS INHER Y RESID'!$H$5='MATRIZ DE RIESGOS DE SST'!P238,P238&lt;'MAPAS DE RIESGOS INHER Y RESID'!$I$5+1),'MAPAS DE RIESGOS INHER Y RESID'!$M$5,IF(OR('MAPAS DE RIESGOS INHER Y RESID'!$I$4='MATRIZ DE RIESGOS DE SST'!P238,P238&lt;'MAPAS DE RIESGOS INHER Y RESID'!$J$4+1),'MAPAS DE RIESGOS INHER Y RESID'!$M$4,'MAPAS DE RIESGOS INHER Y RESID'!$M$3)))</f>
        <v>ALTO</v>
      </c>
      <c r="R238" s="89"/>
      <c r="S238" s="89"/>
      <c r="T238" s="86" t="s">
        <v>312</v>
      </c>
      <c r="U238" s="86" t="s">
        <v>393</v>
      </c>
      <c r="V238" s="73" t="s">
        <v>183</v>
      </c>
      <c r="W238" s="84">
        <f>VLOOKUP(V238,'MAPAS DE RIESGOS INHER Y RESID'!$E$16:$F$18,2,FALSE)</f>
        <v>0.9</v>
      </c>
      <c r="X238" s="75">
        <f t="shared" si="24"/>
        <v>51.199999999999989</v>
      </c>
      <c r="Y238" s="73" t="str">
        <f>IF(OR('MAPAS DE RIESGOS INHER Y RESID'!$G$18='MATRIZ DE RIESGOS DE SST'!X238,X238&lt;'MAPAS DE RIESGOS INHER Y RESID'!$G$16+1),'MAPAS DE RIESGOS INHER Y RESID'!$M$19,IF(OR('MAPAS DE RIESGOS INHER Y RESID'!$H$17='MATRIZ DE RIESGOS DE SST'!X238,X238&lt;'MAPAS DE RIESGOS INHER Y RESID'!$I$18+1),'MAPAS DE RIESGOS INHER Y RESID'!$M$18,IF(OR('MAPAS DE RIESGOS INHER Y RESID'!$I$17='MATRIZ DE RIESGOS DE SST'!X238,X238&lt;'MAPAS DE RIESGOS INHER Y RESID'!$J$17+1),'MAPAS DE RIESGOS INHER Y RESID'!$M$17,'MAPAS DE RIESGOS INHER Y RESID'!$M$16)))</f>
        <v>MODERADO</v>
      </c>
      <c r="Z238" s="86" t="s">
        <v>149</v>
      </c>
    </row>
    <row r="239" spans="1:26" ht="165" customHeight="1">
      <c r="A239" s="121"/>
      <c r="B239" s="123"/>
      <c r="C239" s="123"/>
      <c r="D239" s="123"/>
      <c r="E239" s="123"/>
      <c r="F239" s="123"/>
      <c r="G239" s="123"/>
      <c r="H239" s="121"/>
      <c r="I239" s="83" t="s">
        <v>242</v>
      </c>
      <c r="J239" s="88" t="s">
        <v>366</v>
      </c>
      <c r="K239" s="91" t="s">
        <v>63</v>
      </c>
      <c r="L239" s="73" t="s">
        <v>188</v>
      </c>
      <c r="M239" s="74">
        <f>VLOOKUP('MATRIZ DE RIESGOS DE SST'!L239,'MAPAS DE RIESGOS INHER Y RESID'!$E$3:$F$7,2,FALSE)</f>
        <v>2</v>
      </c>
      <c r="N239" s="73" t="s">
        <v>191</v>
      </c>
      <c r="O239" s="74">
        <f>VLOOKUP('MATRIZ DE RIESGOS DE SST'!N239,'MAPAS DE RIESGOS INHER Y RESID'!$O$3:$P$7,2,FALSE)</f>
        <v>4</v>
      </c>
      <c r="P239" s="74">
        <f t="shared" si="25"/>
        <v>8</v>
      </c>
      <c r="Q239" s="73" t="str">
        <f>IF(OR('MAPAS DE RIESGOS INHER Y RESID'!$G$7='MATRIZ DE RIESGOS DE SST'!P239,P239&lt;'MAPAS DE RIESGOS INHER Y RESID'!$G$3+1),'MAPAS DE RIESGOS INHER Y RESID'!$M$6,IF(OR('MAPAS DE RIESGOS INHER Y RESID'!$H$5='MATRIZ DE RIESGOS DE SST'!P239,P239&lt;'MAPAS DE RIESGOS INHER Y RESID'!$I$5+1),'MAPAS DE RIESGOS INHER Y RESID'!$M$5,IF(OR('MAPAS DE RIESGOS INHER Y RESID'!$I$4='MATRIZ DE RIESGOS DE SST'!P239,P239&lt;'MAPAS DE RIESGOS INHER Y RESID'!$J$4+1),'MAPAS DE RIESGOS INHER Y RESID'!$M$4,'MAPAS DE RIESGOS INHER Y RESID'!$M$3)))</f>
        <v>BAJO</v>
      </c>
      <c r="R239" s="89" t="s">
        <v>282</v>
      </c>
      <c r="S239" s="89" t="s">
        <v>282</v>
      </c>
      <c r="T239" s="86" t="s">
        <v>417</v>
      </c>
      <c r="U239" s="86" t="s">
        <v>288</v>
      </c>
      <c r="V239" s="73" t="s">
        <v>183</v>
      </c>
      <c r="W239" s="84">
        <f>VLOOKUP(V239,'MAPAS DE RIESGOS INHER Y RESID'!$E$16:$F$18,2,FALSE)</f>
        <v>0.9</v>
      </c>
      <c r="X239" s="75">
        <f t="shared" si="24"/>
        <v>0.79999999999999982</v>
      </c>
      <c r="Y239" s="73" t="str">
        <f>IF(OR('MAPAS DE RIESGOS INHER Y RESID'!$G$18='MATRIZ DE RIESGOS DE SST'!X239,X239&lt;'MAPAS DE RIESGOS INHER Y RESID'!$G$16+1),'MAPAS DE RIESGOS INHER Y RESID'!$M$19,IF(OR('MAPAS DE RIESGOS INHER Y RESID'!$H$17='MATRIZ DE RIESGOS DE SST'!X239,X239&lt;'MAPAS DE RIESGOS INHER Y RESID'!$I$18+1),'MAPAS DE RIESGOS INHER Y RESID'!$M$18,IF(OR('MAPAS DE RIESGOS INHER Y RESID'!$I$17='MATRIZ DE RIESGOS DE SST'!X239,X239&lt;'MAPAS DE RIESGOS INHER Y RESID'!$J$17+1),'MAPAS DE RIESGOS INHER Y RESID'!$M$17,'MAPAS DE RIESGOS INHER Y RESID'!$M$16)))</f>
        <v>BAJO</v>
      </c>
      <c r="Z239" s="86" t="s">
        <v>203</v>
      </c>
    </row>
    <row r="240" spans="1:26" ht="165" customHeight="1">
      <c r="A240" s="121"/>
      <c r="B240" s="123"/>
      <c r="C240" s="123"/>
      <c r="D240" s="123"/>
      <c r="E240" s="123"/>
      <c r="F240" s="123"/>
      <c r="G240" s="123"/>
      <c r="H240" s="121"/>
      <c r="I240" s="83" t="s">
        <v>109</v>
      </c>
      <c r="J240" s="88" t="s">
        <v>235</v>
      </c>
      <c r="K240" s="83" t="s">
        <v>110</v>
      </c>
      <c r="L240" s="73" t="s">
        <v>188</v>
      </c>
      <c r="M240" s="74">
        <f>VLOOKUP('MATRIZ DE RIESGOS DE SST'!L240,'MAPAS DE RIESGOS INHER Y RESID'!$E$3:$F$7,2,FALSE)</f>
        <v>2</v>
      </c>
      <c r="N240" s="73" t="s">
        <v>192</v>
      </c>
      <c r="O240" s="74">
        <f>VLOOKUP('MATRIZ DE RIESGOS DE SST'!N240,'MAPAS DE RIESGOS INHER Y RESID'!$O$3:$P$7,2,FALSE)</f>
        <v>16</v>
      </c>
      <c r="P240" s="74">
        <f t="shared" si="25"/>
        <v>32</v>
      </c>
      <c r="Q240" s="73" t="str">
        <f>IF(OR('MAPAS DE RIESGOS INHER Y RESID'!$G$7='MATRIZ DE RIESGOS DE SST'!P240,P240&lt;'MAPAS DE RIESGOS INHER Y RESID'!$G$3+1),'MAPAS DE RIESGOS INHER Y RESID'!$M$6,IF(OR('MAPAS DE RIESGOS INHER Y RESID'!$H$5='MATRIZ DE RIESGOS DE SST'!P240,P240&lt;'MAPAS DE RIESGOS INHER Y RESID'!$I$5+1),'MAPAS DE RIESGOS INHER Y RESID'!$M$5,IF(OR('MAPAS DE RIESGOS INHER Y RESID'!$I$4='MATRIZ DE RIESGOS DE SST'!P240,P240&lt;'MAPAS DE RIESGOS INHER Y RESID'!$J$4+1),'MAPAS DE RIESGOS INHER Y RESID'!$M$4,'MAPAS DE RIESGOS INHER Y RESID'!$M$3)))</f>
        <v>MODERADO</v>
      </c>
      <c r="R240" s="89" t="s">
        <v>282</v>
      </c>
      <c r="S240" s="89" t="s">
        <v>282</v>
      </c>
      <c r="T240" s="86" t="s">
        <v>427</v>
      </c>
      <c r="U240" s="86" t="s">
        <v>319</v>
      </c>
      <c r="V240" s="73" t="s">
        <v>183</v>
      </c>
      <c r="W240" s="84">
        <f>VLOOKUP(V240,'MAPAS DE RIESGOS INHER Y RESID'!$E$16:$F$18,2,FALSE)</f>
        <v>0.9</v>
      </c>
      <c r="X240" s="75">
        <f t="shared" si="24"/>
        <v>3.1999999999999993</v>
      </c>
      <c r="Y240" s="73" t="str">
        <f>IF(OR('MAPAS DE RIESGOS INHER Y RESID'!$G$18='MATRIZ DE RIESGOS DE SST'!X240,X240&lt;'MAPAS DE RIESGOS INHER Y RESID'!$G$16+1),'MAPAS DE RIESGOS INHER Y RESID'!$M$19,IF(OR('MAPAS DE RIESGOS INHER Y RESID'!$H$17='MATRIZ DE RIESGOS DE SST'!X240,X240&lt;'MAPAS DE RIESGOS INHER Y RESID'!$I$18+1),'MAPAS DE RIESGOS INHER Y RESID'!$M$18,IF(OR('MAPAS DE RIESGOS INHER Y RESID'!$I$17='MATRIZ DE RIESGOS DE SST'!X240,X240&lt;'MAPAS DE RIESGOS INHER Y RESID'!$J$17+1),'MAPAS DE RIESGOS INHER Y RESID'!$M$17,'MAPAS DE RIESGOS INHER Y RESID'!$M$16)))</f>
        <v>BAJO</v>
      </c>
      <c r="Z240" s="86" t="s">
        <v>203</v>
      </c>
    </row>
    <row r="241" spans="1:26" ht="165" customHeight="1">
      <c r="A241" s="121"/>
      <c r="B241" s="123"/>
      <c r="C241" s="123"/>
      <c r="D241" s="123"/>
      <c r="E241" s="123"/>
      <c r="F241" s="123"/>
      <c r="G241" s="123"/>
      <c r="H241" s="121"/>
      <c r="I241" s="83" t="s">
        <v>95</v>
      </c>
      <c r="J241" s="88" t="s">
        <v>273</v>
      </c>
      <c r="K241" s="83" t="s">
        <v>97</v>
      </c>
      <c r="L241" s="73" t="s">
        <v>182</v>
      </c>
      <c r="M241" s="74">
        <f>VLOOKUP('MATRIZ DE RIESGOS DE SST'!L241,'MAPAS DE RIESGOS INHER Y RESID'!$E$3:$F$7,2,FALSE)</f>
        <v>3</v>
      </c>
      <c r="N241" s="73" t="s">
        <v>192</v>
      </c>
      <c r="O241" s="74">
        <f>VLOOKUP('MATRIZ DE RIESGOS DE SST'!N241,'MAPAS DE RIESGOS INHER Y RESID'!$O$3:$P$7,2,FALSE)</f>
        <v>16</v>
      </c>
      <c r="P241" s="74">
        <f t="shared" si="25"/>
        <v>48</v>
      </c>
      <c r="Q241" s="73" t="str">
        <f>IF(OR('MAPAS DE RIESGOS INHER Y RESID'!$G$7='MATRIZ DE RIESGOS DE SST'!P241,P241&lt;'MAPAS DE RIESGOS INHER Y RESID'!$G$3+1),'MAPAS DE RIESGOS INHER Y RESID'!$M$6,IF(OR('MAPAS DE RIESGOS INHER Y RESID'!$H$5='MATRIZ DE RIESGOS DE SST'!P241,P241&lt;'MAPAS DE RIESGOS INHER Y RESID'!$I$5+1),'MAPAS DE RIESGOS INHER Y RESID'!$M$5,IF(OR('MAPAS DE RIESGOS INHER Y RESID'!$I$4='MATRIZ DE RIESGOS DE SST'!P241,P241&lt;'MAPAS DE RIESGOS INHER Y RESID'!$J$4+1),'MAPAS DE RIESGOS INHER Y RESID'!$M$4,'MAPAS DE RIESGOS INHER Y RESID'!$M$3)))</f>
        <v>MODERADO</v>
      </c>
      <c r="R241" s="89" t="s">
        <v>282</v>
      </c>
      <c r="S241" s="89" t="s">
        <v>282</v>
      </c>
      <c r="T241" s="86" t="s">
        <v>314</v>
      </c>
      <c r="U241" s="86" t="s">
        <v>315</v>
      </c>
      <c r="V241" s="73" t="s">
        <v>183</v>
      </c>
      <c r="W241" s="84">
        <f>VLOOKUP(V241,'MAPAS DE RIESGOS INHER Y RESID'!$E$16:$F$18,2,FALSE)</f>
        <v>0.9</v>
      </c>
      <c r="X241" s="75">
        <f t="shared" si="24"/>
        <v>4.7999999999999972</v>
      </c>
      <c r="Y241" s="73" t="str">
        <f>IF(OR('MAPAS DE RIESGOS INHER Y RESID'!$G$18='MATRIZ DE RIESGOS DE SST'!X241,X241&lt;'MAPAS DE RIESGOS INHER Y RESID'!$G$16+1),'MAPAS DE RIESGOS INHER Y RESID'!$M$19,IF(OR('MAPAS DE RIESGOS INHER Y RESID'!$H$17='MATRIZ DE RIESGOS DE SST'!X241,X241&lt;'MAPAS DE RIESGOS INHER Y RESID'!$I$18+1),'MAPAS DE RIESGOS INHER Y RESID'!$M$18,IF(OR('MAPAS DE RIESGOS INHER Y RESID'!$I$17='MATRIZ DE RIESGOS DE SST'!X241,X241&lt;'MAPAS DE RIESGOS INHER Y RESID'!$J$17+1),'MAPAS DE RIESGOS INHER Y RESID'!$M$17,'MAPAS DE RIESGOS INHER Y RESID'!$M$16)))</f>
        <v>BAJO</v>
      </c>
      <c r="Z241" s="86" t="s">
        <v>203</v>
      </c>
    </row>
    <row r="242" spans="1:26" ht="165" customHeight="1">
      <c r="A242" s="121"/>
      <c r="B242" s="123"/>
      <c r="C242" s="123"/>
      <c r="D242" s="123"/>
      <c r="E242" s="123"/>
      <c r="F242" s="123"/>
      <c r="G242" s="123"/>
      <c r="H242" s="121"/>
      <c r="I242" s="83" t="s">
        <v>84</v>
      </c>
      <c r="J242" s="88" t="s">
        <v>369</v>
      </c>
      <c r="K242" s="83" t="s">
        <v>81</v>
      </c>
      <c r="L242" s="73" t="s">
        <v>182</v>
      </c>
      <c r="M242" s="74">
        <f>VLOOKUP('MATRIZ DE RIESGOS DE SST'!L242,'MAPAS DE RIESGOS INHER Y RESID'!$E$3:$F$7,2,FALSE)</f>
        <v>3</v>
      </c>
      <c r="N242" s="73" t="s">
        <v>192</v>
      </c>
      <c r="O242" s="74">
        <f>VLOOKUP('MATRIZ DE RIESGOS DE SST'!N242,'MAPAS DE RIESGOS INHER Y RESID'!$O$3:$P$7,2,FALSE)</f>
        <v>16</v>
      </c>
      <c r="P242" s="74">
        <f>+M242*O242</f>
        <v>48</v>
      </c>
      <c r="Q242" s="73" t="str">
        <f>IF(OR('MAPAS DE RIESGOS INHER Y RESID'!$G$7='MATRIZ DE RIESGOS DE SST'!P242,P242&lt;'MAPAS DE RIESGOS INHER Y RESID'!$G$3+1),'MAPAS DE RIESGOS INHER Y RESID'!$M$6,IF(OR('MAPAS DE RIESGOS INHER Y RESID'!$H$5='MATRIZ DE RIESGOS DE SST'!P242,P242&lt;'MAPAS DE RIESGOS INHER Y RESID'!$I$5+1),'MAPAS DE RIESGOS INHER Y RESID'!$M$5,IF(OR('MAPAS DE RIESGOS INHER Y RESID'!$I$4='MATRIZ DE RIESGOS DE SST'!P242,P242&lt;'MAPAS DE RIESGOS INHER Y RESID'!$J$4+1),'MAPAS DE RIESGOS INHER Y RESID'!$M$4,'MAPAS DE RIESGOS INHER Y RESID'!$M$3)))</f>
        <v>MODERADO</v>
      </c>
      <c r="R242" s="89" t="s">
        <v>282</v>
      </c>
      <c r="S242" s="89" t="s">
        <v>282</v>
      </c>
      <c r="T242" s="86" t="s">
        <v>306</v>
      </c>
      <c r="U242" s="86" t="s">
        <v>307</v>
      </c>
      <c r="V242" s="73" t="s">
        <v>183</v>
      </c>
      <c r="W242" s="84">
        <f>VLOOKUP(V242,'MAPAS DE RIESGOS INHER Y RESID'!$E$16:$F$18,2,FALSE)</f>
        <v>0.9</v>
      </c>
      <c r="X242" s="75">
        <f>P242-(P242*W242)</f>
        <v>4.7999999999999972</v>
      </c>
      <c r="Y242" s="73" t="str">
        <f>IF(OR('MAPAS DE RIESGOS INHER Y RESID'!$G$18='MATRIZ DE RIESGOS DE SST'!X242,X242&lt;'MAPAS DE RIESGOS INHER Y RESID'!$G$16+1),'MAPAS DE RIESGOS INHER Y RESID'!$M$19,IF(OR('MAPAS DE RIESGOS INHER Y RESID'!$H$17='MATRIZ DE RIESGOS DE SST'!X242,X242&lt;'MAPAS DE RIESGOS INHER Y RESID'!$I$18+1),'MAPAS DE RIESGOS INHER Y RESID'!$M$18,IF(OR('MAPAS DE RIESGOS INHER Y RESID'!$I$17='MATRIZ DE RIESGOS DE SST'!X242,X242&lt;'MAPAS DE RIESGOS INHER Y RESID'!$J$17+1),'MAPAS DE RIESGOS INHER Y RESID'!$M$17,'MAPAS DE RIESGOS INHER Y RESID'!$M$16)))</f>
        <v>BAJO</v>
      </c>
      <c r="Z242" s="86" t="s">
        <v>203</v>
      </c>
    </row>
    <row r="243" spans="1:26" ht="165" customHeight="1">
      <c r="A243" s="121"/>
      <c r="B243" s="123"/>
      <c r="C243" s="123"/>
      <c r="D243" s="123"/>
      <c r="E243" s="123"/>
      <c r="F243" s="123"/>
      <c r="G243" s="123"/>
      <c r="H243" s="121"/>
      <c r="I243" s="83" t="s">
        <v>101</v>
      </c>
      <c r="J243" s="88" t="s">
        <v>226</v>
      </c>
      <c r="K243" s="83" t="s">
        <v>102</v>
      </c>
      <c r="L243" s="73" t="s">
        <v>182</v>
      </c>
      <c r="M243" s="74">
        <f>VLOOKUP('MATRIZ DE RIESGOS DE SST'!L243,'MAPAS DE RIESGOS INHER Y RESID'!$E$3:$F$7,2,FALSE)</f>
        <v>3</v>
      </c>
      <c r="N243" s="73" t="s">
        <v>191</v>
      </c>
      <c r="O243" s="74">
        <f>VLOOKUP('MATRIZ DE RIESGOS DE SST'!N243,'MAPAS DE RIESGOS INHER Y RESID'!$O$3:$P$7,2,FALSE)</f>
        <v>4</v>
      </c>
      <c r="P243" s="74">
        <f>+M243*O243</f>
        <v>12</v>
      </c>
      <c r="Q243" s="73" t="str">
        <f>IF(OR('MAPAS DE RIESGOS INHER Y RESID'!$G$7='MATRIZ DE RIESGOS DE SST'!P243,P243&lt;'MAPAS DE RIESGOS INHER Y RESID'!$G$3+1),'MAPAS DE RIESGOS INHER Y RESID'!$M$6,IF(OR('MAPAS DE RIESGOS INHER Y RESID'!$H$5='MATRIZ DE RIESGOS DE SST'!P243,P243&lt;'MAPAS DE RIESGOS INHER Y RESID'!$I$5+1),'MAPAS DE RIESGOS INHER Y RESID'!$M$5,IF(OR('MAPAS DE RIESGOS INHER Y RESID'!$I$4='MATRIZ DE RIESGOS DE SST'!P243,P243&lt;'MAPAS DE RIESGOS INHER Y RESID'!$J$4+1),'MAPAS DE RIESGOS INHER Y RESID'!$M$4,'MAPAS DE RIESGOS INHER Y RESID'!$M$3)))</f>
        <v>MODERADO</v>
      </c>
      <c r="R243" s="89" t="s">
        <v>282</v>
      </c>
      <c r="S243" s="86" t="s">
        <v>402</v>
      </c>
      <c r="T243" s="86" t="s">
        <v>314</v>
      </c>
      <c r="U243" s="86" t="s">
        <v>315</v>
      </c>
      <c r="V243" s="73" t="s">
        <v>183</v>
      </c>
      <c r="W243" s="84">
        <f>VLOOKUP(V243,'MAPAS DE RIESGOS INHER Y RESID'!$E$16:$F$18,2,FALSE)</f>
        <v>0.9</v>
      </c>
      <c r="X243" s="75">
        <f>P243-(P243*W243)</f>
        <v>1.1999999999999993</v>
      </c>
      <c r="Y243" s="73" t="str">
        <f>IF(OR('MAPAS DE RIESGOS INHER Y RESID'!$G$18='MATRIZ DE RIESGOS DE SST'!X243,X243&lt;'MAPAS DE RIESGOS INHER Y RESID'!$G$16+1),'MAPAS DE RIESGOS INHER Y RESID'!$M$19,IF(OR('MAPAS DE RIESGOS INHER Y RESID'!$H$17='MATRIZ DE RIESGOS DE SST'!X243,X243&lt;'MAPAS DE RIESGOS INHER Y RESID'!$I$18+1),'MAPAS DE RIESGOS INHER Y RESID'!$M$18,IF(OR('MAPAS DE RIESGOS INHER Y RESID'!$I$17='MATRIZ DE RIESGOS DE SST'!X243,X243&lt;'MAPAS DE RIESGOS INHER Y RESID'!$J$17+1),'MAPAS DE RIESGOS INHER Y RESID'!$M$17,'MAPAS DE RIESGOS INHER Y RESID'!$M$16)))</f>
        <v>BAJO</v>
      </c>
      <c r="Z243" s="86" t="s">
        <v>203</v>
      </c>
    </row>
    <row r="244" spans="1:26" ht="165" customHeight="1">
      <c r="A244" s="121"/>
      <c r="B244" s="123"/>
      <c r="C244" s="123"/>
      <c r="D244" s="123"/>
      <c r="E244" s="123"/>
      <c r="F244" s="123"/>
      <c r="G244" s="123"/>
      <c r="H244" s="121"/>
      <c r="I244" s="83" t="s">
        <v>112</v>
      </c>
      <c r="J244" s="88" t="s">
        <v>113</v>
      </c>
      <c r="K244" s="83" t="s">
        <v>114</v>
      </c>
      <c r="L244" s="73" t="s">
        <v>182</v>
      </c>
      <c r="M244" s="74">
        <f>VLOOKUP('MATRIZ DE RIESGOS DE SST'!L244,'MAPAS DE RIESGOS INHER Y RESID'!$E$3:$F$7,2,FALSE)</f>
        <v>3</v>
      </c>
      <c r="N244" s="73" t="s">
        <v>192</v>
      </c>
      <c r="O244" s="74">
        <f>VLOOKUP('MATRIZ DE RIESGOS DE SST'!N244,'MAPAS DE RIESGOS INHER Y RESID'!$O$3:$P$7,2,FALSE)</f>
        <v>16</v>
      </c>
      <c r="P244" s="74">
        <f>+M244*O244</f>
        <v>48</v>
      </c>
      <c r="Q244" s="73" t="str">
        <f>IF(OR('MAPAS DE RIESGOS INHER Y RESID'!$G$7='MATRIZ DE RIESGOS DE SST'!P244,P244&lt;'MAPAS DE RIESGOS INHER Y RESID'!$G$3+1),'MAPAS DE RIESGOS INHER Y RESID'!$M$6,IF(OR('MAPAS DE RIESGOS INHER Y RESID'!$H$5='MATRIZ DE RIESGOS DE SST'!P244,P244&lt;'MAPAS DE RIESGOS INHER Y RESID'!$I$5+1),'MAPAS DE RIESGOS INHER Y RESID'!$M$5,IF(OR('MAPAS DE RIESGOS INHER Y RESID'!$I$4='MATRIZ DE RIESGOS DE SST'!P244,P244&lt;'MAPAS DE RIESGOS INHER Y RESID'!$J$4+1),'MAPAS DE RIESGOS INHER Y RESID'!$M$4,'MAPAS DE RIESGOS INHER Y RESID'!$M$3)))</f>
        <v>MODERADO</v>
      </c>
      <c r="R244" s="86" t="s">
        <v>445</v>
      </c>
      <c r="S244" s="89" t="s">
        <v>282</v>
      </c>
      <c r="T244" s="86" t="s">
        <v>320</v>
      </c>
      <c r="U244" s="86" t="s">
        <v>319</v>
      </c>
      <c r="V244" s="73" t="s">
        <v>183</v>
      </c>
      <c r="W244" s="84">
        <f>VLOOKUP(V244,'MAPAS DE RIESGOS INHER Y RESID'!$E$16:$F$18,2,FALSE)</f>
        <v>0.9</v>
      </c>
      <c r="X244" s="75">
        <f>P244-(P244*W244)</f>
        <v>4.7999999999999972</v>
      </c>
      <c r="Y244" s="73" t="str">
        <f>IF(OR('MAPAS DE RIESGOS INHER Y RESID'!$G$18='MATRIZ DE RIESGOS DE SST'!X244,X244&lt;'MAPAS DE RIESGOS INHER Y RESID'!$G$16+1),'MAPAS DE RIESGOS INHER Y RESID'!$M$19,IF(OR('MAPAS DE RIESGOS INHER Y RESID'!$H$17='MATRIZ DE RIESGOS DE SST'!X244,X244&lt;'MAPAS DE RIESGOS INHER Y RESID'!$I$18+1),'MAPAS DE RIESGOS INHER Y RESID'!$M$18,IF(OR('MAPAS DE RIESGOS INHER Y RESID'!$I$17='MATRIZ DE RIESGOS DE SST'!X244,X244&lt;'MAPAS DE RIESGOS INHER Y RESID'!$J$17+1),'MAPAS DE RIESGOS INHER Y RESID'!$M$17,'MAPAS DE RIESGOS INHER Y RESID'!$M$16)))</f>
        <v>BAJO</v>
      </c>
      <c r="Z244" s="86" t="s">
        <v>203</v>
      </c>
    </row>
    <row r="245" spans="1:26" ht="165" customHeight="1">
      <c r="A245" s="120" t="s">
        <v>255</v>
      </c>
      <c r="B245" s="123"/>
      <c r="C245" s="123" t="s">
        <v>202</v>
      </c>
      <c r="D245" s="123" t="s">
        <v>202</v>
      </c>
      <c r="E245" s="123"/>
      <c r="F245" s="123"/>
      <c r="G245" s="123"/>
      <c r="H245" s="119" t="s">
        <v>256</v>
      </c>
      <c r="I245" s="83" t="s">
        <v>19</v>
      </c>
      <c r="J245" s="88" t="s">
        <v>20</v>
      </c>
      <c r="K245" s="83" t="s">
        <v>15</v>
      </c>
      <c r="L245" s="73" t="s">
        <v>182</v>
      </c>
      <c r="M245" s="74">
        <f>VLOOKUP('MATRIZ DE RIESGOS DE SST'!L245,'MAPAS DE RIESGOS INHER Y RESID'!$E$3:$F$7,2,FALSE)</f>
        <v>3</v>
      </c>
      <c r="N245" s="73" t="s">
        <v>191</v>
      </c>
      <c r="O245" s="74">
        <f>VLOOKUP('MATRIZ DE RIESGOS DE SST'!N245,'MAPAS DE RIESGOS INHER Y RESID'!$O$3:$P$7,2,FALSE)</f>
        <v>4</v>
      </c>
      <c r="P245" s="74">
        <f t="shared" si="25"/>
        <v>12</v>
      </c>
      <c r="Q245" s="73" t="str">
        <f>IF(OR('MAPAS DE RIESGOS INHER Y RESID'!$G$7='MATRIZ DE RIESGOS DE SST'!P245,P245&lt;'MAPAS DE RIESGOS INHER Y RESID'!$G$3+1),'MAPAS DE RIESGOS INHER Y RESID'!$M$6,IF(OR('MAPAS DE RIESGOS INHER Y RESID'!$H$5='MATRIZ DE RIESGOS DE SST'!P245,P245&lt;'MAPAS DE RIESGOS INHER Y RESID'!$I$5+1),'MAPAS DE RIESGOS INHER Y RESID'!$M$5,IF(OR('MAPAS DE RIESGOS INHER Y RESID'!$I$4='MATRIZ DE RIESGOS DE SST'!P245,P245&lt;'MAPAS DE RIESGOS INHER Y RESID'!$J$4+1),'MAPAS DE RIESGOS INHER Y RESID'!$M$4,'MAPAS DE RIESGOS INHER Y RESID'!$M$3)))</f>
        <v>MODERADO</v>
      </c>
      <c r="R245" s="89" t="s">
        <v>282</v>
      </c>
      <c r="S245" s="86" t="s">
        <v>330</v>
      </c>
      <c r="T245" s="86" t="s">
        <v>324</v>
      </c>
      <c r="U245" s="86" t="s">
        <v>325</v>
      </c>
      <c r="V245" s="73" t="s">
        <v>183</v>
      </c>
      <c r="W245" s="84">
        <f>VLOOKUP(V245,'MAPAS DE RIESGOS INHER Y RESID'!$E$16:$F$18,2,FALSE)</f>
        <v>0.9</v>
      </c>
      <c r="X245" s="75">
        <f t="shared" si="24"/>
        <v>1.1999999999999993</v>
      </c>
      <c r="Y245" s="73" t="str">
        <f>IF(OR('MAPAS DE RIESGOS INHER Y RESID'!$G$18='MATRIZ DE RIESGOS DE SST'!X245,X245&lt;'MAPAS DE RIESGOS INHER Y RESID'!$G$16+1),'MAPAS DE RIESGOS INHER Y RESID'!$M$19,IF(OR('MAPAS DE RIESGOS INHER Y RESID'!$H$17='MATRIZ DE RIESGOS DE SST'!X245,X245&lt;'MAPAS DE RIESGOS INHER Y RESID'!$I$18+1),'MAPAS DE RIESGOS INHER Y RESID'!$M$18,IF(OR('MAPAS DE RIESGOS INHER Y RESID'!$I$17='MATRIZ DE RIESGOS DE SST'!X245,X245&lt;'MAPAS DE RIESGOS INHER Y RESID'!$J$17+1),'MAPAS DE RIESGOS INHER Y RESID'!$M$17,'MAPAS DE RIESGOS INHER Y RESID'!$M$16)))</f>
        <v>BAJO</v>
      </c>
      <c r="Z245" s="86" t="s">
        <v>203</v>
      </c>
    </row>
    <row r="246" spans="1:26" ht="165" customHeight="1">
      <c r="A246" s="121"/>
      <c r="B246" s="123"/>
      <c r="C246" s="123"/>
      <c r="D246" s="123"/>
      <c r="E246" s="123"/>
      <c r="F246" s="123"/>
      <c r="G246" s="123"/>
      <c r="H246" s="119"/>
      <c r="I246" s="83" t="s">
        <v>242</v>
      </c>
      <c r="J246" s="88" t="s">
        <v>353</v>
      </c>
      <c r="K246" s="83" t="s">
        <v>63</v>
      </c>
      <c r="L246" s="73" t="s">
        <v>188</v>
      </c>
      <c r="M246" s="74">
        <f>VLOOKUP('MATRIZ DE RIESGOS DE SST'!L246,'MAPAS DE RIESGOS INHER Y RESID'!$E$3:$F$7,2,FALSE)</f>
        <v>2</v>
      </c>
      <c r="N246" s="73" t="s">
        <v>190</v>
      </c>
      <c r="O246" s="74">
        <f>VLOOKUP('MATRIZ DE RIESGOS DE SST'!N246,'MAPAS DE RIESGOS INHER Y RESID'!$O$3:$P$7,2,FALSE)</f>
        <v>2</v>
      </c>
      <c r="P246" s="74">
        <f t="shared" si="25"/>
        <v>4</v>
      </c>
      <c r="Q246" s="73" t="str">
        <f>IF(OR('MAPAS DE RIESGOS INHER Y RESID'!$G$7='MATRIZ DE RIESGOS DE SST'!P246,P246&lt;'MAPAS DE RIESGOS INHER Y RESID'!$G$3+1),'MAPAS DE RIESGOS INHER Y RESID'!$M$6,IF(OR('MAPAS DE RIESGOS INHER Y RESID'!$H$5='MATRIZ DE RIESGOS DE SST'!P246,P246&lt;'MAPAS DE RIESGOS INHER Y RESID'!$I$5+1),'MAPAS DE RIESGOS INHER Y RESID'!$M$5,IF(OR('MAPAS DE RIESGOS INHER Y RESID'!$I$4='MATRIZ DE RIESGOS DE SST'!P246,P246&lt;'MAPAS DE RIESGOS INHER Y RESID'!$J$4+1),'MAPAS DE RIESGOS INHER Y RESID'!$M$4,'MAPAS DE RIESGOS INHER Y RESID'!$M$3)))</f>
        <v>BAJO</v>
      </c>
      <c r="R246" s="89" t="s">
        <v>282</v>
      </c>
      <c r="S246" s="89" t="s">
        <v>282</v>
      </c>
      <c r="T246" s="86" t="s">
        <v>417</v>
      </c>
      <c r="U246" s="86" t="s">
        <v>288</v>
      </c>
      <c r="V246" s="73" t="s">
        <v>183</v>
      </c>
      <c r="W246" s="84">
        <f>VLOOKUP(V246,'MAPAS DE RIESGOS INHER Y RESID'!$E$16:$F$18,2,FALSE)</f>
        <v>0.9</v>
      </c>
      <c r="X246" s="75">
        <f t="shared" si="24"/>
        <v>0.39999999999999991</v>
      </c>
      <c r="Y246" s="73" t="str">
        <f>IF(OR('MAPAS DE RIESGOS INHER Y RESID'!$G$18='MATRIZ DE RIESGOS DE SST'!X246,X246&lt;'MAPAS DE RIESGOS INHER Y RESID'!$G$16+1),'MAPAS DE RIESGOS INHER Y RESID'!$M$19,IF(OR('MAPAS DE RIESGOS INHER Y RESID'!$H$17='MATRIZ DE RIESGOS DE SST'!X246,X246&lt;'MAPAS DE RIESGOS INHER Y RESID'!$I$18+1),'MAPAS DE RIESGOS INHER Y RESID'!$M$18,IF(OR('MAPAS DE RIESGOS INHER Y RESID'!$I$17='MATRIZ DE RIESGOS DE SST'!X246,X246&lt;'MAPAS DE RIESGOS INHER Y RESID'!$J$17+1),'MAPAS DE RIESGOS INHER Y RESID'!$M$17,'MAPAS DE RIESGOS INHER Y RESID'!$M$16)))</f>
        <v>BAJO</v>
      </c>
      <c r="Z246" s="86" t="s">
        <v>203</v>
      </c>
    </row>
    <row r="247" spans="1:26" ht="165" customHeight="1">
      <c r="A247" s="121"/>
      <c r="B247" s="123"/>
      <c r="C247" s="123"/>
      <c r="D247" s="123"/>
      <c r="E247" s="123"/>
      <c r="F247" s="123"/>
      <c r="G247" s="123"/>
      <c r="H247" s="119"/>
      <c r="I247" s="83" t="s">
        <v>101</v>
      </c>
      <c r="J247" s="88" t="s">
        <v>354</v>
      </c>
      <c r="K247" s="83" t="s">
        <v>102</v>
      </c>
      <c r="L247" s="73" t="s">
        <v>188</v>
      </c>
      <c r="M247" s="74">
        <f>VLOOKUP('MATRIZ DE RIESGOS DE SST'!L247,'MAPAS DE RIESGOS INHER Y RESID'!$E$3:$F$7,2,FALSE)</f>
        <v>2</v>
      </c>
      <c r="N247" s="73" t="s">
        <v>192</v>
      </c>
      <c r="O247" s="74">
        <f>VLOOKUP('MATRIZ DE RIESGOS DE SST'!N247,'MAPAS DE RIESGOS INHER Y RESID'!$O$3:$P$7,2,FALSE)</f>
        <v>16</v>
      </c>
      <c r="P247" s="74">
        <f t="shared" si="25"/>
        <v>32</v>
      </c>
      <c r="Q247" s="73" t="str">
        <f>IF(OR('MAPAS DE RIESGOS INHER Y RESID'!$G$7='MATRIZ DE RIESGOS DE SST'!P247,P247&lt;'MAPAS DE RIESGOS INHER Y RESID'!$G$3+1),'MAPAS DE RIESGOS INHER Y RESID'!$M$6,IF(OR('MAPAS DE RIESGOS INHER Y RESID'!$H$5='MATRIZ DE RIESGOS DE SST'!P247,P247&lt;'MAPAS DE RIESGOS INHER Y RESID'!$I$5+1),'MAPAS DE RIESGOS INHER Y RESID'!$M$5,IF(OR('MAPAS DE RIESGOS INHER Y RESID'!$I$4='MATRIZ DE RIESGOS DE SST'!P247,P247&lt;'MAPAS DE RIESGOS INHER Y RESID'!$J$4+1),'MAPAS DE RIESGOS INHER Y RESID'!$M$4,'MAPAS DE RIESGOS INHER Y RESID'!$M$3)))</f>
        <v>MODERADO</v>
      </c>
      <c r="R247" s="89" t="s">
        <v>282</v>
      </c>
      <c r="S247" s="86" t="s">
        <v>402</v>
      </c>
      <c r="T247" s="86" t="s">
        <v>314</v>
      </c>
      <c r="U247" s="86" t="s">
        <v>315</v>
      </c>
      <c r="V247" s="73" t="s">
        <v>183</v>
      </c>
      <c r="W247" s="84">
        <f>VLOOKUP(V247,'MAPAS DE RIESGOS INHER Y RESID'!$E$16:$F$18,2,FALSE)</f>
        <v>0.9</v>
      </c>
      <c r="X247" s="75">
        <f t="shared" si="24"/>
        <v>3.1999999999999993</v>
      </c>
      <c r="Y247" s="73" t="str">
        <f>IF(OR('MAPAS DE RIESGOS INHER Y RESID'!$G$18='MATRIZ DE RIESGOS DE SST'!X247,X247&lt;'MAPAS DE RIESGOS INHER Y RESID'!$G$16+1),'MAPAS DE RIESGOS INHER Y RESID'!$M$19,IF(OR('MAPAS DE RIESGOS INHER Y RESID'!$H$17='MATRIZ DE RIESGOS DE SST'!X247,X247&lt;'MAPAS DE RIESGOS INHER Y RESID'!$I$18+1),'MAPAS DE RIESGOS INHER Y RESID'!$M$18,IF(OR('MAPAS DE RIESGOS INHER Y RESID'!$I$17='MATRIZ DE RIESGOS DE SST'!X247,X247&lt;'MAPAS DE RIESGOS INHER Y RESID'!$J$17+1),'MAPAS DE RIESGOS INHER Y RESID'!$M$17,'MAPAS DE RIESGOS INHER Y RESID'!$M$16)))</f>
        <v>BAJO</v>
      </c>
      <c r="Z247" s="86" t="s">
        <v>203</v>
      </c>
    </row>
    <row r="248" spans="1:26" ht="165" customHeight="1">
      <c r="A248" s="121"/>
      <c r="B248" s="123"/>
      <c r="C248" s="123"/>
      <c r="D248" s="123"/>
      <c r="E248" s="123"/>
      <c r="F248" s="123"/>
      <c r="G248" s="123"/>
      <c r="H248" s="119"/>
      <c r="I248" s="83" t="s">
        <v>213</v>
      </c>
      <c r="J248" s="88" t="s">
        <v>355</v>
      </c>
      <c r="K248" s="83" t="s">
        <v>111</v>
      </c>
      <c r="L248" s="73" t="s">
        <v>188</v>
      </c>
      <c r="M248" s="74">
        <f>VLOOKUP('MATRIZ DE RIESGOS DE SST'!L248,'MAPAS DE RIESGOS INHER Y RESID'!$E$3:$F$7,2,FALSE)</f>
        <v>2</v>
      </c>
      <c r="N248" s="73" t="s">
        <v>192</v>
      </c>
      <c r="O248" s="74">
        <f>VLOOKUP('MATRIZ DE RIESGOS DE SST'!N248,'MAPAS DE RIESGOS INHER Y RESID'!$O$3:$P$7,2,FALSE)</f>
        <v>16</v>
      </c>
      <c r="P248" s="74">
        <f t="shared" ref="P248:P263" si="27">+M248*O248</f>
        <v>32</v>
      </c>
      <c r="Q248" s="73" t="str">
        <f>IF(OR('MAPAS DE RIESGOS INHER Y RESID'!$G$7='MATRIZ DE RIESGOS DE SST'!P248,P248&lt;'MAPAS DE RIESGOS INHER Y RESID'!$G$3+1),'MAPAS DE RIESGOS INHER Y RESID'!$M$6,IF(OR('MAPAS DE RIESGOS INHER Y RESID'!$H$5='MATRIZ DE RIESGOS DE SST'!P248,P248&lt;'MAPAS DE RIESGOS INHER Y RESID'!$I$5+1),'MAPAS DE RIESGOS INHER Y RESID'!$M$5,IF(OR('MAPAS DE RIESGOS INHER Y RESID'!$I$4='MATRIZ DE RIESGOS DE SST'!P248,P248&lt;'MAPAS DE RIESGOS INHER Y RESID'!$J$4+1),'MAPAS DE RIESGOS INHER Y RESID'!$M$4,'MAPAS DE RIESGOS INHER Y RESID'!$M$3)))</f>
        <v>MODERADO</v>
      </c>
      <c r="R248" s="89" t="s">
        <v>282</v>
      </c>
      <c r="S248" s="89" t="s">
        <v>282</v>
      </c>
      <c r="T248" s="86" t="s">
        <v>427</v>
      </c>
      <c r="U248" s="86" t="s">
        <v>319</v>
      </c>
      <c r="V248" s="73" t="s">
        <v>183</v>
      </c>
      <c r="W248" s="84">
        <f>VLOOKUP(V248,'MAPAS DE RIESGOS INHER Y RESID'!$E$16:$F$18,2,FALSE)</f>
        <v>0.9</v>
      </c>
      <c r="X248" s="75">
        <f t="shared" si="24"/>
        <v>3.1999999999999993</v>
      </c>
      <c r="Y248" s="73" t="str">
        <f>IF(OR('MAPAS DE RIESGOS INHER Y RESID'!$G$18='MATRIZ DE RIESGOS DE SST'!X248,X248&lt;'MAPAS DE RIESGOS INHER Y RESID'!$G$16+1),'MAPAS DE RIESGOS INHER Y RESID'!$M$19,IF(OR('MAPAS DE RIESGOS INHER Y RESID'!$H$17='MATRIZ DE RIESGOS DE SST'!X248,X248&lt;'MAPAS DE RIESGOS INHER Y RESID'!$I$18+1),'MAPAS DE RIESGOS INHER Y RESID'!$M$18,IF(OR('MAPAS DE RIESGOS INHER Y RESID'!$I$17='MATRIZ DE RIESGOS DE SST'!X248,X248&lt;'MAPAS DE RIESGOS INHER Y RESID'!$J$17+1),'MAPAS DE RIESGOS INHER Y RESID'!$M$17,'MAPAS DE RIESGOS INHER Y RESID'!$M$16)))</f>
        <v>BAJO</v>
      </c>
      <c r="Z248" s="86" t="s">
        <v>203</v>
      </c>
    </row>
    <row r="249" spans="1:26" ht="180">
      <c r="A249" s="121"/>
      <c r="B249" s="123"/>
      <c r="C249" s="123"/>
      <c r="D249" s="123"/>
      <c r="E249" s="123"/>
      <c r="F249" s="123"/>
      <c r="G249" s="123"/>
      <c r="H249" s="119"/>
      <c r="I249" s="83" t="s">
        <v>60</v>
      </c>
      <c r="J249" s="88" t="s">
        <v>371</v>
      </c>
      <c r="K249" s="83" t="s">
        <v>61</v>
      </c>
      <c r="L249" s="73" t="s">
        <v>188</v>
      </c>
      <c r="M249" s="74">
        <f>VLOOKUP('MATRIZ DE RIESGOS DE SST'!L249,'MAPAS DE RIESGOS INHER Y RESID'!$E$3:$F$7,2,FALSE)</f>
        <v>2</v>
      </c>
      <c r="N249" s="73" t="s">
        <v>192</v>
      </c>
      <c r="O249" s="74">
        <f>VLOOKUP('MATRIZ DE RIESGOS DE SST'!N249,'MAPAS DE RIESGOS INHER Y RESID'!$O$3:$P$7,2,FALSE)</f>
        <v>16</v>
      </c>
      <c r="P249" s="74">
        <f t="shared" si="27"/>
        <v>32</v>
      </c>
      <c r="Q249" s="73" t="str">
        <f>IF(OR('MAPAS DE RIESGOS INHER Y RESID'!$G$7='MATRIZ DE RIESGOS DE SST'!P249,P249&lt;'MAPAS DE RIESGOS INHER Y RESID'!$G$3+1),'MAPAS DE RIESGOS INHER Y RESID'!$M$6,IF(OR('MAPAS DE RIESGOS INHER Y RESID'!$H$5='MATRIZ DE RIESGOS DE SST'!P249,P249&lt;'MAPAS DE RIESGOS INHER Y RESID'!$I$5+1),'MAPAS DE RIESGOS INHER Y RESID'!$M$5,IF(OR('MAPAS DE RIESGOS INHER Y RESID'!$I$4='MATRIZ DE RIESGOS DE SST'!P249,P249&lt;'MAPAS DE RIESGOS INHER Y RESID'!$J$4+1),'MAPAS DE RIESGOS INHER Y RESID'!$M$4,'MAPAS DE RIESGOS INHER Y RESID'!$M$3)))</f>
        <v>MODERADO</v>
      </c>
      <c r="R249" s="89" t="s">
        <v>282</v>
      </c>
      <c r="S249" s="89" t="s">
        <v>282</v>
      </c>
      <c r="T249" s="86" t="s">
        <v>305</v>
      </c>
      <c r="U249" s="86" t="s">
        <v>288</v>
      </c>
      <c r="V249" s="73" t="s">
        <v>183</v>
      </c>
      <c r="W249" s="84">
        <f>VLOOKUP(V249,'MAPAS DE RIESGOS INHER Y RESID'!$E$16:$F$18,2,FALSE)</f>
        <v>0.9</v>
      </c>
      <c r="X249" s="75">
        <f t="shared" si="24"/>
        <v>3.1999999999999993</v>
      </c>
      <c r="Y249" s="73" t="str">
        <f>IF(OR('MAPAS DE RIESGOS INHER Y RESID'!$G$18='MATRIZ DE RIESGOS DE SST'!X249,X249&lt;'MAPAS DE RIESGOS INHER Y RESID'!$G$16+1),'MAPAS DE RIESGOS INHER Y RESID'!$M$19,IF(OR('MAPAS DE RIESGOS INHER Y RESID'!$H$17='MATRIZ DE RIESGOS DE SST'!X249,X249&lt;'MAPAS DE RIESGOS INHER Y RESID'!$I$18+1),'MAPAS DE RIESGOS INHER Y RESID'!$M$18,IF(OR('MAPAS DE RIESGOS INHER Y RESID'!$I$17='MATRIZ DE RIESGOS DE SST'!X249,X249&lt;'MAPAS DE RIESGOS INHER Y RESID'!$J$17+1),'MAPAS DE RIESGOS INHER Y RESID'!$M$17,'MAPAS DE RIESGOS INHER Y RESID'!$M$16)))</f>
        <v>BAJO</v>
      </c>
      <c r="Z249" s="86" t="s">
        <v>203</v>
      </c>
    </row>
    <row r="250" spans="1:26" ht="120">
      <c r="A250" s="121"/>
      <c r="B250" s="123"/>
      <c r="C250" s="123"/>
      <c r="D250" s="123"/>
      <c r="E250" s="123"/>
      <c r="F250" s="123"/>
      <c r="G250" s="123"/>
      <c r="H250" s="119"/>
      <c r="I250" s="83" t="s">
        <v>336</v>
      </c>
      <c r="J250" s="88" t="s">
        <v>357</v>
      </c>
      <c r="K250" s="83" t="s">
        <v>59</v>
      </c>
      <c r="L250" s="73" t="s">
        <v>188</v>
      </c>
      <c r="M250" s="74">
        <f>VLOOKUP('MATRIZ DE RIESGOS DE SST'!L250,'MAPAS DE RIESGOS INHER Y RESID'!$E$3:$F$7,2,FALSE)</f>
        <v>2</v>
      </c>
      <c r="N250" s="73" t="s">
        <v>191</v>
      </c>
      <c r="O250" s="74">
        <f>VLOOKUP('MATRIZ DE RIESGOS DE SST'!N250,'MAPAS DE RIESGOS INHER Y RESID'!$O$3:$P$7,2,FALSE)</f>
        <v>4</v>
      </c>
      <c r="P250" s="74">
        <f t="shared" si="27"/>
        <v>8</v>
      </c>
      <c r="Q250" s="73" t="str">
        <f>IF(OR('MAPAS DE RIESGOS INHER Y RESID'!$G$7='MATRIZ DE RIESGOS DE SST'!P250,P250&lt;'MAPAS DE RIESGOS INHER Y RESID'!$G$3+1),'MAPAS DE RIESGOS INHER Y RESID'!$M$6,IF(OR('MAPAS DE RIESGOS INHER Y RESID'!$H$5='MATRIZ DE RIESGOS DE SST'!P250,P250&lt;'MAPAS DE RIESGOS INHER Y RESID'!$I$5+1),'MAPAS DE RIESGOS INHER Y RESID'!$M$5,IF(OR('MAPAS DE RIESGOS INHER Y RESID'!$I$4='MATRIZ DE RIESGOS DE SST'!P250,P250&lt;'MAPAS DE RIESGOS INHER Y RESID'!$J$4+1),'MAPAS DE RIESGOS INHER Y RESID'!$M$4,'MAPAS DE RIESGOS INHER Y RESID'!$M$3)))</f>
        <v>BAJO</v>
      </c>
      <c r="R250" s="89" t="s">
        <v>282</v>
      </c>
      <c r="S250" s="89" t="s">
        <v>282</v>
      </c>
      <c r="T250" s="86" t="s">
        <v>416</v>
      </c>
      <c r="U250" s="86" t="s">
        <v>442</v>
      </c>
      <c r="V250" s="73" t="s">
        <v>183</v>
      </c>
      <c r="W250" s="84">
        <f>VLOOKUP(V250,'MAPAS DE RIESGOS INHER Y RESID'!$E$16:$F$18,2,FALSE)</f>
        <v>0.9</v>
      </c>
      <c r="X250" s="75">
        <f t="shared" si="24"/>
        <v>0.79999999999999982</v>
      </c>
      <c r="Y250" s="73" t="str">
        <f>IF(OR('MAPAS DE RIESGOS INHER Y RESID'!$G$18='MATRIZ DE RIESGOS DE SST'!X250,X250&lt;'MAPAS DE RIESGOS INHER Y RESID'!$G$16+1),'MAPAS DE RIESGOS INHER Y RESID'!$M$19,IF(OR('MAPAS DE RIESGOS INHER Y RESID'!$H$17='MATRIZ DE RIESGOS DE SST'!X250,X250&lt;'MAPAS DE RIESGOS INHER Y RESID'!$I$18+1),'MAPAS DE RIESGOS INHER Y RESID'!$M$18,IF(OR('MAPAS DE RIESGOS INHER Y RESID'!$I$17='MATRIZ DE RIESGOS DE SST'!X250,X250&lt;'MAPAS DE RIESGOS INHER Y RESID'!$J$17+1),'MAPAS DE RIESGOS INHER Y RESID'!$M$17,'MAPAS DE RIESGOS INHER Y RESID'!$M$16)))</f>
        <v>BAJO</v>
      </c>
      <c r="Z250" s="86" t="s">
        <v>203</v>
      </c>
    </row>
    <row r="251" spans="1:26" ht="165" customHeight="1">
      <c r="A251" s="121"/>
      <c r="B251" s="123"/>
      <c r="C251" s="123"/>
      <c r="D251" s="123"/>
      <c r="E251" s="123"/>
      <c r="F251" s="123"/>
      <c r="G251" s="123"/>
      <c r="H251" s="119"/>
      <c r="I251" s="83" t="s">
        <v>30</v>
      </c>
      <c r="J251" s="88" t="s">
        <v>358</v>
      </c>
      <c r="K251" s="83" t="s">
        <v>24</v>
      </c>
      <c r="L251" s="73" t="s">
        <v>188</v>
      </c>
      <c r="M251" s="74">
        <f>VLOOKUP('MATRIZ DE RIESGOS DE SST'!L251,'MAPAS DE RIESGOS INHER Y RESID'!$E$3:$F$7,2,FALSE)</f>
        <v>2</v>
      </c>
      <c r="N251" s="73" t="s">
        <v>192</v>
      </c>
      <c r="O251" s="74">
        <f>VLOOKUP('MATRIZ DE RIESGOS DE SST'!N251,'MAPAS DE RIESGOS INHER Y RESID'!$O$3:$P$7,2,FALSE)</f>
        <v>16</v>
      </c>
      <c r="P251" s="74">
        <f t="shared" si="27"/>
        <v>32</v>
      </c>
      <c r="Q251" s="73" t="str">
        <f>IF(OR('MAPAS DE RIESGOS INHER Y RESID'!$G$7='MATRIZ DE RIESGOS DE SST'!P251,P251&lt;'MAPAS DE RIESGOS INHER Y RESID'!$G$3+1),'MAPAS DE RIESGOS INHER Y RESID'!$M$6,IF(OR('MAPAS DE RIESGOS INHER Y RESID'!$H$5='MATRIZ DE RIESGOS DE SST'!P251,P251&lt;'MAPAS DE RIESGOS INHER Y RESID'!$I$5+1),'MAPAS DE RIESGOS INHER Y RESID'!$M$5,IF(OR('MAPAS DE RIESGOS INHER Y RESID'!$I$4='MATRIZ DE RIESGOS DE SST'!P251,P251&lt;'MAPAS DE RIESGOS INHER Y RESID'!$J$4+1),'MAPAS DE RIESGOS INHER Y RESID'!$M$4,'MAPAS DE RIESGOS INHER Y RESID'!$M$3)))</f>
        <v>MODERADO</v>
      </c>
      <c r="R251" s="89" t="s">
        <v>282</v>
      </c>
      <c r="S251" s="89" t="s">
        <v>282</v>
      </c>
      <c r="T251" s="86" t="s">
        <v>289</v>
      </c>
      <c r="U251" s="86" t="s">
        <v>428</v>
      </c>
      <c r="V251" s="73" t="s">
        <v>183</v>
      </c>
      <c r="W251" s="84">
        <f>VLOOKUP(V251,'MAPAS DE RIESGOS INHER Y RESID'!$E$16:$F$18,2,FALSE)</f>
        <v>0.9</v>
      </c>
      <c r="X251" s="75">
        <f t="shared" si="24"/>
        <v>3.1999999999999993</v>
      </c>
      <c r="Y251" s="73" t="str">
        <f>IF(OR('MAPAS DE RIESGOS INHER Y RESID'!$G$18='MATRIZ DE RIESGOS DE SST'!X251,X251&lt;'MAPAS DE RIESGOS INHER Y RESID'!$G$16+1),'MAPAS DE RIESGOS INHER Y RESID'!$M$19,IF(OR('MAPAS DE RIESGOS INHER Y RESID'!$H$17='MATRIZ DE RIESGOS DE SST'!X251,X251&lt;'MAPAS DE RIESGOS INHER Y RESID'!$I$18+1),'MAPAS DE RIESGOS INHER Y RESID'!$M$18,IF(OR('MAPAS DE RIESGOS INHER Y RESID'!$I$17='MATRIZ DE RIESGOS DE SST'!X251,X251&lt;'MAPAS DE RIESGOS INHER Y RESID'!$J$17+1),'MAPAS DE RIESGOS INHER Y RESID'!$M$17,'MAPAS DE RIESGOS INHER Y RESID'!$M$16)))</f>
        <v>BAJO</v>
      </c>
      <c r="Z251" s="86" t="s">
        <v>203</v>
      </c>
    </row>
    <row r="252" spans="1:26" ht="165" customHeight="1">
      <c r="A252" s="121"/>
      <c r="B252" s="123"/>
      <c r="C252" s="123"/>
      <c r="D252" s="123"/>
      <c r="E252" s="123"/>
      <c r="F252" s="123"/>
      <c r="G252" s="123"/>
      <c r="H252" s="119"/>
      <c r="I252" s="83" t="s">
        <v>25</v>
      </c>
      <c r="J252" s="88" t="s">
        <v>23</v>
      </c>
      <c r="K252" s="83" t="s">
        <v>24</v>
      </c>
      <c r="L252" s="73" t="s">
        <v>188</v>
      </c>
      <c r="M252" s="74">
        <f>VLOOKUP('MATRIZ DE RIESGOS DE SST'!L252,'MAPAS DE RIESGOS INHER Y RESID'!$E$3:$F$7,2,FALSE)</f>
        <v>2</v>
      </c>
      <c r="N252" s="73" t="s">
        <v>192</v>
      </c>
      <c r="O252" s="74">
        <f>VLOOKUP('MATRIZ DE RIESGOS DE SST'!N252,'MAPAS DE RIESGOS INHER Y RESID'!$O$3:$P$7,2,FALSE)</f>
        <v>16</v>
      </c>
      <c r="P252" s="74">
        <f t="shared" si="27"/>
        <v>32</v>
      </c>
      <c r="Q252" s="73" t="str">
        <f>IF(OR('MAPAS DE RIESGOS INHER Y RESID'!$G$7='MATRIZ DE RIESGOS DE SST'!P252,P252&lt;'MAPAS DE RIESGOS INHER Y RESID'!$G$3+1),'MAPAS DE RIESGOS INHER Y RESID'!$M$6,IF(OR('MAPAS DE RIESGOS INHER Y RESID'!$H$5='MATRIZ DE RIESGOS DE SST'!P252,P252&lt;'MAPAS DE RIESGOS INHER Y RESID'!$I$5+1),'MAPAS DE RIESGOS INHER Y RESID'!$M$5,IF(OR('MAPAS DE RIESGOS INHER Y RESID'!$I$4='MATRIZ DE RIESGOS DE SST'!P252,P252&lt;'MAPAS DE RIESGOS INHER Y RESID'!$J$4+1),'MAPAS DE RIESGOS INHER Y RESID'!$M$4,'MAPAS DE RIESGOS INHER Y RESID'!$M$3)))</f>
        <v>MODERADO</v>
      </c>
      <c r="R252" s="89" t="s">
        <v>282</v>
      </c>
      <c r="S252" s="86" t="s">
        <v>429</v>
      </c>
      <c r="T252" s="86" t="s">
        <v>282</v>
      </c>
      <c r="U252" s="86" t="s">
        <v>428</v>
      </c>
      <c r="V252" s="73" t="s">
        <v>183</v>
      </c>
      <c r="W252" s="84">
        <f>VLOOKUP(V252,'MAPAS DE RIESGOS INHER Y RESID'!$E$16:$F$18,2,FALSE)</f>
        <v>0.9</v>
      </c>
      <c r="X252" s="75">
        <f t="shared" si="24"/>
        <v>3.1999999999999993</v>
      </c>
      <c r="Y252" s="73" t="str">
        <f>IF(OR('MAPAS DE RIESGOS INHER Y RESID'!$G$18='MATRIZ DE RIESGOS DE SST'!X252,X252&lt;'MAPAS DE RIESGOS INHER Y RESID'!$G$16+1),'MAPAS DE RIESGOS INHER Y RESID'!$M$19,IF(OR('MAPAS DE RIESGOS INHER Y RESID'!$H$17='MATRIZ DE RIESGOS DE SST'!X252,X252&lt;'MAPAS DE RIESGOS INHER Y RESID'!$I$18+1),'MAPAS DE RIESGOS INHER Y RESID'!$M$18,IF(OR('MAPAS DE RIESGOS INHER Y RESID'!$I$17='MATRIZ DE RIESGOS DE SST'!X252,X252&lt;'MAPAS DE RIESGOS INHER Y RESID'!$J$17+1),'MAPAS DE RIESGOS INHER Y RESID'!$M$17,'MAPAS DE RIESGOS INHER Y RESID'!$M$16)))</f>
        <v>BAJO</v>
      </c>
      <c r="Z252" s="86" t="s">
        <v>203</v>
      </c>
    </row>
    <row r="253" spans="1:26" ht="165" customHeight="1">
      <c r="A253" s="121"/>
      <c r="B253" s="123"/>
      <c r="C253" s="123"/>
      <c r="D253" s="123"/>
      <c r="E253" s="123"/>
      <c r="F253" s="123"/>
      <c r="G253" s="123"/>
      <c r="H253" s="119"/>
      <c r="I253" s="83" t="s">
        <v>214</v>
      </c>
      <c r="J253" s="88" t="s">
        <v>356</v>
      </c>
      <c r="K253" s="83" t="s">
        <v>72</v>
      </c>
      <c r="L253" s="73" t="s">
        <v>188</v>
      </c>
      <c r="M253" s="74">
        <f>VLOOKUP('MATRIZ DE RIESGOS DE SST'!L253,'MAPAS DE RIESGOS INHER Y RESID'!$E$3:$F$7,2,FALSE)</f>
        <v>2</v>
      </c>
      <c r="N253" s="73" t="s">
        <v>191</v>
      </c>
      <c r="O253" s="74">
        <f>VLOOKUP('MATRIZ DE RIESGOS DE SST'!N253,'MAPAS DE RIESGOS INHER Y RESID'!$O$3:$P$7,2,FALSE)</f>
        <v>4</v>
      </c>
      <c r="P253" s="74">
        <f t="shared" si="27"/>
        <v>8</v>
      </c>
      <c r="Q253" s="73" t="str">
        <f>IF(OR('MAPAS DE RIESGOS INHER Y RESID'!$G$7='MATRIZ DE RIESGOS DE SST'!P253,P253&lt;'MAPAS DE RIESGOS INHER Y RESID'!$G$3+1),'MAPAS DE RIESGOS INHER Y RESID'!$M$6,IF(OR('MAPAS DE RIESGOS INHER Y RESID'!$H$5='MATRIZ DE RIESGOS DE SST'!P253,P253&lt;'MAPAS DE RIESGOS INHER Y RESID'!$I$5+1),'MAPAS DE RIESGOS INHER Y RESID'!$M$5,IF(OR('MAPAS DE RIESGOS INHER Y RESID'!$I$4='MATRIZ DE RIESGOS DE SST'!P253,P253&lt;'MAPAS DE RIESGOS INHER Y RESID'!$J$4+1),'MAPAS DE RIESGOS INHER Y RESID'!$M$4,'MAPAS DE RIESGOS INHER Y RESID'!$M$3)))</f>
        <v>BAJO</v>
      </c>
      <c r="R253" s="89" t="s">
        <v>282</v>
      </c>
      <c r="S253" s="89" t="s">
        <v>282</v>
      </c>
      <c r="T253" s="86" t="s">
        <v>289</v>
      </c>
      <c r="U253" s="86" t="s">
        <v>430</v>
      </c>
      <c r="V253" s="73" t="s">
        <v>183</v>
      </c>
      <c r="W253" s="84">
        <f>VLOOKUP(V253,'MAPAS DE RIESGOS INHER Y RESID'!$E$16:$F$18,2,FALSE)</f>
        <v>0.9</v>
      </c>
      <c r="X253" s="75">
        <f t="shared" si="24"/>
        <v>0.79999999999999982</v>
      </c>
      <c r="Y253" s="73" t="str">
        <f>IF(OR('MAPAS DE RIESGOS INHER Y RESID'!$G$18='MATRIZ DE RIESGOS DE SST'!X253,X253&lt;'MAPAS DE RIESGOS INHER Y RESID'!$G$16+1),'MAPAS DE RIESGOS INHER Y RESID'!$M$19,IF(OR('MAPAS DE RIESGOS INHER Y RESID'!$H$17='MATRIZ DE RIESGOS DE SST'!X253,X253&lt;'MAPAS DE RIESGOS INHER Y RESID'!$I$18+1),'MAPAS DE RIESGOS INHER Y RESID'!$M$18,IF(OR('MAPAS DE RIESGOS INHER Y RESID'!$I$17='MATRIZ DE RIESGOS DE SST'!X253,X253&lt;'MAPAS DE RIESGOS INHER Y RESID'!$J$17+1),'MAPAS DE RIESGOS INHER Y RESID'!$M$17,'MAPAS DE RIESGOS INHER Y RESID'!$M$16)))</f>
        <v>BAJO</v>
      </c>
      <c r="Z253" s="86" t="s">
        <v>203</v>
      </c>
    </row>
    <row r="254" spans="1:26" ht="120">
      <c r="A254" s="121"/>
      <c r="B254" s="123"/>
      <c r="C254" s="123"/>
      <c r="D254" s="123"/>
      <c r="E254" s="123"/>
      <c r="F254" s="123"/>
      <c r="G254" s="123"/>
      <c r="H254" s="119"/>
      <c r="I254" s="83" t="s">
        <v>22</v>
      </c>
      <c r="J254" s="88" t="s">
        <v>335</v>
      </c>
      <c r="K254" s="83" t="s">
        <v>24</v>
      </c>
      <c r="L254" s="73" t="s">
        <v>188</v>
      </c>
      <c r="M254" s="74">
        <f>VLOOKUP('MATRIZ DE RIESGOS DE SST'!L254,'MAPAS DE RIESGOS INHER Y RESID'!$E$3:$F$7,2,FALSE)</f>
        <v>2</v>
      </c>
      <c r="N254" s="73" t="s">
        <v>192</v>
      </c>
      <c r="O254" s="74">
        <f>VLOOKUP('MATRIZ DE RIESGOS DE SST'!N254,'MAPAS DE RIESGOS INHER Y RESID'!$O$3:$P$7,2,FALSE)</f>
        <v>16</v>
      </c>
      <c r="P254" s="74">
        <f t="shared" si="27"/>
        <v>32</v>
      </c>
      <c r="Q254" s="73" t="str">
        <f>IF(OR('MAPAS DE RIESGOS INHER Y RESID'!$G$7='MATRIZ DE RIESGOS DE SST'!P254,P254&lt;'MAPAS DE RIESGOS INHER Y RESID'!$G$3+1),'MAPAS DE RIESGOS INHER Y RESID'!$M$6,IF(OR('MAPAS DE RIESGOS INHER Y RESID'!$H$5='MATRIZ DE RIESGOS DE SST'!P254,P254&lt;'MAPAS DE RIESGOS INHER Y RESID'!$I$5+1),'MAPAS DE RIESGOS INHER Y RESID'!$M$5,IF(OR('MAPAS DE RIESGOS INHER Y RESID'!$I$4='MATRIZ DE RIESGOS DE SST'!P254,P254&lt;'MAPAS DE RIESGOS INHER Y RESID'!$J$4+1),'MAPAS DE RIESGOS INHER Y RESID'!$M$4,'MAPAS DE RIESGOS INHER Y RESID'!$M$3)))</f>
        <v>MODERADO</v>
      </c>
      <c r="R254" s="89" t="s">
        <v>282</v>
      </c>
      <c r="S254" s="86" t="s">
        <v>429</v>
      </c>
      <c r="T254" s="86" t="s">
        <v>282</v>
      </c>
      <c r="U254" s="86" t="s">
        <v>431</v>
      </c>
      <c r="V254" s="73" t="s">
        <v>183</v>
      </c>
      <c r="W254" s="84">
        <f>VLOOKUP(V254,'MAPAS DE RIESGOS INHER Y RESID'!$E$16:$F$18,2,FALSE)</f>
        <v>0.9</v>
      </c>
      <c r="X254" s="75">
        <f t="shared" si="24"/>
        <v>3.1999999999999993</v>
      </c>
      <c r="Y254" s="73" t="str">
        <f>IF(OR('MAPAS DE RIESGOS INHER Y RESID'!$G$18='MATRIZ DE RIESGOS DE SST'!X254,X254&lt;'MAPAS DE RIESGOS INHER Y RESID'!$G$16+1),'MAPAS DE RIESGOS INHER Y RESID'!$M$19,IF(OR('MAPAS DE RIESGOS INHER Y RESID'!$H$17='MATRIZ DE RIESGOS DE SST'!X254,X254&lt;'MAPAS DE RIESGOS INHER Y RESID'!$I$18+1),'MAPAS DE RIESGOS INHER Y RESID'!$M$18,IF(OR('MAPAS DE RIESGOS INHER Y RESID'!$I$17='MATRIZ DE RIESGOS DE SST'!X254,X254&lt;'MAPAS DE RIESGOS INHER Y RESID'!$J$17+1),'MAPAS DE RIESGOS INHER Y RESID'!$M$17,'MAPAS DE RIESGOS INHER Y RESID'!$M$16)))</f>
        <v>BAJO</v>
      </c>
      <c r="Z254" s="86" t="s">
        <v>203</v>
      </c>
    </row>
    <row r="255" spans="1:26" ht="122.25">
      <c r="A255" s="121"/>
      <c r="B255" s="123"/>
      <c r="C255" s="123"/>
      <c r="D255" s="123"/>
      <c r="E255" s="123"/>
      <c r="F255" s="123"/>
      <c r="G255" s="123"/>
      <c r="H255" s="119"/>
      <c r="I255" s="83" t="s">
        <v>95</v>
      </c>
      <c r="J255" s="88" t="s">
        <v>359</v>
      </c>
      <c r="K255" s="83" t="s">
        <v>97</v>
      </c>
      <c r="L255" s="73" t="s">
        <v>182</v>
      </c>
      <c r="M255" s="74">
        <f>VLOOKUP('MATRIZ DE RIESGOS DE SST'!L255,'MAPAS DE RIESGOS INHER Y RESID'!$E$3:$F$7,2,FALSE)</f>
        <v>3</v>
      </c>
      <c r="N255" s="73" t="s">
        <v>192</v>
      </c>
      <c r="O255" s="74">
        <f>VLOOKUP('MATRIZ DE RIESGOS DE SST'!N255,'MAPAS DE RIESGOS INHER Y RESID'!$O$3:$P$7,2,FALSE)</f>
        <v>16</v>
      </c>
      <c r="P255" s="74">
        <f t="shared" si="27"/>
        <v>48</v>
      </c>
      <c r="Q255" s="73" t="str">
        <f>IF(OR('MAPAS DE RIESGOS INHER Y RESID'!$G$7='MATRIZ DE RIESGOS DE SST'!P255,P255&lt;'MAPAS DE RIESGOS INHER Y RESID'!$G$3+1),'MAPAS DE RIESGOS INHER Y RESID'!$M$6,IF(OR('MAPAS DE RIESGOS INHER Y RESID'!$H$5='MATRIZ DE RIESGOS DE SST'!P255,P255&lt;'MAPAS DE RIESGOS INHER Y RESID'!$I$5+1),'MAPAS DE RIESGOS INHER Y RESID'!$M$5,IF(OR('MAPAS DE RIESGOS INHER Y RESID'!$I$4='MATRIZ DE RIESGOS DE SST'!P255,P255&lt;'MAPAS DE RIESGOS INHER Y RESID'!$J$4+1),'MAPAS DE RIESGOS INHER Y RESID'!$M$4,'MAPAS DE RIESGOS INHER Y RESID'!$M$3)))</f>
        <v>MODERADO</v>
      </c>
      <c r="R255" s="89"/>
      <c r="S255" s="89"/>
      <c r="T255" s="86" t="s">
        <v>314</v>
      </c>
      <c r="U255" s="86" t="s">
        <v>315</v>
      </c>
      <c r="V255" s="73" t="s">
        <v>183</v>
      </c>
      <c r="W255" s="84">
        <f>VLOOKUP(V255,'MAPAS DE RIESGOS INHER Y RESID'!$E$16:$F$18,2,FALSE)</f>
        <v>0.9</v>
      </c>
      <c r="X255" s="75">
        <f t="shared" si="24"/>
        <v>4.7999999999999972</v>
      </c>
      <c r="Y255" s="73" t="str">
        <f>IF(OR('MAPAS DE RIESGOS INHER Y RESID'!$G$18='MATRIZ DE RIESGOS DE SST'!X255,X255&lt;'MAPAS DE RIESGOS INHER Y RESID'!$G$16+1),'MAPAS DE RIESGOS INHER Y RESID'!$M$19,IF(OR('MAPAS DE RIESGOS INHER Y RESID'!$H$17='MATRIZ DE RIESGOS DE SST'!X255,X255&lt;'MAPAS DE RIESGOS INHER Y RESID'!$I$18+1),'MAPAS DE RIESGOS INHER Y RESID'!$M$18,IF(OR('MAPAS DE RIESGOS INHER Y RESID'!$I$17='MATRIZ DE RIESGOS DE SST'!X255,X255&lt;'MAPAS DE RIESGOS INHER Y RESID'!$J$17+1),'MAPAS DE RIESGOS INHER Y RESID'!$M$17,'MAPAS DE RIESGOS INHER Y RESID'!$M$16)))</f>
        <v>BAJO</v>
      </c>
      <c r="Z255" s="86" t="s">
        <v>203</v>
      </c>
    </row>
    <row r="256" spans="1:26" ht="122.25">
      <c r="A256" s="121"/>
      <c r="B256" s="123"/>
      <c r="C256" s="123"/>
      <c r="D256" s="123"/>
      <c r="E256" s="123"/>
      <c r="F256" s="123"/>
      <c r="G256" s="123"/>
      <c r="H256" s="119"/>
      <c r="I256" s="83" t="s">
        <v>101</v>
      </c>
      <c r="J256" s="88" t="s">
        <v>360</v>
      </c>
      <c r="K256" s="83" t="s">
        <v>102</v>
      </c>
      <c r="L256" s="73" t="s">
        <v>182</v>
      </c>
      <c r="M256" s="74">
        <f>VLOOKUP('MATRIZ DE RIESGOS DE SST'!L256,'MAPAS DE RIESGOS INHER Y RESID'!$E$3:$F$7,2,FALSE)</f>
        <v>3</v>
      </c>
      <c r="N256" s="73" t="s">
        <v>191</v>
      </c>
      <c r="O256" s="74">
        <f>VLOOKUP('MATRIZ DE RIESGOS DE SST'!N256,'MAPAS DE RIESGOS INHER Y RESID'!$O$3:$P$7,2,FALSE)</f>
        <v>4</v>
      </c>
      <c r="P256" s="74">
        <f t="shared" si="27"/>
        <v>12</v>
      </c>
      <c r="Q256" s="73" t="str">
        <f>IF(OR('MAPAS DE RIESGOS INHER Y RESID'!$G$7='MATRIZ DE RIESGOS DE SST'!P256,P256&lt;'MAPAS DE RIESGOS INHER Y RESID'!$G$3+1),'MAPAS DE RIESGOS INHER Y RESID'!$M$6,IF(OR('MAPAS DE RIESGOS INHER Y RESID'!$H$5='MATRIZ DE RIESGOS DE SST'!P256,P256&lt;'MAPAS DE RIESGOS INHER Y RESID'!$I$5+1),'MAPAS DE RIESGOS INHER Y RESID'!$M$5,IF(OR('MAPAS DE RIESGOS INHER Y RESID'!$I$4='MATRIZ DE RIESGOS DE SST'!P256,P256&lt;'MAPAS DE RIESGOS INHER Y RESID'!$J$4+1),'MAPAS DE RIESGOS INHER Y RESID'!$M$4,'MAPAS DE RIESGOS INHER Y RESID'!$M$3)))</f>
        <v>MODERADO</v>
      </c>
      <c r="R256" s="89" t="s">
        <v>282</v>
      </c>
      <c r="S256" s="86" t="s">
        <v>402</v>
      </c>
      <c r="T256" s="86" t="s">
        <v>314</v>
      </c>
      <c r="U256" s="86" t="s">
        <v>315</v>
      </c>
      <c r="V256" s="73" t="s">
        <v>183</v>
      </c>
      <c r="W256" s="84">
        <f>VLOOKUP(V256,'MAPAS DE RIESGOS INHER Y RESID'!$E$16:$F$18,2,FALSE)</f>
        <v>0.9</v>
      </c>
      <c r="X256" s="75">
        <f t="shared" si="24"/>
        <v>1.1999999999999993</v>
      </c>
      <c r="Y256" s="73" t="str">
        <f>IF(OR('MAPAS DE RIESGOS INHER Y RESID'!$G$18='MATRIZ DE RIESGOS DE SST'!X256,X256&lt;'MAPAS DE RIESGOS INHER Y RESID'!$G$16+1),'MAPAS DE RIESGOS INHER Y RESID'!$M$19,IF(OR('MAPAS DE RIESGOS INHER Y RESID'!$H$17='MATRIZ DE RIESGOS DE SST'!X256,X256&lt;'MAPAS DE RIESGOS INHER Y RESID'!$I$18+1),'MAPAS DE RIESGOS INHER Y RESID'!$M$18,IF(OR('MAPAS DE RIESGOS INHER Y RESID'!$I$17='MATRIZ DE RIESGOS DE SST'!X256,X256&lt;'MAPAS DE RIESGOS INHER Y RESID'!$J$17+1),'MAPAS DE RIESGOS INHER Y RESID'!$M$17,'MAPAS DE RIESGOS INHER Y RESID'!$M$16)))</f>
        <v>BAJO</v>
      </c>
      <c r="Z256" s="86" t="s">
        <v>203</v>
      </c>
    </row>
    <row r="257" spans="1:26" ht="165" customHeight="1">
      <c r="A257" s="121"/>
      <c r="B257" s="123"/>
      <c r="C257" s="123"/>
      <c r="D257" s="123"/>
      <c r="E257" s="123"/>
      <c r="F257" s="123"/>
      <c r="G257" s="123"/>
      <c r="H257" s="119"/>
      <c r="I257" s="83" t="s">
        <v>223</v>
      </c>
      <c r="J257" s="88" t="s">
        <v>370</v>
      </c>
      <c r="K257" s="83" t="s">
        <v>81</v>
      </c>
      <c r="L257" s="73" t="s">
        <v>182</v>
      </c>
      <c r="M257" s="74">
        <f>VLOOKUP('MATRIZ DE RIESGOS DE SST'!L257,'MAPAS DE RIESGOS INHER Y RESID'!$E$3:$F$7,2,FALSE)</f>
        <v>3</v>
      </c>
      <c r="N257" s="73" t="s">
        <v>192</v>
      </c>
      <c r="O257" s="74">
        <f>VLOOKUP('MATRIZ DE RIESGOS DE SST'!N257,'MAPAS DE RIESGOS INHER Y RESID'!$O$3:$P$7,2,FALSE)</f>
        <v>16</v>
      </c>
      <c r="P257" s="74">
        <f t="shared" si="27"/>
        <v>48</v>
      </c>
      <c r="Q257" s="73" t="str">
        <f>IF(OR('MAPAS DE RIESGOS INHER Y RESID'!$G$7='MATRIZ DE RIESGOS DE SST'!P257,P257&lt;'MAPAS DE RIESGOS INHER Y RESID'!$G$3+1),'MAPAS DE RIESGOS INHER Y RESID'!$M$6,IF(OR('MAPAS DE RIESGOS INHER Y RESID'!$H$5='MATRIZ DE RIESGOS DE SST'!P257,P257&lt;'MAPAS DE RIESGOS INHER Y RESID'!$I$5+1),'MAPAS DE RIESGOS INHER Y RESID'!$M$5,IF(OR('MAPAS DE RIESGOS INHER Y RESID'!$I$4='MATRIZ DE RIESGOS DE SST'!P257,P257&lt;'MAPAS DE RIESGOS INHER Y RESID'!$J$4+1),'MAPAS DE RIESGOS INHER Y RESID'!$M$4,'MAPAS DE RIESGOS INHER Y RESID'!$M$3)))</f>
        <v>MODERADO</v>
      </c>
      <c r="R257" s="89" t="s">
        <v>282</v>
      </c>
      <c r="S257" s="89" t="s">
        <v>282</v>
      </c>
      <c r="T257" s="86" t="s">
        <v>306</v>
      </c>
      <c r="U257" s="86" t="s">
        <v>307</v>
      </c>
      <c r="V257" s="73" t="s">
        <v>183</v>
      </c>
      <c r="W257" s="84">
        <f>VLOOKUP(V257,'MAPAS DE RIESGOS INHER Y RESID'!$E$16:$F$18,2,FALSE)</f>
        <v>0.9</v>
      </c>
      <c r="X257" s="75">
        <f t="shared" si="24"/>
        <v>4.7999999999999972</v>
      </c>
      <c r="Y257" s="73" t="str">
        <f>IF(OR('MAPAS DE RIESGOS INHER Y RESID'!$G$18='MATRIZ DE RIESGOS DE SST'!X257,X257&lt;'MAPAS DE RIESGOS INHER Y RESID'!$G$16+1),'MAPAS DE RIESGOS INHER Y RESID'!$M$19,IF(OR('MAPAS DE RIESGOS INHER Y RESID'!$H$17='MATRIZ DE RIESGOS DE SST'!X257,X257&lt;'MAPAS DE RIESGOS INHER Y RESID'!$I$18+1),'MAPAS DE RIESGOS INHER Y RESID'!$M$18,IF(OR('MAPAS DE RIESGOS INHER Y RESID'!$I$17='MATRIZ DE RIESGOS DE SST'!X257,X257&lt;'MAPAS DE RIESGOS INHER Y RESID'!$J$17+1),'MAPAS DE RIESGOS INHER Y RESID'!$M$17,'MAPAS DE RIESGOS INHER Y RESID'!$M$16)))</f>
        <v>BAJO</v>
      </c>
      <c r="Z257" s="86" t="s">
        <v>203</v>
      </c>
    </row>
    <row r="258" spans="1:26" ht="122.25">
      <c r="A258" s="121"/>
      <c r="B258" s="123"/>
      <c r="C258" s="123"/>
      <c r="D258" s="123"/>
      <c r="E258" s="123"/>
      <c r="F258" s="123"/>
      <c r="G258" s="123"/>
      <c r="H258" s="119"/>
      <c r="I258" s="83" t="s">
        <v>117</v>
      </c>
      <c r="J258" s="88" t="s">
        <v>361</v>
      </c>
      <c r="K258" s="83" t="s">
        <v>118</v>
      </c>
      <c r="L258" s="73" t="s">
        <v>182</v>
      </c>
      <c r="M258" s="74">
        <f>VLOOKUP('MATRIZ DE RIESGOS DE SST'!L258,'MAPAS DE RIESGOS INHER Y RESID'!$E$3:$F$7,2,FALSE)</f>
        <v>3</v>
      </c>
      <c r="N258" s="73" t="s">
        <v>192</v>
      </c>
      <c r="O258" s="74">
        <f>VLOOKUP('MATRIZ DE RIESGOS DE SST'!N258,'MAPAS DE RIESGOS INHER Y RESID'!$O$3:$P$7,2,FALSE)</f>
        <v>16</v>
      </c>
      <c r="P258" s="74">
        <f t="shared" si="27"/>
        <v>48</v>
      </c>
      <c r="Q258" s="73" t="str">
        <f>IF(OR('MAPAS DE RIESGOS INHER Y RESID'!$G$7='MATRIZ DE RIESGOS DE SST'!P258,P258&lt;'MAPAS DE RIESGOS INHER Y RESID'!$G$3+1),'MAPAS DE RIESGOS INHER Y RESID'!$M$6,IF(OR('MAPAS DE RIESGOS INHER Y RESID'!$H$5='MATRIZ DE RIESGOS DE SST'!P258,P258&lt;'MAPAS DE RIESGOS INHER Y RESID'!$I$5+1),'MAPAS DE RIESGOS INHER Y RESID'!$M$5,IF(OR('MAPAS DE RIESGOS INHER Y RESID'!$I$4='MATRIZ DE RIESGOS DE SST'!P258,P258&lt;'MAPAS DE RIESGOS INHER Y RESID'!$J$4+1),'MAPAS DE RIESGOS INHER Y RESID'!$M$4,'MAPAS DE RIESGOS INHER Y RESID'!$M$3)))</f>
        <v>MODERADO</v>
      </c>
      <c r="R258" s="89" t="s">
        <v>282</v>
      </c>
      <c r="S258" s="89" t="s">
        <v>282</v>
      </c>
      <c r="T258" s="86" t="s">
        <v>320</v>
      </c>
      <c r="U258" s="86" t="s">
        <v>319</v>
      </c>
      <c r="V258" s="73" t="s">
        <v>183</v>
      </c>
      <c r="W258" s="84">
        <f>VLOOKUP(V258,'MAPAS DE RIESGOS INHER Y RESID'!$E$16:$F$18,2,FALSE)</f>
        <v>0.9</v>
      </c>
      <c r="X258" s="75">
        <f t="shared" si="24"/>
        <v>4.7999999999999972</v>
      </c>
      <c r="Y258" s="73" t="str">
        <f>IF(OR('MAPAS DE RIESGOS INHER Y RESID'!$G$18='MATRIZ DE RIESGOS DE SST'!X258,X258&lt;'MAPAS DE RIESGOS INHER Y RESID'!$G$16+1),'MAPAS DE RIESGOS INHER Y RESID'!$M$19,IF(OR('MAPAS DE RIESGOS INHER Y RESID'!$H$17='MATRIZ DE RIESGOS DE SST'!X258,X258&lt;'MAPAS DE RIESGOS INHER Y RESID'!$I$18+1),'MAPAS DE RIESGOS INHER Y RESID'!$M$18,IF(OR('MAPAS DE RIESGOS INHER Y RESID'!$I$17='MATRIZ DE RIESGOS DE SST'!X258,X258&lt;'MAPAS DE RIESGOS INHER Y RESID'!$J$17+1),'MAPAS DE RIESGOS INHER Y RESID'!$M$17,'MAPAS DE RIESGOS INHER Y RESID'!$M$16)))</f>
        <v>BAJO</v>
      </c>
      <c r="Z258" s="86" t="s">
        <v>203</v>
      </c>
    </row>
    <row r="259" spans="1:26" ht="122.25">
      <c r="A259" s="121"/>
      <c r="B259" s="123"/>
      <c r="C259" s="123"/>
      <c r="D259" s="123"/>
      <c r="E259" s="123"/>
      <c r="F259" s="123"/>
      <c r="G259" s="123"/>
      <c r="H259" s="119"/>
      <c r="I259" s="83" t="s">
        <v>112</v>
      </c>
      <c r="J259" s="88" t="s">
        <v>113</v>
      </c>
      <c r="K259" s="83" t="s">
        <v>114</v>
      </c>
      <c r="L259" s="73" t="s">
        <v>182</v>
      </c>
      <c r="M259" s="74">
        <f>VLOOKUP('MATRIZ DE RIESGOS DE SST'!L259,'MAPAS DE RIESGOS INHER Y RESID'!$E$3:$F$7,2,FALSE)</f>
        <v>3</v>
      </c>
      <c r="N259" s="73" t="s">
        <v>192</v>
      </c>
      <c r="O259" s="74">
        <f>VLOOKUP('MATRIZ DE RIESGOS DE SST'!N259,'MAPAS DE RIESGOS INHER Y RESID'!$O$3:$P$7,2,FALSE)</f>
        <v>16</v>
      </c>
      <c r="P259" s="74">
        <f t="shared" si="27"/>
        <v>48</v>
      </c>
      <c r="Q259" s="73" t="str">
        <f>IF(OR('MAPAS DE RIESGOS INHER Y RESID'!$G$7='MATRIZ DE RIESGOS DE SST'!P259,P259&lt;'MAPAS DE RIESGOS INHER Y RESID'!$G$3+1),'MAPAS DE RIESGOS INHER Y RESID'!$M$6,IF(OR('MAPAS DE RIESGOS INHER Y RESID'!$H$5='MATRIZ DE RIESGOS DE SST'!P259,P259&lt;'MAPAS DE RIESGOS INHER Y RESID'!$I$5+1),'MAPAS DE RIESGOS INHER Y RESID'!$M$5,IF(OR('MAPAS DE RIESGOS INHER Y RESID'!$I$4='MATRIZ DE RIESGOS DE SST'!P259,P259&lt;'MAPAS DE RIESGOS INHER Y RESID'!$J$4+1),'MAPAS DE RIESGOS INHER Y RESID'!$M$4,'MAPAS DE RIESGOS INHER Y RESID'!$M$3)))</f>
        <v>MODERADO</v>
      </c>
      <c r="R259" s="86" t="s">
        <v>445</v>
      </c>
      <c r="S259" s="89" t="s">
        <v>282</v>
      </c>
      <c r="T259" s="86" t="s">
        <v>320</v>
      </c>
      <c r="U259" s="86" t="s">
        <v>319</v>
      </c>
      <c r="V259" s="73" t="s">
        <v>183</v>
      </c>
      <c r="W259" s="84">
        <f>VLOOKUP(V259,'MAPAS DE RIESGOS INHER Y RESID'!$E$16:$F$18,2,FALSE)</f>
        <v>0.9</v>
      </c>
      <c r="X259" s="75">
        <f t="shared" si="24"/>
        <v>4.7999999999999972</v>
      </c>
      <c r="Y259" s="73" t="str">
        <f>IF(OR('MAPAS DE RIESGOS INHER Y RESID'!$G$18='MATRIZ DE RIESGOS DE SST'!X259,X259&lt;'MAPAS DE RIESGOS INHER Y RESID'!$G$16+1),'MAPAS DE RIESGOS INHER Y RESID'!$M$19,IF(OR('MAPAS DE RIESGOS INHER Y RESID'!$H$17='MATRIZ DE RIESGOS DE SST'!X259,X259&lt;'MAPAS DE RIESGOS INHER Y RESID'!$I$18+1),'MAPAS DE RIESGOS INHER Y RESID'!$M$18,IF(OR('MAPAS DE RIESGOS INHER Y RESID'!$I$17='MATRIZ DE RIESGOS DE SST'!X259,X259&lt;'MAPAS DE RIESGOS INHER Y RESID'!$J$17+1),'MAPAS DE RIESGOS INHER Y RESID'!$M$17,'MAPAS DE RIESGOS INHER Y RESID'!$M$16)))</f>
        <v>BAJO</v>
      </c>
      <c r="Z259" s="86" t="s">
        <v>203</v>
      </c>
    </row>
    <row r="260" spans="1:26" ht="107.25" customHeight="1">
      <c r="A260" s="122"/>
      <c r="B260" s="123"/>
      <c r="C260" s="123"/>
      <c r="D260" s="123"/>
      <c r="E260" s="123"/>
      <c r="F260" s="123"/>
      <c r="G260" s="123"/>
      <c r="H260" s="119"/>
      <c r="I260" s="83" t="s">
        <v>115</v>
      </c>
      <c r="J260" s="88" t="s">
        <v>116</v>
      </c>
      <c r="K260" s="83" t="s">
        <v>114</v>
      </c>
      <c r="L260" s="73" t="s">
        <v>182</v>
      </c>
      <c r="M260" s="74">
        <f>VLOOKUP('MATRIZ DE RIESGOS DE SST'!L260,'MAPAS DE RIESGOS INHER Y RESID'!$E$3:$F$7,2,FALSE)</f>
        <v>3</v>
      </c>
      <c r="N260" s="73" t="s">
        <v>192</v>
      </c>
      <c r="O260" s="74">
        <f>VLOOKUP('MATRIZ DE RIESGOS DE SST'!N260,'MAPAS DE RIESGOS INHER Y RESID'!$O$3:$P$7,2,FALSE)</f>
        <v>16</v>
      </c>
      <c r="P260" s="74">
        <f t="shared" si="27"/>
        <v>48</v>
      </c>
      <c r="Q260" s="73" t="str">
        <f>IF(OR('MAPAS DE RIESGOS INHER Y RESID'!$G$7='MATRIZ DE RIESGOS DE SST'!P260,P260&lt;'MAPAS DE RIESGOS INHER Y RESID'!$G$3+1),'MAPAS DE RIESGOS INHER Y RESID'!$M$6,IF(OR('MAPAS DE RIESGOS INHER Y RESID'!$H$5='MATRIZ DE RIESGOS DE SST'!P260,P260&lt;'MAPAS DE RIESGOS INHER Y RESID'!$I$5+1),'MAPAS DE RIESGOS INHER Y RESID'!$M$5,IF(OR('MAPAS DE RIESGOS INHER Y RESID'!$I$4='MATRIZ DE RIESGOS DE SST'!P260,P260&lt;'MAPAS DE RIESGOS INHER Y RESID'!$J$4+1),'MAPAS DE RIESGOS INHER Y RESID'!$M$4,'MAPAS DE RIESGOS INHER Y RESID'!$M$3)))</f>
        <v>MODERADO</v>
      </c>
      <c r="R260" s="86" t="s">
        <v>327</v>
      </c>
      <c r="S260" s="86" t="s">
        <v>326</v>
      </c>
      <c r="T260" s="86" t="s">
        <v>320</v>
      </c>
      <c r="U260" s="86" t="s">
        <v>319</v>
      </c>
      <c r="V260" s="73" t="s">
        <v>183</v>
      </c>
      <c r="W260" s="84">
        <f>VLOOKUP(V260,'MAPAS DE RIESGOS INHER Y RESID'!$E$16:$F$18,2,FALSE)</f>
        <v>0.9</v>
      </c>
      <c r="X260" s="75">
        <f t="shared" si="24"/>
        <v>4.7999999999999972</v>
      </c>
      <c r="Y260" s="73" t="str">
        <f>IF(OR('MAPAS DE RIESGOS INHER Y RESID'!$G$18='MATRIZ DE RIESGOS DE SST'!X260,X260&lt;'MAPAS DE RIESGOS INHER Y RESID'!$G$16+1),'MAPAS DE RIESGOS INHER Y RESID'!$M$19,IF(OR('MAPAS DE RIESGOS INHER Y RESID'!$H$17='MATRIZ DE RIESGOS DE SST'!X260,X260&lt;'MAPAS DE RIESGOS INHER Y RESID'!$I$18+1),'MAPAS DE RIESGOS INHER Y RESID'!$M$18,IF(OR('MAPAS DE RIESGOS INHER Y RESID'!$I$17='MATRIZ DE RIESGOS DE SST'!X260,X260&lt;'MAPAS DE RIESGOS INHER Y RESID'!$J$17+1),'MAPAS DE RIESGOS INHER Y RESID'!$M$17,'MAPAS DE RIESGOS INHER Y RESID'!$M$16)))</f>
        <v>BAJO</v>
      </c>
      <c r="Z260" s="86" t="s">
        <v>203</v>
      </c>
    </row>
    <row r="261" spans="1:26" ht="165" customHeight="1">
      <c r="A261" s="120" t="s">
        <v>390</v>
      </c>
      <c r="B261" s="123" t="s">
        <v>202</v>
      </c>
      <c r="C261" s="123"/>
      <c r="D261" s="123" t="s">
        <v>202</v>
      </c>
      <c r="E261" s="123"/>
      <c r="F261" s="123" t="s">
        <v>202</v>
      </c>
      <c r="G261" s="123" t="s">
        <v>202</v>
      </c>
      <c r="H261" s="119" t="s">
        <v>391</v>
      </c>
      <c r="I261" s="83" t="s">
        <v>19</v>
      </c>
      <c r="J261" s="88" t="s">
        <v>20</v>
      </c>
      <c r="K261" s="83" t="s">
        <v>15</v>
      </c>
      <c r="L261" s="73" t="s">
        <v>188</v>
      </c>
      <c r="M261" s="74">
        <f>VLOOKUP('MATRIZ DE RIESGOS DE SST'!L261,'MAPAS DE RIESGOS INHER Y RESID'!$E$3:$F$7,2,FALSE)</f>
        <v>2</v>
      </c>
      <c r="N261" s="73" t="s">
        <v>191</v>
      </c>
      <c r="O261" s="74">
        <f>VLOOKUP('MATRIZ DE RIESGOS DE SST'!N261,'MAPAS DE RIESGOS INHER Y RESID'!$O$3:$P$7,2,FALSE)</f>
        <v>4</v>
      </c>
      <c r="P261" s="74">
        <f t="shared" si="27"/>
        <v>8</v>
      </c>
      <c r="Q261" s="73" t="str">
        <f>IF(OR('MAPAS DE RIESGOS INHER Y RESID'!$G$7='MATRIZ DE RIESGOS DE SST'!P261,P261&lt;'MAPAS DE RIESGOS INHER Y RESID'!$G$3+1),'MAPAS DE RIESGOS INHER Y RESID'!$M$6,IF(OR('MAPAS DE RIESGOS INHER Y RESID'!$H$5='MATRIZ DE RIESGOS DE SST'!P261,P261&lt;'MAPAS DE RIESGOS INHER Y RESID'!$I$5+1),'MAPAS DE RIESGOS INHER Y RESID'!$M$5,IF(OR('MAPAS DE RIESGOS INHER Y RESID'!$I$4='MATRIZ DE RIESGOS DE SST'!P261,P261&lt;'MAPAS DE RIESGOS INHER Y RESID'!$J$4+1),'MAPAS DE RIESGOS INHER Y RESID'!$M$4,'MAPAS DE RIESGOS INHER Y RESID'!$M$3)))</f>
        <v>BAJO</v>
      </c>
      <c r="R261" s="89"/>
      <c r="S261" s="89"/>
      <c r="T261" s="109" t="s">
        <v>291</v>
      </c>
      <c r="U261" s="109" t="s">
        <v>436</v>
      </c>
      <c r="V261" s="73" t="s">
        <v>183</v>
      </c>
      <c r="W261" s="84">
        <f>VLOOKUP(V261,'MAPAS DE RIESGOS INHER Y RESID'!$E$16:$F$18,2,FALSE)</f>
        <v>0.9</v>
      </c>
      <c r="X261" s="75">
        <f t="shared" ref="X261:X276" si="28">P261-(P261*W261)</f>
        <v>0.79999999999999982</v>
      </c>
      <c r="Y261" s="73" t="str">
        <f>IF(OR('MAPAS DE RIESGOS INHER Y RESID'!$G$18='MATRIZ DE RIESGOS DE SST'!X261,X261&lt;'MAPAS DE RIESGOS INHER Y RESID'!$G$16+1),'MAPAS DE RIESGOS INHER Y RESID'!$M$19,IF(OR('MAPAS DE RIESGOS INHER Y RESID'!$H$17='MATRIZ DE RIESGOS DE SST'!X261,X261&lt;'MAPAS DE RIESGOS INHER Y RESID'!$I$18+1),'MAPAS DE RIESGOS INHER Y RESID'!$M$18,IF(OR('MAPAS DE RIESGOS INHER Y RESID'!$I$17='MATRIZ DE RIESGOS DE SST'!X261,X261&lt;'MAPAS DE RIESGOS INHER Y RESID'!$J$17+1),'MAPAS DE RIESGOS INHER Y RESID'!$M$17,'MAPAS DE RIESGOS INHER Y RESID'!$M$16)))</f>
        <v>BAJO</v>
      </c>
      <c r="Z261" s="86" t="s">
        <v>203</v>
      </c>
    </row>
    <row r="262" spans="1:26" ht="165" customHeight="1">
      <c r="A262" s="121"/>
      <c r="B262" s="123"/>
      <c r="C262" s="123"/>
      <c r="D262" s="123"/>
      <c r="E262" s="123"/>
      <c r="F262" s="123"/>
      <c r="G262" s="123"/>
      <c r="H262" s="119"/>
      <c r="I262" s="83" t="s">
        <v>242</v>
      </c>
      <c r="J262" s="88" t="s">
        <v>353</v>
      </c>
      <c r="K262" s="83" t="s">
        <v>63</v>
      </c>
      <c r="L262" s="73" t="s">
        <v>188</v>
      </c>
      <c r="M262" s="74">
        <f>VLOOKUP('MATRIZ DE RIESGOS DE SST'!L262,'MAPAS DE RIESGOS INHER Y RESID'!$E$3:$F$7,2,FALSE)</f>
        <v>2</v>
      </c>
      <c r="N262" s="73" t="s">
        <v>190</v>
      </c>
      <c r="O262" s="74">
        <f>VLOOKUP('MATRIZ DE RIESGOS DE SST'!N262,'MAPAS DE RIESGOS INHER Y RESID'!$O$3:$P$7,2,FALSE)</f>
        <v>2</v>
      </c>
      <c r="P262" s="74">
        <f t="shared" si="27"/>
        <v>4</v>
      </c>
      <c r="Q262" s="73" t="str">
        <f>IF(OR('MAPAS DE RIESGOS INHER Y RESID'!$G$7='MATRIZ DE RIESGOS DE SST'!P262,P262&lt;'MAPAS DE RIESGOS INHER Y RESID'!$G$3+1),'MAPAS DE RIESGOS INHER Y RESID'!$M$6,IF(OR('MAPAS DE RIESGOS INHER Y RESID'!$H$5='MATRIZ DE RIESGOS DE SST'!P262,P262&lt;'MAPAS DE RIESGOS INHER Y RESID'!$I$5+1),'MAPAS DE RIESGOS INHER Y RESID'!$M$5,IF(OR('MAPAS DE RIESGOS INHER Y RESID'!$I$4='MATRIZ DE RIESGOS DE SST'!P262,P262&lt;'MAPAS DE RIESGOS INHER Y RESID'!$J$4+1),'MAPAS DE RIESGOS INHER Y RESID'!$M$4,'MAPAS DE RIESGOS INHER Y RESID'!$M$3)))</f>
        <v>BAJO</v>
      </c>
      <c r="R262" s="89" t="s">
        <v>282</v>
      </c>
      <c r="S262" s="89" t="s">
        <v>282</v>
      </c>
      <c r="T262" s="86" t="s">
        <v>417</v>
      </c>
      <c r="U262" s="86" t="s">
        <v>288</v>
      </c>
      <c r="V262" s="73" t="s">
        <v>183</v>
      </c>
      <c r="W262" s="84">
        <f>VLOOKUP(V262,'MAPAS DE RIESGOS INHER Y RESID'!$E$16:$F$18,2,FALSE)</f>
        <v>0.9</v>
      </c>
      <c r="X262" s="75">
        <f t="shared" si="28"/>
        <v>0.39999999999999991</v>
      </c>
      <c r="Y262" s="73" t="str">
        <f>IF(OR('MAPAS DE RIESGOS INHER Y RESID'!$G$18='MATRIZ DE RIESGOS DE SST'!X262,X262&lt;'MAPAS DE RIESGOS INHER Y RESID'!$G$16+1),'MAPAS DE RIESGOS INHER Y RESID'!$M$19,IF(OR('MAPAS DE RIESGOS INHER Y RESID'!$H$17='MATRIZ DE RIESGOS DE SST'!X262,X262&lt;'MAPAS DE RIESGOS INHER Y RESID'!$I$18+1),'MAPAS DE RIESGOS INHER Y RESID'!$M$18,IF(OR('MAPAS DE RIESGOS INHER Y RESID'!$I$17='MATRIZ DE RIESGOS DE SST'!X262,X262&lt;'MAPAS DE RIESGOS INHER Y RESID'!$J$17+1),'MAPAS DE RIESGOS INHER Y RESID'!$M$17,'MAPAS DE RIESGOS INHER Y RESID'!$M$16)))</f>
        <v>BAJO</v>
      </c>
      <c r="Z262" s="86" t="s">
        <v>203</v>
      </c>
    </row>
    <row r="263" spans="1:26" ht="165" customHeight="1">
      <c r="A263" s="121"/>
      <c r="B263" s="123"/>
      <c r="C263" s="123"/>
      <c r="D263" s="123"/>
      <c r="E263" s="123"/>
      <c r="F263" s="123"/>
      <c r="G263" s="123"/>
      <c r="H263" s="119"/>
      <c r="I263" s="83" t="s">
        <v>101</v>
      </c>
      <c r="J263" s="88" t="s">
        <v>354</v>
      </c>
      <c r="K263" s="83" t="s">
        <v>102</v>
      </c>
      <c r="L263" s="73" t="s">
        <v>188</v>
      </c>
      <c r="M263" s="74">
        <f>VLOOKUP('MATRIZ DE RIESGOS DE SST'!L263,'MAPAS DE RIESGOS INHER Y RESID'!$E$3:$F$7,2,FALSE)</f>
        <v>2</v>
      </c>
      <c r="N263" s="73" t="s">
        <v>192</v>
      </c>
      <c r="O263" s="74">
        <f>VLOOKUP('MATRIZ DE RIESGOS DE SST'!N263,'MAPAS DE RIESGOS INHER Y RESID'!$O$3:$P$7,2,FALSE)</f>
        <v>16</v>
      </c>
      <c r="P263" s="74">
        <f t="shared" si="27"/>
        <v>32</v>
      </c>
      <c r="Q263" s="73" t="str">
        <f>IF(OR('MAPAS DE RIESGOS INHER Y RESID'!$G$7='MATRIZ DE RIESGOS DE SST'!P263,P263&lt;'MAPAS DE RIESGOS INHER Y RESID'!$G$3+1),'MAPAS DE RIESGOS INHER Y RESID'!$M$6,IF(OR('MAPAS DE RIESGOS INHER Y RESID'!$H$5='MATRIZ DE RIESGOS DE SST'!P263,P263&lt;'MAPAS DE RIESGOS INHER Y RESID'!$I$5+1),'MAPAS DE RIESGOS INHER Y RESID'!$M$5,IF(OR('MAPAS DE RIESGOS INHER Y RESID'!$I$4='MATRIZ DE RIESGOS DE SST'!P263,P263&lt;'MAPAS DE RIESGOS INHER Y RESID'!$J$4+1),'MAPAS DE RIESGOS INHER Y RESID'!$M$4,'MAPAS DE RIESGOS INHER Y RESID'!$M$3)))</f>
        <v>MODERADO</v>
      </c>
      <c r="R263" s="89" t="s">
        <v>282</v>
      </c>
      <c r="S263" s="86" t="s">
        <v>402</v>
      </c>
      <c r="T263" s="86" t="s">
        <v>314</v>
      </c>
      <c r="U263" s="86" t="s">
        <v>315</v>
      </c>
      <c r="V263" s="73" t="s">
        <v>183</v>
      </c>
      <c r="W263" s="84">
        <f>VLOOKUP(V263,'MAPAS DE RIESGOS INHER Y RESID'!$E$16:$F$18,2,FALSE)</f>
        <v>0.9</v>
      </c>
      <c r="X263" s="75">
        <f t="shared" si="28"/>
        <v>3.1999999999999993</v>
      </c>
      <c r="Y263" s="73" t="str">
        <f>IF(OR('MAPAS DE RIESGOS INHER Y RESID'!$G$18='MATRIZ DE RIESGOS DE SST'!X263,X263&lt;'MAPAS DE RIESGOS INHER Y RESID'!$G$16+1),'MAPAS DE RIESGOS INHER Y RESID'!$M$19,IF(OR('MAPAS DE RIESGOS INHER Y RESID'!$H$17='MATRIZ DE RIESGOS DE SST'!X263,X263&lt;'MAPAS DE RIESGOS INHER Y RESID'!$I$18+1),'MAPAS DE RIESGOS INHER Y RESID'!$M$18,IF(OR('MAPAS DE RIESGOS INHER Y RESID'!$I$17='MATRIZ DE RIESGOS DE SST'!X263,X263&lt;'MAPAS DE RIESGOS INHER Y RESID'!$J$17+1),'MAPAS DE RIESGOS INHER Y RESID'!$M$17,'MAPAS DE RIESGOS INHER Y RESID'!$M$16)))</f>
        <v>BAJO</v>
      </c>
      <c r="Z263" s="86" t="s">
        <v>203</v>
      </c>
    </row>
    <row r="264" spans="1:26" ht="165" customHeight="1">
      <c r="A264" s="121"/>
      <c r="B264" s="123"/>
      <c r="C264" s="123"/>
      <c r="D264" s="123"/>
      <c r="E264" s="123"/>
      <c r="F264" s="123"/>
      <c r="G264" s="123"/>
      <c r="H264" s="119"/>
      <c r="I264" s="83" t="s">
        <v>213</v>
      </c>
      <c r="J264" s="88" t="s">
        <v>355</v>
      </c>
      <c r="K264" s="83" t="s">
        <v>111</v>
      </c>
      <c r="L264" s="73" t="s">
        <v>188</v>
      </c>
      <c r="M264" s="74">
        <f>VLOOKUP('MATRIZ DE RIESGOS DE SST'!L264,'MAPAS DE RIESGOS INHER Y RESID'!$E$3:$F$7,2,FALSE)</f>
        <v>2</v>
      </c>
      <c r="N264" s="73" t="s">
        <v>192</v>
      </c>
      <c r="O264" s="74">
        <f>VLOOKUP('MATRIZ DE RIESGOS DE SST'!N264,'MAPAS DE RIESGOS INHER Y RESID'!$O$3:$P$7,2,FALSE)</f>
        <v>16</v>
      </c>
      <c r="P264" s="74">
        <f t="shared" ref="P264:P276" si="29">+M264*O264</f>
        <v>32</v>
      </c>
      <c r="Q264" s="73" t="str">
        <f>IF(OR('MAPAS DE RIESGOS INHER Y RESID'!$G$7='MATRIZ DE RIESGOS DE SST'!P264,P264&lt;'MAPAS DE RIESGOS INHER Y RESID'!$G$3+1),'MAPAS DE RIESGOS INHER Y RESID'!$M$6,IF(OR('MAPAS DE RIESGOS INHER Y RESID'!$H$5='MATRIZ DE RIESGOS DE SST'!P264,P264&lt;'MAPAS DE RIESGOS INHER Y RESID'!$I$5+1),'MAPAS DE RIESGOS INHER Y RESID'!$M$5,IF(OR('MAPAS DE RIESGOS INHER Y RESID'!$I$4='MATRIZ DE RIESGOS DE SST'!P264,P264&lt;'MAPAS DE RIESGOS INHER Y RESID'!$J$4+1),'MAPAS DE RIESGOS INHER Y RESID'!$M$4,'MAPAS DE RIESGOS INHER Y RESID'!$M$3)))</f>
        <v>MODERADO</v>
      </c>
      <c r="R264" s="89" t="s">
        <v>282</v>
      </c>
      <c r="S264" s="89" t="s">
        <v>282</v>
      </c>
      <c r="T264" s="86" t="s">
        <v>427</v>
      </c>
      <c r="U264" s="86" t="s">
        <v>319</v>
      </c>
      <c r="V264" s="73" t="s">
        <v>183</v>
      </c>
      <c r="W264" s="84">
        <f>VLOOKUP(V264,'MAPAS DE RIESGOS INHER Y RESID'!$E$16:$F$18,2,FALSE)</f>
        <v>0.9</v>
      </c>
      <c r="X264" s="75">
        <f t="shared" si="28"/>
        <v>3.1999999999999993</v>
      </c>
      <c r="Y264" s="73" t="str">
        <f>IF(OR('MAPAS DE RIESGOS INHER Y RESID'!$G$18='MATRIZ DE RIESGOS DE SST'!X264,X264&lt;'MAPAS DE RIESGOS INHER Y RESID'!$G$16+1),'MAPAS DE RIESGOS INHER Y RESID'!$M$19,IF(OR('MAPAS DE RIESGOS INHER Y RESID'!$H$17='MATRIZ DE RIESGOS DE SST'!X264,X264&lt;'MAPAS DE RIESGOS INHER Y RESID'!$I$18+1),'MAPAS DE RIESGOS INHER Y RESID'!$M$18,IF(OR('MAPAS DE RIESGOS INHER Y RESID'!$I$17='MATRIZ DE RIESGOS DE SST'!X264,X264&lt;'MAPAS DE RIESGOS INHER Y RESID'!$J$17+1),'MAPAS DE RIESGOS INHER Y RESID'!$M$17,'MAPAS DE RIESGOS INHER Y RESID'!$M$16)))</f>
        <v>BAJO</v>
      </c>
      <c r="Z264" s="86" t="s">
        <v>203</v>
      </c>
    </row>
    <row r="265" spans="1:26" ht="165" customHeight="1">
      <c r="A265" s="121"/>
      <c r="B265" s="123"/>
      <c r="C265" s="123"/>
      <c r="D265" s="123"/>
      <c r="E265" s="123"/>
      <c r="F265" s="123"/>
      <c r="G265" s="123"/>
      <c r="H265" s="119"/>
      <c r="I265" s="83" t="s">
        <v>60</v>
      </c>
      <c r="J265" s="88" t="s">
        <v>371</v>
      </c>
      <c r="K265" s="83" t="s">
        <v>61</v>
      </c>
      <c r="L265" s="73" t="s">
        <v>188</v>
      </c>
      <c r="M265" s="74">
        <f>VLOOKUP('MATRIZ DE RIESGOS DE SST'!L265,'MAPAS DE RIESGOS INHER Y RESID'!$E$3:$F$7,2,FALSE)</f>
        <v>2</v>
      </c>
      <c r="N265" s="73" t="s">
        <v>192</v>
      </c>
      <c r="O265" s="74">
        <f>VLOOKUP('MATRIZ DE RIESGOS DE SST'!N265,'MAPAS DE RIESGOS INHER Y RESID'!$O$3:$P$7,2,FALSE)</f>
        <v>16</v>
      </c>
      <c r="P265" s="74">
        <f t="shared" si="29"/>
        <v>32</v>
      </c>
      <c r="Q265" s="73" t="str">
        <f>IF(OR('MAPAS DE RIESGOS INHER Y RESID'!$G$7='MATRIZ DE RIESGOS DE SST'!P265,P265&lt;'MAPAS DE RIESGOS INHER Y RESID'!$G$3+1),'MAPAS DE RIESGOS INHER Y RESID'!$M$6,IF(OR('MAPAS DE RIESGOS INHER Y RESID'!$H$5='MATRIZ DE RIESGOS DE SST'!P265,P265&lt;'MAPAS DE RIESGOS INHER Y RESID'!$I$5+1),'MAPAS DE RIESGOS INHER Y RESID'!$M$5,IF(OR('MAPAS DE RIESGOS INHER Y RESID'!$I$4='MATRIZ DE RIESGOS DE SST'!P265,P265&lt;'MAPAS DE RIESGOS INHER Y RESID'!$J$4+1),'MAPAS DE RIESGOS INHER Y RESID'!$M$4,'MAPAS DE RIESGOS INHER Y RESID'!$M$3)))</f>
        <v>MODERADO</v>
      </c>
      <c r="R265" s="89" t="s">
        <v>282</v>
      </c>
      <c r="S265" s="89" t="s">
        <v>282</v>
      </c>
      <c r="T265" s="86" t="s">
        <v>305</v>
      </c>
      <c r="U265" s="86" t="s">
        <v>288</v>
      </c>
      <c r="V265" s="73" t="s">
        <v>183</v>
      </c>
      <c r="W265" s="84">
        <f>VLOOKUP(V265,'MAPAS DE RIESGOS INHER Y RESID'!$E$16:$F$18,2,FALSE)</f>
        <v>0.9</v>
      </c>
      <c r="X265" s="75">
        <f t="shared" si="28"/>
        <v>3.1999999999999993</v>
      </c>
      <c r="Y265" s="73" t="str">
        <f>IF(OR('MAPAS DE RIESGOS INHER Y RESID'!$G$18='MATRIZ DE RIESGOS DE SST'!X265,X265&lt;'MAPAS DE RIESGOS INHER Y RESID'!$G$16+1),'MAPAS DE RIESGOS INHER Y RESID'!$M$19,IF(OR('MAPAS DE RIESGOS INHER Y RESID'!$H$17='MATRIZ DE RIESGOS DE SST'!X265,X265&lt;'MAPAS DE RIESGOS INHER Y RESID'!$I$18+1),'MAPAS DE RIESGOS INHER Y RESID'!$M$18,IF(OR('MAPAS DE RIESGOS INHER Y RESID'!$I$17='MATRIZ DE RIESGOS DE SST'!X265,X265&lt;'MAPAS DE RIESGOS INHER Y RESID'!$J$17+1),'MAPAS DE RIESGOS INHER Y RESID'!$M$17,'MAPAS DE RIESGOS INHER Y RESID'!$M$16)))</f>
        <v>BAJO</v>
      </c>
      <c r="Z265" s="86" t="s">
        <v>203</v>
      </c>
    </row>
    <row r="266" spans="1:26" ht="165" customHeight="1">
      <c r="A266" s="121"/>
      <c r="B266" s="123"/>
      <c r="C266" s="123"/>
      <c r="D266" s="123"/>
      <c r="E266" s="123"/>
      <c r="F266" s="123"/>
      <c r="G266" s="123"/>
      <c r="H266" s="119"/>
      <c r="I266" s="83" t="s">
        <v>336</v>
      </c>
      <c r="J266" s="88" t="s">
        <v>357</v>
      </c>
      <c r="K266" s="83" t="s">
        <v>59</v>
      </c>
      <c r="L266" s="73" t="s">
        <v>188</v>
      </c>
      <c r="M266" s="74">
        <f>VLOOKUP('MATRIZ DE RIESGOS DE SST'!L266,'MAPAS DE RIESGOS INHER Y RESID'!$E$3:$F$7,2,FALSE)</f>
        <v>2</v>
      </c>
      <c r="N266" s="73" t="s">
        <v>191</v>
      </c>
      <c r="O266" s="74">
        <f>VLOOKUP('MATRIZ DE RIESGOS DE SST'!N266,'MAPAS DE RIESGOS INHER Y RESID'!$O$3:$P$7,2,FALSE)</f>
        <v>4</v>
      </c>
      <c r="P266" s="74">
        <f t="shared" si="29"/>
        <v>8</v>
      </c>
      <c r="Q266" s="73" t="str">
        <f>IF(OR('MAPAS DE RIESGOS INHER Y RESID'!$G$7='MATRIZ DE RIESGOS DE SST'!P266,P266&lt;'MAPAS DE RIESGOS INHER Y RESID'!$G$3+1),'MAPAS DE RIESGOS INHER Y RESID'!$M$6,IF(OR('MAPAS DE RIESGOS INHER Y RESID'!$H$5='MATRIZ DE RIESGOS DE SST'!P266,P266&lt;'MAPAS DE RIESGOS INHER Y RESID'!$I$5+1),'MAPAS DE RIESGOS INHER Y RESID'!$M$5,IF(OR('MAPAS DE RIESGOS INHER Y RESID'!$I$4='MATRIZ DE RIESGOS DE SST'!P266,P266&lt;'MAPAS DE RIESGOS INHER Y RESID'!$J$4+1),'MAPAS DE RIESGOS INHER Y RESID'!$M$4,'MAPAS DE RIESGOS INHER Y RESID'!$M$3)))</f>
        <v>BAJO</v>
      </c>
      <c r="R266" s="89" t="s">
        <v>282</v>
      </c>
      <c r="S266" s="89" t="s">
        <v>282</v>
      </c>
      <c r="T266" s="86" t="s">
        <v>416</v>
      </c>
      <c r="U266" s="86" t="s">
        <v>442</v>
      </c>
      <c r="V266" s="73" t="s">
        <v>183</v>
      </c>
      <c r="W266" s="84">
        <f>VLOOKUP(V266,'MAPAS DE RIESGOS INHER Y RESID'!$E$16:$F$18,2,FALSE)</f>
        <v>0.9</v>
      </c>
      <c r="X266" s="75">
        <f t="shared" si="28"/>
        <v>0.79999999999999982</v>
      </c>
      <c r="Y266" s="73" t="str">
        <f>IF(OR('MAPAS DE RIESGOS INHER Y RESID'!$G$18='MATRIZ DE RIESGOS DE SST'!X266,X266&lt;'MAPAS DE RIESGOS INHER Y RESID'!$G$16+1),'MAPAS DE RIESGOS INHER Y RESID'!$M$19,IF(OR('MAPAS DE RIESGOS INHER Y RESID'!$H$17='MATRIZ DE RIESGOS DE SST'!X266,X266&lt;'MAPAS DE RIESGOS INHER Y RESID'!$I$18+1),'MAPAS DE RIESGOS INHER Y RESID'!$M$18,IF(OR('MAPAS DE RIESGOS INHER Y RESID'!$I$17='MATRIZ DE RIESGOS DE SST'!X266,X266&lt;'MAPAS DE RIESGOS INHER Y RESID'!$J$17+1),'MAPAS DE RIESGOS INHER Y RESID'!$M$17,'MAPAS DE RIESGOS INHER Y RESID'!$M$16)))</f>
        <v>BAJO</v>
      </c>
      <c r="Z266" s="86" t="s">
        <v>203</v>
      </c>
    </row>
    <row r="267" spans="1:26" ht="165" customHeight="1">
      <c r="A267" s="121"/>
      <c r="B267" s="123"/>
      <c r="C267" s="123"/>
      <c r="D267" s="123"/>
      <c r="E267" s="123"/>
      <c r="F267" s="123"/>
      <c r="G267" s="123"/>
      <c r="H267" s="119"/>
      <c r="I267" s="83" t="s">
        <v>30</v>
      </c>
      <c r="J267" s="88" t="s">
        <v>358</v>
      </c>
      <c r="K267" s="83" t="s">
        <v>24</v>
      </c>
      <c r="L267" s="73" t="s">
        <v>188</v>
      </c>
      <c r="M267" s="74">
        <f>VLOOKUP('MATRIZ DE RIESGOS DE SST'!L267,'MAPAS DE RIESGOS INHER Y RESID'!$E$3:$F$7,2,FALSE)</f>
        <v>2</v>
      </c>
      <c r="N267" s="73" t="s">
        <v>192</v>
      </c>
      <c r="O267" s="74">
        <f>VLOOKUP('MATRIZ DE RIESGOS DE SST'!N267,'MAPAS DE RIESGOS INHER Y RESID'!$O$3:$P$7,2,FALSE)</f>
        <v>16</v>
      </c>
      <c r="P267" s="74">
        <f t="shared" si="29"/>
        <v>32</v>
      </c>
      <c r="Q267" s="73" t="str">
        <f>IF(OR('MAPAS DE RIESGOS INHER Y RESID'!$G$7='MATRIZ DE RIESGOS DE SST'!P267,P267&lt;'MAPAS DE RIESGOS INHER Y RESID'!$G$3+1),'MAPAS DE RIESGOS INHER Y RESID'!$M$6,IF(OR('MAPAS DE RIESGOS INHER Y RESID'!$H$5='MATRIZ DE RIESGOS DE SST'!P267,P267&lt;'MAPAS DE RIESGOS INHER Y RESID'!$I$5+1),'MAPAS DE RIESGOS INHER Y RESID'!$M$5,IF(OR('MAPAS DE RIESGOS INHER Y RESID'!$I$4='MATRIZ DE RIESGOS DE SST'!P267,P267&lt;'MAPAS DE RIESGOS INHER Y RESID'!$J$4+1),'MAPAS DE RIESGOS INHER Y RESID'!$M$4,'MAPAS DE RIESGOS INHER Y RESID'!$M$3)))</f>
        <v>MODERADO</v>
      </c>
      <c r="R267" s="89" t="s">
        <v>282</v>
      </c>
      <c r="S267" s="89" t="s">
        <v>282</v>
      </c>
      <c r="T267" s="86" t="s">
        <v>289</v>
      </c>
      <c r="U267" s="86" t="s">
        <v>428</v>
      </c>
      <c r="V267" s="73" t="s">
        <v>183</v>
      </c>
      <c r="W267" s="84">
        <f>VLOOKUP(V267,'MAPAS DE RIESGOS INHER Y RESID'!$E$16:$F$18,2,FALSE)</f>
        <v>0.9</v>
      </c>
      <c r="X267" s="75">
        <f t="shared" si="28"/>
        <v>3.1999999999999993</v>
      </c>
      <c r="Y267" s="73" t="str">
        <f>IF(OR('MAPAS DE RIESGOS INHER Y RESID'!$G$18='MATRIZ DE RIESGOS DE SST'!X267,X267&lt;'MAPAS DE RIESGOS INHER Y RESID'!$G$16+1),'MAPAS DE RIESGOS INHER Y RESID'!$M$19,IF(OR('MAPAS DE RIESGOS INHER Y RESID'!$H$17='MATRIZ DE RIESGOS DE SST'!X267,X267&lt;'MAPAS DE RIESGOS INHER Y RESID'!$I$18+1),'MAPAS DE RIESGOS INHER Y RESID'!$M$18,IF(OR('MAPAS DE RIESGOS INHER Y RESID'!$I$17='MATRIZ DE RIESGOS DE SST'!X267,X267&lt;'MAPAS DE RIESGOS INHER Y RESID'!$J$17+1),'MAPAS DE RIESGOS INHER Y RESID'!$M$17,'MAPAS DE RIESGOS INHER Y RESID'!$M$16)))</f>
        <v>BAJO</v>
      </c>
      <c r="Z267" s="86" t="s">
        <v>203</v>
      </c>
    </row>
    <row r="268" spans="1:26" ht="165" customHeight="1">
      <c r="A268" s="121"/>
      <c r="B268" s="123"/>
      <c r="C268" s="123"/>
      <c r="D268" s="123"/>
      <c r="E268" s="123"/>
      <c r="F268" s="123"/>
      <c r="G268" s="123"/>
      <c r="H268" s="119"/>
      <c r="I268" s="83" t="s">
        <v>25</v>
      </c>
      <c r="J268" s="88" t="s">
        <v>23</v>
      </c>
      <c r="K268" s="83" t="s">
        <v>24</v>
      </c>
      <c r="L268" s="73" t="s">
        <v>188</v>
      </c>
      <c r="M268" s="74">
        <f>VLOOKUP('MATRIZ DE RIESGOS DE SST'!L268,'MAPAS DE RIESGOS INHER Y RESID'!$E$3:$F$7,2,FALSE)</f>
        <v>2</v>
      </c>
      <c r="N268" s="73" t="s">
        <v>192</v>
      </c>
      <c r="O268" s="74">
        <f>VLOOKUP('MATRIZ DE RIESGOS DE SST'!N268,'MAPAS DE RIESGOS INHER Y RESID'!$O$3:$P$7,2,FALSE)</f>
        <v>16</v>
      </c>
      <c r="P268" s="74">
        <f t="shared" si="29"/>
        <v>32</v>
      </c>
      <c r="Q268" s="73" t="str">
        <f>IF(OR('MAPAS DE RIESGOS INHER Y RESID'!$G$7='MATRIZ DE RIESGOS DE SST'!P268,P268&lt;'MAPAS DE RIESGOS INHER Y RESID'!$G$3+1),'MAPAS DE RIESGOS INHER Y RESID'!$M$6,IF(OR('MAPAS DE RIESGOS INHER Y RESID'!$H$5='MATRIZ DE RIESGOS DE SST'!P268,P268&lt;'MAPAS DE RIESGOS INHER Y RESID'!$I$5+1),'MAPAS DE RIESGOS INHER Y RESID'!$M$5,IF(OR('MAPAS DE RIESGOS INHER Y RESID'!$I$4='MATRIZ DE RIESGOS DE SST'!P268,P268&lt;'MAPAS DE RIESGOS INHER Y RESID'!$J$4+1),'MAPAS DE RIESGOS INHER Y RESID'!$M$4,'MAPAS DE RIESGOS INHER Y RESID'!$M$3)))</f>
        <v>MODERADO</v>
      </c>
      <c r="R268" s="89" t="s">
        <v>282</v>
      </c>
      <c r="S268" s="86" t="s">
        <v>429</v>
      </c>
      <c r="T268" s="86" t="s">
        <v>282</v>
      </c>
      <c r="U268" s="86" t="s">
        <v>428</v>
      </c>
      <c r="V268" s="73" t="s">
        <v>183</v>
      </c>
      <c r="W268" s="84">
        <f>VLOOKUP(V268,'MAPAS DE RIESGOS INHER Y RESID'!$E$16:$F$18,2,FALSE)</f>
        <v>0.9</v>
      </c>
      <c r="X268" s="75">
        <f t="shared" si="28"/>
        <v>3.1999999999999993</v>
      </c>
      <c r="Y268" s="73" t="str">
        <f>IF(OR('MAPAS DE RIESGOS INHER Y RESID'!$G$18='MATRIZ DE RIESGOS DE SST'!X268,X268&lt;'MAPAS DE RIESGOS INHER Y RESID'!$G$16+1),'MAPAS DE RIESGOS INHER Y RESID'!$M$19,IF(OR('MAPAS DE RIESGOS INHER Y RESID'!$H$17='MATRIZ DE RIESGOS DE SST'!X268,X268&lt;'MAPAS DE RIESGOS INHER Y RESID'!$I$18+1),'MAPAS DE RIESGOS INHER Y RESID'!$M$18,IF(OR('MAPAS DE RIESGOS INHER Y RESID'!$I$17='MATRIZ DE RIESGOS DE SST'!X268,X268&lt;'MAPAS DE RIESGOS INHER Y RESID'!$J$17+1),'MAPAS DE RIESGOS INHER Y RESID'!$M$17,'MAPAS DE RIESGOS INHER Y RESID'!$M$16)))</f>
        <v>BAJO</v>
      </c>
      <c r="Z268" s="86" t="s">
        <v>203</v>
      </c>
    </row>
    <row r="269" spans="1:26" ht="165" customHeight="1">
      <c r="A269" s="121"/>
      <c r="B269" s="123"/>
      <c r="C269" s="123"/>
      <c r="D269" s="123"/>
      <c r="E269" s="123"/>
      <c r="F269" s="123"/>
      <c r="G269" s="123"/>
      <c r="H269" s="119"/>
      <c r="I269" s="83" t="s">
        <v>214</v>
      </c>
      <c r="J269" s="88" t="s">
        <v>356</v>
      </c>
      <c r="K269" s="83" t="s">
        <v>72</v>
      </c>
      <c r="L269" s="73" t="s">
        <v>188</v>
      </c>
      <c r="M269" s="74">
        <f>VLOOKUP('MATRIZ DE RIESGOS DE SST'!L269,'MAPAS DE RIESGOS INHER Y RESID'!$E$3:$F$7,2,FALSE)</f>
        <v>2</v>
      </c>
      <c r="N269" s="73" t="s">
        <v>191</v>
      </c>
      <c r="O269" s="74">
        <f>VLOOKUP('MATRIZ DE RIESGOS DE SST'!N269,'MAPAS DE RIESGOS INHER Y RESID'!$O$3:$P$7,2,FALSE)</f>
        <v>4</v>
      </c>
      <c r="P269" s="74">
        <f t="shared" si="29"/>
        <v>8</v>
      </c>
      <c r="Q269" s="73" t="str">
        <f>IF(OR('MAPAS DE RIESGOS INHER Y RESID'!$G$7='MATRIZ DE RIESGOS DE SST'!P269,P269&lt;'MAPAS DE RIESGOS INHER Y RESID'!$G$3+1),'MAPAS DE RIESGOS INHER Y RESID'!$M$6,IF(OR('MAPAS DE RIESGOS INHER Y RESID'!$H$5='MATRIZ DE RIESGOS DE SST'!P269,P269&lt;'MAPAS DE RIESGOS INHER Y RESID'!$I$5+1),'MAPAS DE RIESGOS INHER Y RESID'!$M$5,IF(OR('MAPAS DE RIESGOS INHER Y RESID'!$I$4='MATRIZ DE RIESGOS DE SST'!P269,P269&lt;'MAPAS DE RIESGOS INHER Y RESID'!$J$4+1),'MAPAS DE RIESGOS INHER Y RESID'!$M$4,'MAPAS DE RIESGOS INHER Y RESID'!$M$3)))</f>
        <v>BAJO</v>
      </c>
      <c r="R269" s="89" t="s">
        <v>282</v>
      </c>
      <c r="S269" s="89" t="s">
        <v>282</v>
      </c>
      <c r="T269" s="86" t="s">
        <v>289</v>
      </c>
      <c r="U269" s="86" t="s">
        <v>430</v>
      </c>
      <c r="V269" s="73" t="s">
        <v>183</v>
      </c>
      <c r="W269" s="84">
        <f>VLOOKUP(V269,'MAPAS DE RIESGOS INHER Y RESID'!$E$16:$F$18,2,FALSE)</f>
        <v>0.9</v>
      </c>
      <c r="X269" s="75">
        <f t="shared" si="28"/>
        <v>0.79999999999999982</v>
      </c>
      <c r="Y269" s="73" t="str">
        <f>IF(OR('MAPAS DE RIESGOS INHER Y RESID'!$G$18='MATRIZ DE RIESGOS DE SST'!X269,X269&lt;'MAPAS DE RIESGOS INHER Y RESID'!$G$16+1),'MAPAS DE RIESGOS INHER Y RESID'!$M$19,IF(OR('MAPAS DE RIESGOS INHER Y RESID'!$H$17='MATRIZ DE RIESGOS DE SST'!X269,X269&lt;'MAPAS DE RIESGOS INHER Y RESID'!$I$18+1),'MAPAS DE RIESGOS INHER Y RESID'!$M$18,IF(OR('MAPAS DE RIESGOS INHER Y RESID'!$I$17='MATRIZ DE RIESGOS DE SST'!X269,X269&lt;'MAPAS DE RIESGOS INHER Y RESID'!$J$17+1),'MAPAS DE RIESGOS INHER Y RESID'!$M$17,'MAPAS DE RIESGOS INHER Y RESID'!$M$16)))</f>
        <v>BAJO</v>
      </c>
      <c r="Z269" s="86" t="s">
        <v>203</v>
      </c>
    </row>
    <row r="270" spans="1:26" ht="165" customHeight="1">
      <c r="A270" s="121"/>
      <c r="B270" s="123"/>
      <c r="C270" s="123"/>
      <c r="D270" s="123"/>
      <c r="E270" s="123"/>
      <c r="F270" s="123"/>
      <c r="G270" s="123"/>
      <c r="H270" s="119"/>
      <c r="I270" s="83" t="s">
        <v>22</v>
      </c>
      <c r="J270" s="88" t="s">
        <v>335</v>
      </c>
      <c r="K270" s="83" t="s">
        <v>24</v>
      </c>
      <c r="L270" s="73" t="s">
        <v>188</v>
      </c>
      <c r="M270" s="74">
        <f>VLOOKUP('MATRIZ DE RIESGOS DE SST'!L270,'MAPAS DE RIESGOS INHER Y RESID'!$E$3:$F$7,2,FALSE)</f>
        <v>2</v>
      </c>
      <c r="N270" s="73" t="s">
        <v>192</v>
      </c>
      <c r="O270" s="74">
        <f>VLOOKUP('MATRIZ DE RIESGOS DE SST'!N270,'MAPAS DE RIESGOS INHER Y RESID'!$O$3:$P$7,2,FALSE)</f>
        <v>16</v>
      </c>
      <c r="P270" s="74">
        <f t="shared" si="29"/>
        <v>32</v>
      </c>
      <c r="Q270" s="73" t="str">
        <f>IF(OR('MAPAS DE RIESGOS INHER Y RESID'!$G$7='MATRIZ DE RIESGOS DE SST'!P270,P270&lt;'MAPAS DE RIESGOS INHER Y RESID'!$G$3+1),'MAPAS DE RIESGOS INHER Y RESID'!$M$6,IF(OR('MAPAS DE RIESGOS INHER Y RESID'!$H$5='MATRIZ DE RIESGOS DE SST'!P270,P270&lt;'MAPAS DE RIESGOS INHER Y RESID'!$I$5+1),'MAPAS DE RIESGOS INHER Y RESID'!$M$5,IF(OR('MAPAS DE RIESGOS INHER Y RESID'!$I$4='MATRIZ DE RIESGOS DE SST'!P270,P270&lt;'MAPAS DE RIESGOS INHER Y RESID'!$J$4+1),'MAPAS DE RIESGOS INHER Y RESID'!$M$4,'MAPAS DE RIESGOS INHER Y RESID'!$M$3)))</f>
        <v>MODERADO</v>
      </c>
      <c r="R270" s="89" t="s">
        <v>282</v>
      </c>
      <c r="S270" s="86" t="s">
        <v>429</v>
      </c>
      <c r="T270" s="86" t="s">
        <v>282</v>
      </c>
      <c r="U270" s="86" t="s">
        <v>431</v>
      </c>
      <c r="V270" s="73" t="s">
        <v>183</v>
      </c>
      <c r="W270" s="84">
        <f>VLOOKUP(V270,'MAPAS DE RIESGOS INHER Y RESID'!$E$16:$F$18,2,FALSE)</f>
        <v>0.9</v>
      </c>
      <c r="X270" s="75">
        <f t="shared" si="28"/>
        <v>3.1999999999999993</v>
      </c>
      <c r="Y270" s="73" t="str">
        <f>IF(OR('MAPAS DE RIESGOS INHER Y RESID'!$G$18='MATRIZ DE RIESGOS DE SST'!X270,X270&lt;'MAPAS DE RIESGOS INHER Y RESID'!$G$16+1),'MAPAS DE RIESGOS INHER Y RESID'!$M$19,IF(OR('MAPAS DE RIESGOS INHER Y RESID'!$H$17='MATRIZ DE RIESGOS DE SST'!X270,X270&lt;'MAPAS DE RIESGOS INHER Y RESID'!$I$18+1),'MAPAS DE RIESGOS INHER Y RESID'!$M$18,IF(OR('MAPAS DE RIESGOS INHER Y RESID'!$I$17='MATRIZ DE RIESGOS DE SST'!X270,X270&lt;'MAPAS DE RIESGOS INHER Y RESID'!$J$17+1),'MAPAS DE RIESGOS INHER Y RESID'!$M$17,'MAPAS DE RIESGOS INHER Y RESID'!$M$16)))</f>
        <v>BAJO</v>
      </c>
      <c r="Z270" s="86" t="s">
        <v>203</v>
      </c>
    </row>
    <row r="271" spans="1:26" ht="165" customHeight="1">
      <c r="A271" s="121"/>
      <c r="B271" s="123"/>
      <c r="C271" s="123"/>
      <c r="D271" s="123"/>
      <c r="E271" s="123"/>
      <c r="F271" s="123"/>
      <c r="G271" s="123"/>
      <c r="H271" s="119"/>
      <c r="I271" s="83" t="s">
        <v>95</v>
      </c>
      <c r="J271" s="88" t="s">
        <v>359</v>
      </c>
      <c r="K271" s="83" t="s">
        <v>97</v>
      </c>
      <c r="L271" s="73" t="s">
        <v>182</v>
      </c>
      <c r="M271" s="74">
        <f>VLOOKUP('MATRIZ DE RIESGOS DE SST'!L271,'MAPAS DE RIESGOS INHER Y RESID'!$E$3:$F$7,2,FALSE)</f>
        <v>3</v>
      </c>
      <c r="N271" s="73" t="s">
        <v>192</v>
      </c>
      <c r="O271" s="74">
        <f>VLOOKUP('MATRIZ DE RIESGOS DE SST'!N271,'MAPAS DE RIESGOS INHER Y RESID'!$O$3:$P$7,2,FALSE)</f>
        <v>16</v>
      </c>
      <c r="P271" s="74">
        <f t="shared" si="29"/>
        <v>48</v>
      </c>
      <c r="Q271" s="73" t="str">
        <f>IF(OR('MAPAS DE RIESGOS INHER Y RESID'!$G$7='MATRIZ DE RIESGOS DE SST'!P271,P271&lt;'MAPAS DE RIESGOS INHER Y RESID'!$G$3+1),'MAPAS DE RIESGOS INHER Y RESID'!$M$6,IF(OR('MAPAS DE RIESGOS INHER Y RESID'!$H$5='MATRIZ DE RIESGOS DE SST'!P271,P271&lt;'MAPAS DE RIESGOS INHER Y RESID'!$I$5+1),'MAPAS DE RIESGOS INHER Y RESID'!$M$5,IF(OR('MAPAS DE RIESGOS INHER Y RESID'!$I$4='MATRIZ DE RIESGOS DE SST'!P271,P271&lt;'MAPAS DE RIESGOS INHER Y RESID'!$J$4+1),'MAPAS DE RIESGOS INHER Y RESID'!$M$4,'MAPAS DE RIESGOS INHER Y RESID'!$M$3)))</f>
        <v>MODERADO</v>
      </c>
      <c r="R271" s="89" t="s">
        <v>282</v>
      </c>
      <c r="S271" s="89" t="s">
        <v>282</v>
      </c>
      <c r="T271" s="86" t="s">
        <v>314</v>
      </c>
      <c r="U271" s="86" t="s">
        <v>315</v>
      </c>
      <c r="V271" s="73" t="s">
        <v>183</v>
      </c>
      <c r="W271" s="84">
        <f>VLOOKUP(V271,'MAPAS DE RIESGOS INHER Y RESID'!$E$16:$F$18,2,FALSE)</f>
        <v>0.9</v>
      </c>
      <c r="X271" s="75">
        <f t="shared" si="28"/>
        <v>4.7999999999999972</v>
      </c>
      <c r="Y271" s="73" t="str">
        <f>IF(OR('MAPAS DE RIESGOS INHER Y RESID'!$G$18='MATRIZ DE RIESGOS DE SST'!X271,X271&lt;'MAPAS DE RIESGOS INHER Y RESID'!$G$16+1),'MAPAS DE RIESGOS INHER Y RESID'!$M$19,IF(OR('MAPAS DE RIESGOS INHER Y RESID'!$H$17='MATRIZ DE RIESGOS DE SST'!X271,X271&lt;'MAPAS DE RIESGOS INHER Y RESID'!$I$18+1),'MAPAS DE RIESGOS INHER Y RESID'!$M$18,IF(OR('MAPAS DE RIESGOS INHER Y RESID'!$I$17='MATRIZ DE RIESGOS DE SST'!X271,X271&lt;'MAPAS DE RIESGOS INHER Y RESID'!$J$17+1),'MAPAS DE RIESGOS INHER Y RESID'!$M$17,'MAPAS DE RIESGOS INHER Y RESID'!$M$16)))</f>
        <v>BAJO</v>
      </c>
      <c r="Z271" s="86" t="s">
        <v>203</v>
      </c>
    </row>
    <row r="272" spans="1:26" ht="165" customHeight="1">
      <c r="A272" s="121"/>
      <c r="B272" s="123"/>
      <c r="C272" s="123"/>
      <c r="D272" s="123"/>
      <c r="E272" s="123"/>
      <c r="F272" s="123"/>
      <c r="G272" s="123"/>
      <c r="H272" s="119"/>
      <c r="I272" s="83" t="s">
        <v>101</v>
      </c>
      <c r="J272" s="88" t="s">
        <v>360</v>
      </c>
      <c r="K272" s="83" t="s">
        <v>102</v>
      </c>
      <c r="L272" s="73" t="s">
        <v>182</v>
      </c>
      <c r="M272" s="74">
        <f>VLOOKUP('MATRIZ DE RIESGOS DE SST'!L272,'MAPAS DE RIESGOS INHER Y RESID'!$E$3:$F$7,2,FALSE)</f>
        <v>3</v>
      </c>
      <c r="N272" s="73" t="s">
        <v>191</v>
      </c>
      <c r="O272" s="74">
        <f>VLOOKUP('MATRIZ DE RIESGOS DE SST'!N272,'MAPAS DE RIESGOS INHER Y RESID'!$O$3:$P$7,2,FALSE)</f>
        <v>4</v>
      </c>
      <c r="P272" s="74">
        <f t="shared" si="29"/>
        <v>12</v>
      </c>
      <c r="Q272" s="73" t="str">
        <f>IF(OR('MAPAS DE RIESGOS INHER Y RESID'!$G$7='MATRIZ DE RIESGOS DE SST'!P272,P272&lt;'MAPAS DE RIESGOS INHER Y RESID'!$G$3+1),'MAPAS DE RIESGOS INHER Y RESID'!$M$6,IF(OR('MAPAS DE RIESGOS INHER Y RESID'!$H$5='MATRIZ DE RIESGOS DE SST'!P272,P272&lt;'MAPAS DE RIESGOS INHER Y RESID'!$I$5+1),'MAPAS DE RIESGOS INHER Y RESID'!$M$5,IF(OR('MAPAS DE RIESGOS INHER Y RESID'!$I$4='MATRIZ DE RIESGOS DE SST'!P272,P272&lt;'MAPAS DE RIESGOS INHER Y RESID'!$J$4+1),'MAPAS DE RIESGOS INHER Y RESID'!$M$4,'MAPAS DE RIESGOS INHER Y RESID'!$M$3)))</f>
        <v>MODERADO</v>
      </c>
      <c r="R272" s="89" t="s">
        <v>282</v>
      </c>
      <c r="S272" s="86" t="s">
        <v>402</v>
      </c>
      <c r="T272" s="86" t="s">
        <v>314</v>
      </c>
      <c r="U272" s="86" t="s">
        <v>315</v>
      </c>
      <c r="V272" s="73" t="s">
        <v>183</v>
      </c>
      <c r="W272" s="84">
        <f>VLOOKUP(V272,'MAPAS DE RIESGOS INHER Y RESID'!$E$16:$F$18,2,FALSE)</f>
        <v>0.9</v>
      </c>
      <c r="X272" s="75">
        <f t="shared" si="28"/>
        <v>1.1999999999999993</v>
      </c>
      <c r="Y272" s="73" t="str">
        <f>IF(OR('MAPAS DE RIESGOS INHER Y RESID'!$G$18='MATRIZ DE RIESGOS DE SST'!X272,X272&lt;'MAPAS DE RIESGOS INHER Y RESID'!$G$16+1),'MAPAS DE RIESGOS INHER Y RESID'!$M$19,IF(OR('MAPAS DE RIESGOS INHER Y RESID'!$H$17='MATRIZ DE RIESGOS DE SST'!X272,X272&lt;'MAPAS DE RIESGOS INHER Y RESID'!$I$18+1),'MAPAS DE RIESGOS INHER Y RESID'!$M$18,IF(OR('MAPAS DE RIESGOS INHER Y RESID'!$I$17='MATRIZ DE RIESGOS DE SST'!X272,X272&lt;'MAPAS DE RIESGOS INHER Y RESID'!$J$17+1),'MAPAS DE RIESGOS INHER Y RESID'!$M$17,'MAPAS DE RIESGOS INHER Y RESID'!$M$16)))</f>
        <v>BAJO</v>
      </c>
      <c r="Z272" s="86" t="s">
        <v>203</v>
      </c>
    </row>
    <row r="273" spans="1:26" ht="165" customHeight="1">
      <c r="A273" s="121"/>
      <c r="B273" s="123"/>
      <c r="C273" s="123"/>
      <c r="D273" s="123"/>
      <c r="E273" s="123"/>
      <c r="F273" s="123"/>
      <c r="G273" s="123"/>
      <c r="H273" s="119"/>
      <c r="I273" s="83" t="s">
        <v>223</v>
      </c>
      <c r="J273" s="88" t="s">
        <v>370</v>
      </c>
      <c r="K273" s="83" t="s">
        <v>81</v>
      </c>
      <c r="L273" s="73" t="s">
        <v>182</v>
      </c>
      <c r="M273" s="74">
        <f>VLOOKUP('MATRIZ DE RIESGOS DE SST'!L273,'MAPAS DE RIESGOS INHER Y RESID'!$E$3:$F$7,2,FALSE)</f>
        <v>3</v>
      </c>
      <c r="N273" s="73" t="s">
        <v>192</v>
      </c>
      <c r="O273" s="74">
        <f>VLOOKUP('MATRIZ DE RIESGOS DE SST'!N273,'MAPAS DE RIESGOS INHER Y RESID'!$O$3:$P$7,2,FALSE)</f>
        <v>16</v>
      </c>
      <c r="P273" s="74">
        <f t="shared" si="29"/>
        <v>48</v>
      </c>
      <c r="Q273" s="73" t="str">
        <f>IF(OR('MAPAS DE RIESGOS INHER Y RESID'!$G$7='MATRIZ DE RIESGOS DE SST'!P273,P273&lt;'MAPAS DE RIESGOS INHER Y RESID'!$G$3+1),'MAPAS DE RIESGOS INHER Y RESID'!$M$6,IF(OR('MAPAS DE RIESGOS INHER Y RESID'!$H$5='MATRIZ DE RIESGOS DE SST'!P273,P273&lt;'MAPAS DE RIESGOS INHER Y RESID'!$I$5+1),'MAPAS DE RIESGOS INHER Y RESID'!$M$5,IF(OR('MAPAS DE RIESGOS INHER Y RESID'!$I$4='MATRIZ DE RIESGOS DE SST'!P273,P273&lt;'MAPAS DE RIESGOS INHER Y RESID'!$J$4+1),'MAPAS DE RIESGOS INHER Y RESID'!$M$4,'MAPAS DE RIESGOS INHER Y RESID'!$M$3)))</f>
        <v>MODERADO</v>
      </c>
      <c r="R273" s="89" t="s">
        <v>282</v>
      </c>
      <c r="S273" s="89" t="s">
        <v>282</v>
      </c>
      <c r="T273" s="86" t="s">
        <v>306</v>
      </c>
      <c r="U273" s="86" t="s">
        <v>307</v>
      </c>
      <c r="V273" s="73" t="s">
        <v>183</v>
      </c>
      <c r="W273" s="84">
        <f>VLOOKUP(V273,'MAPAS DE RIESGOS INHER Y RESID'!$E$16:$F$18,2,FALSE)</f>
        <v>0.9</v>
      </c>
      <c r="X273" s="75">
        <f t="shared" si="28"/>
        <v>4.7999999999999972</v>
      </c>
      <c r="Y273" s="73" t="str">
        <f>IF(OR('MAPAS DE RIESGOS INHER Y RESID'!$G$18='MATRIZ DE RIESGOS DE SST'!X273,X273&lt;'MAPAS DE RIESGOS INHER Y RESID'!$G$16+1),'MAPAS DE RIESGOS INHER Y RESID'!$M$19,IF(OR('MAPAS DE RIESGOS INHER Y RESID'!$H$17='MATRIZ DE RIESGOS DE SST'!X273,X273&lt;'MAPAS DE RIESGOS INHER Y RESID'!$I$18+1),'MAPAS DE RIESGOS INHER Y RESID'!$M$18,IF(OR('MAPAS DE RIESGOS INHER Y RESID'!$I$17='MATRIZ DE RIESGOS DE SST'!X273,X273&lt;'MAPAS DE RIESGOS INHER Y RESID'!$J$17+1),'MAPAS DE RIESGOS INHER Y RESID'!$M$17,'MAPAS DE RIESGOS INHER Y RESID'!$M$16)))</f>
        <v>BAJO</v>
      </c>
      <c r="Z273" s="86" t="s">
        <v>203</v>
      </c>
    </row>
    <row r="274" spans="1:26" ht="165" customHeight="1">
      <c r="A274" s="121"/>
      <c r="B274" s="123"/>
      <c r="C274" s="123"/>
      <c r="D274" s="123"/>
      <c r="E274" s="123"/>
      <c r="F274" s="123"/>
      <c r="G274" s="123"/>
      <c r="H274" s="119"/>
      <c r="I274" s="83" t="s">
        <v>117</v>
      </c>
      <c r="J274" s="88" t="s">
        <v>361</v>
      </c>
      <c r="K274" s="83" t="s">
        <v>118</v>
      </c>
      <c r="L274" s="73" t="s">
        <v>182</v>
      </c>
      <c r="M274" s="74">
        <f>VLOOKUP('MATRIZ DE RIESGOS DE SST'!L274,'MAPAS DE RIESGOS INHER Y RESID'!$E$3:$F$7,2,FALSE)</f>
        <v>3</v>
      </c>
      <c r="N274" s="73" t="s">
        <v>192</v>
      </c>
      <c r="O274" s="74">
        <f>VLOOKUP('MATRIZ DE RIESGOS DE SST'!N274,'MAPAS DE RIESGOS INHER Y RESID'!$O$3:$P$7,2,FALSE)</f>
        <v>16</v>
      </c>
      <c r="P274" s="74">
        <f t="shared" si="29"/>
        <v>48</v>
      </c>
      <c r="Q274" s="73" t="str">
        <f>IF(OR('MAPAS DE RIESGOS INHER Y RESID'!$G$7='MATRIZ DE RIESGOS DE SST'!P274,P274&lt;'MAPAS DE RIESGOS INHER Y RESID'!$G$3+1),'MAPAS DE RIESGOS INHER Y RESID'!$M$6,IF(OR('MAPAS DE RIESGOS INHER Y RESID'!$H$5='MATRIZ DE RIESGOS DE SST'!P274,P274&lt;'MAPAS DE RIESGOS INHER Y RESID'!$I$5+1),'MAPAS DE RIESGOS INHER Y RESID'!$M$5,IF(OR('MAPAS DE RIESGOS INHER Y RESID'!$I$4='MATRIZ DE RIESGOS DE SST'!P274,P274&lt;'MAPAS DE RIESGOS INHER Y RESID'!$J$4+1),'MAPAS DE RIESGOS INHER Y RESID'!$M$4,'MAPAS DE RIESGOS INHER Y RESID'!$M$3)))</f>
        <v>MODERADO</v>
      </c>
      <c r="R274" s="89" t="s">
        <v>282</v>
      </c>
      <c r="S274" s="89" t="s">
        <v>282</v>
      </c>
      <c r="T274" s="86" t="s">
        <v>320</v>
      </c>
      <c r="U274" s="86" t="s">
        <v>319</v>
      </c>
      <c r="V274" s="73" t="s">
        <v>183</v>
      </c>
      <c r="W274" s="84">
        <f>VLOOKUP(V274,'MAPAS DE RIESGOS INHER Y RESID'!$E$16:$F$18,2,FALSE)</f>
        <v>0.9</v>
      </c>
      <c r="X274" s="75">
        <f t="shared" si="28"/>
        <v>4.7999999999999972</v>
      </c>
      <c r="Y274" s="73" t="str">
        <f>IF(OR('MAPAS DE RIESGOS INHER Y RESID'!$G$18='MATRIZ DE RIESGOS DE SST'!X274,X274&lt;'MAPAS DE RIESGOS INHER Y RESID'!$G$16+1),'MAPAS DE RIESGOS INHER Y RESID'!$M$19,IF(OR('MAPAS DE RIESGOS INHER Y RESID'!$H$17='MATRIZ DE RIESGOS DE SST'!X274,X274&lt;'MAPAS DE RIESGOS INHER Y RESID'!$I$18+1),'MAPAS DE RIESGOS INHER Y RESID'!$M$18,IF(OR('MAPAS DE RIESGOS INHER Y RESID'!$I$17='MATRIZ DE RIESGOS DE SST'!X274,X274&lt;'MAPAS DE RIESGOS INHER Y RESID'!$J$17+1),'MAPAS DE RIESGOS INHER Y RESID'!$M$17,'MAPAS DE RIESGOS INHER Y RESID'!$M$16)))</f>
        <v>BAJO</v>
      </c>
      <c r="Z274" s="86" t="s">
        <v>203</v>
      </c>
    </row>
    <row r="275" spans="1:26" ht="165" customHeight="1">
      <c r="A275" s="121"/>
      <c r="B275" s="123"/>
      <c r="C275" s="123"/>
      <c r="D275" s="123"/>
      <c r="E275" s="123"/>
      <c r="F275" s="123"/>
      <c r="G275" s="123"/>
      <c r="H275" s="119"/>
      <c r="I275" s="83" t="s">
        <v>112</v>
      </c>
      <c r="J275" s="88" t="s">
        <v>113</v>
      </c>
      <c r="K275" s="83" t="s">
        <v>114</v>
      </c>
      <c r="L275" s="73" t="s">
        <v>182</v>
      </c>
      <c r="M275" s="74">
        <f>VLOOKUP('MATRIZ DE RIESGOS DE SST'!L275,'MAPAS DE RIESGOS INHER Y RESID'!$E$3:$F$7,2,FALSE)</f>
        <v>3</v>
      </c>
      <c r="N275" s="73" t="s">
        <v>192</v>
      </c>
      <c r="O275" s="74">
        <f>VLOOKUP('MATRIZ DE RIESGOS DE SST'!N275,'MAPAS DE RIESGOS INHER Y RESID'!$O$3:$P$7,2,FALSE)</f>
        <v>16</v>
      </c>
      <c r="P275" s="74">
        <f t="shared" si="29"/>
        <v>48</v>
      </c>
      <c r="Q275" s="73" t="str">
        <f>IF(OR('MAPAS DE RIESGOS INHER Y RESID'!$G$7='MATRIZ DE RIESGOS DE SST'!P275,P275&lt;'MAPAS DE RIESGOS INHER Y RESID'!$G$3+1),'MAPAS DE RIESGOS INHER Y RESID'!$M$6,IF(OR('MAPAS DE RIESGOS INHER Y RESID'!$H$5='MATRIZ DE RIESGOS DE SST'!P275,P275&lt;'MAPAS DE RIESGOS INHER Y RESID'!$I$5+1),'MAPAS DE RIESGOS INHER Y RESID'!$M$5,IF(OR('MAPAS DE RIESGOS INHER Y RESID'!$I$4='MATRIZ DE RIESGOS DE SST'!P275,P275&lt;'MAPAS DE RIESGOS INHER Y RESID'!$J$4+1),'MAPAS DE RIESGOS INHER Y RESID'!$M$4,'MAPAS DE RIESGOS INHER Y RESID'!$M$3)))</f>
        <v>MODERADO</v>
      </c>
      <c r="R275" s="86" t="s">
        <v>445</v>
      </c>
      <c r="S275" s="89" t="s">
        <v>282</v>
      </c>
      <c r="T275" s="86" t="s">
        <v>320</v>
      </c>
      <c r="U275" s="86" t="s">
        <v>319</v>
      </c>
      <c r="V275" s="73" t="s">
        <v>183</v>
      </c>
      <c r="W275" s="84">
        <f>VLOOKUP(V275,'MAPAS DE RIESGOS INHER Y RESID'!$E$16:$F$18,2,FALSE)</f>
        <v>0.9</v>
      </c>
      <c r="X275" s="75">
        <f t="shared" si="28"/>
        <v>4.7999999999999972</v>
      </c>
      <c r="Y275" s="73" t="str">
        <f>IF(OR('MAPAS DE RIESGOS INHER Y RESID'!$G$18='MATRIZ DE RIESGOS DE SST'!X275,X275&lt;'MAPAS DE RIESGOS INHER Y RESID'!$G$16+1),'MAPAS DE RIESGOS INHER Y RESID'!$M$19,IF(OR('MAPAS DE RIESGOS INHER Y RESID'!$H$17='MATRIZ DE RIESGOS DE SST'!X275,X275&lt;'MAPAS DE RIESGOS INHER Y RESID'!$I$18+1),'MAPAS DE RIESGOS INHER Y RESID'!$M$18,IF(OR('MAPAS DE RIESGOS INHER Y RESID'!$I$17='MATRIZ DE RIESGOS DE SST'!X275,X275&lt;'MAPAS DE RIESGOS INHER Y RESID'!$J$17+1),'MAPAS DE RIESGOS INHER Y RESID'!$M$17,'MAPAS DE RIESGOS INHER Y RESID'!$M$16)))</f>
        <v>BAJO</v>
      </c>
      <c r="Z275" s="86" t="s">
        <v>203</v>
      </c>
    </row>
    <row r="276" spans="1:26" ht="153">
      <c r="A276" s="122"/>
      <c r="B276" s="123"/>
      <c r="C276" s="123"/>
      <c r="D276" s="123"/>
      <c r="E276" s="123"/>
      <c r="F276" s="123"/>
      <c r="G276" s="123"/>
      <c r="H276" s="119"/>
      <c r="I276" s="83" t="s">
        <v>115</v>
      </c>
      <c r="J276" s="88" t="s">
        <v>116</v>
      </c>
      <c r="K276" s="83" t="s">
        <v>114</v>
      </c>
      <c r="L276" s="73" t="s">
        <v>182</v>
      </c>
      <c r="M276" s="74">
        <f>VLOOKUP('MATRIZ DE RIESGOS DE SST'!L276,'MAPAS DE RIESGOS INHER Y RESID'!$E$3:$F$7,2,FALSE)</f>
        <v>3</v>
      </c>
      <c r="N276" s="73" t="s">
        <v>192</v>
      </c>
      <c r="O276" s="74">
        <f>VLOOKUP('MATRIZ DE RIESGOS DE SST'!N276,'MAPAS DE RIESGOS INHER Y RESID'!$O$3:$P$7,2,FALSE)</f>
        <v>16</v>
      </c>
      <c r="P276" s="74">
        <f t="shared" si="29"/>
        <v>48</v>
      </c>
      <c r="Q276" s="73" t="str">
        <f>IF(OR('MAPAS DE RIESGOS INHER Y RESID'!$G$7='MATRIZ DE RIESGOS DE SST'!P276,P276&lt;'MAPAS DE RIESGOS INHER Y RESID'!$G$3+1),'MAPAS DE RIESGOS INHER Y RESID'!$M$6,IF(OR('MAPAS DE RIESGOS INHER Y RESID'!$H$5='MATRIZ DE RIESGOS DE SST'!P276,P276&lt;'MAPAS DE RIESGOS INHER Y RESID'!$I$5+1),'MAPAS DE RIESGOS INHER Y RESID'!$M$5,IF(OR('MAPAS DE RIESGOS INHER Y RESID'!$I$4='MATRIZ DE RIESGOS DE SST'!P276,P276&lt;'MAPAS DE RIESGOS INHER Y RESID'!$J$4+1),'MAPAS DE RIESGOS INHER Y RESID'!$M$4,'MAPAS DE RIESGOS INHER Y RESID'!$M$3)))</f>
        <v>MODERADO</v>
      </c>
      <c r="R276" s="86" t="s">
        <v>327</v>
      </c>
      <c r="S276" s="86" t="s">
        <v>326</v>
      </c>
      <c r="T276" s="86" t="s">
        <v>320</v>
      </c>
      <c r="U276" s="86" t="s">
        <v>319</v>
      </c>
      <c r="V276" s="73" t="s">
        <v>183</v>
      </c>
      <c r="W276" s="84">
        <f>VLOOKUP(V276,'MAPAS DE RIESGOS INHER Y RESID'!$E$16:$F$18,2,FALSE)</f>
        <v>0.9</v>
      </c>
      <c r="X276" s="75">
        <f t="shared" si="28"/>
        <v>4.7999999999999972</v>
      </c>
      <c r="Y276" s="73" t="str">
        <f>IF(OR('MAPAS DE RIESGOS INHER Y RESID'!$G$18='MATRIZ DE RIESGOS DE SST'!X276,X276&lt;'MAPAS DE RIESGOS INHER Y RESID'!$G$16+1),'MAPAS DE RIESGOS INHER Y RESID'!$M$19,IF(OR('MAPAS DE RIESGOS INHER Y RESID'!$H$17='MATRIZ DE RIESGOS DE SST'!X276,X276&lt;'MAPAS DE RIESGOS INHER Y RESID'!$I$18+1),'MAPAS DE RIESGOS INHER Y RESID'!$M$18,IF(OR('MAPAS DE RIESGOS INHER Y RESID'!$I$17='MATRIZ DE RIESGOS DE SST'!X276,X276&lt;'MAPAS DE RIESGOS INHER Y RESID'!$J$17+1),'MAPAS DE RIESGOS INHER Y RESID'!$M$17,'MAPAS DE RIESGOS INHER Y RESID'!$M$16)))</f>
        <v>BAJO</v>
      </c>
      <c r="Z276" s="86" t="s">
        <v>203</v>
      </c>
    </row>
  </sheetData>
  <autoFilter ref="A5:Z276"/>
  <mergeCells count="154">
    <mergeCell ref="A261:A276"/>
    <mergeCell ref="B261:B276"/>
    <mergeCell ref="C261:C276"/>
    <mergeCell ref="D261:D276"/>
    <mergeCell ref="E261:E276"/>
    <mergeCell ref="F261:F276"/>
    <mergeCell ref="G261:G276"/>
    <mergeCell ref="H261:H276"/>
    <mergeCell ref="A198:A210"/>
    <mergeCell ref="A245:A260"/>
    <mergeCell ref="A238:A244"/>
    <mergeCell ref="H238:H244"/>
    <mergeCell ref="H226:H237"/>
    <mergeCell ref="A211:A225"/>
    <mergeCell ref="A226:A237"/>
    <mergeCell ref="B245:B260"/>
    <mergeCell ref="C245:C260"/>
    <mergeCell ref="D245:D260"/>
    <mergeCell ref="E245:E260"/>
    <mergeCell ref="F245:F260"/>
    <mergeCell ref="G245:G260"/>
    <mergeCell ref="H245:H260"/>
    <mergeCell ref="B238:B244"/>
    <mergeCell ref="C238:C244"/>
    <mergeCell ref="D238:D244"/>
    <mergeCell ref="E238:E244"/>
    <mergeCell ref="F238:F244"/>
    <mergeCell ref="G238:G244"/>
    <mergeCell ref="B226:B237"/>
    <mergeCell ref="C226:C237"/>
    <mergeCell ref="D226:D237"/>
    <mergeCell ref="E226:E237"/>
    <mergeCell ref="F226:F237"/>
    <mergeCell ref="G226:G237"/>
    <mergeCell ref="A158:A171"/>
    <mergeCell ref="B158:B171"/>
    <mergeCell ref="C158:C171"/>
    <mergeCell ref="D158:D171"/>
    <mergeCell ref="E158:E171"/>
    <mergeCell ref="F158:F171"/>
    <mergeCell ref="G158:G171"/>
    <mergeCell ref="H158:H171"/>
    <mergeCell ref="A137:A157"/>
    <mergeCell ref="B137:B157"/>
    <mergeCell ref="C137:C157"/>
    <mergeCell ref="D137:D157"/>
    <mergeCell ref="E137:E157"/>
    <mergeCell ref="C6:C22"/>
    <mergeCell ref="E6:E22"/>
    <mergeCell ref="G44:G62"/>
    <mergeCell ref="B82:B99"/>
    <mergeCell ref="C82:C99"/>
    <mergeCell ref="F82:F99"/>
    <mergeCell ref="F137:F157"/>
    <mergeCell ref="G137:G157"/>
    <mergeCell ref="H137:H157"/>
    <mergeCell ref="A63:A81"/>
    <mergeCell ref="B63:B81"/>
    <mergeCell ref="C63:C81"/>
    <mergeCell ref="D63:D81"/>
    <mergeCell ref="A82:A99"/>
    <mergeCell ref="G82:G99"/>
    <mergeCell ref="E63:E81"/>
    <mergeCell ref="F63:F81"/>
    <mergeCell ref="G63:G81"/>
    <mergeCell ref="I4:I5"/>
    <mergeCell ref="D23:D43"/>
    <mergeCell ref="D44:D62"/>
    <mergeCell ref="X4:X5"/>
    <mergeCell ref="Z4:Z5"/>
    <mergeCell ref="H6:H22"/>
    <mergeCell ref="F6:F22"/>
    <mergeCell ref="A44:A62"/>
    <mergeCell ref="A23:A43"/>
    <mergeCell ref="B23:B43"/>
    <mergeCell ref="B44:B62"/>
    <mergeCell ref="C23:C43"/>
    <mergeCell ref="C44:C62"/>
    <mergeCell ref="H23:H43"/>
    <mergeCell ref="H44:H62"/>
    <mergeCell ref="E23:E43"/>
    <mergeCell ref="E44:E62"/>
    <mergeCell ref="F44:F62"/>
    <mergeCell ref="G23:G43"/>
    <mergeCell ref="F23:F43"/>
    <mergeCell ref="G6:G22"/>
    <mergeCell ref="A6:A22"/>
    <mergeCell ref="B6:B22"/>
    <mergeCell ref="D6:D22"/>
    <mergeCell ref="C1:Y1"/>
    <mergeCell ref="A1:B1"/>
    <mergeCell ref="H63:H81"/>
    <mergeCell ref="A100:A115"/>
    <mergeCell ref="H100:H115"/>
    <mergeCell ref="B100:B115"/>
    <mergeCell ref="C100:C115"/>
    <mergeCell ref="D100:D115"/>
    <mergeCell ref="E100:E115"/>
    <mergeCell ref="F100:F115"/>
    <mergeCell ref="G100:G115"/>
    <mergeCell ref="B2:Z2"/>
    <mergeCell ref="B3:Z3"/>
    <mergeCell ref="J4:J5"/>
    <mergeCell ref="K4:K5"/>
    <mergeCell ref="Q4:Q5"/>
    <mergeCell ref="R4:U4"/>
    <mergeCell ref="V4:V5"/>
    <mergeCell ref="Y4:Y5"/>
    <mergeCell ref="L4:O4"/>
    <mergeCell ref="A4:A5"/>
    <mergeCell ref="B4:C4"/>
    <mergeCell ref="D4:G4"/>
    <mergeCell ref="H4:H5"/>
    <mergeCell ref="A116:A136"/>
    <mergeCell ref="B116:B136"/>
    <mergeCell ref="C116:C136"/>
    <mergeCell ref="D116:D136"/>
    <mergeCell ref="E116:E136"/>
    <mergeCell ref="H82:H99"/>
    <mergeCell ref="D82:D99"/>
    <mergeCell ref="E82:E99"/>
    <mergeCell ref="F116:F136"/>
    <mergeCell ref="G116:G136"/>
    <mergeCell ref="H116:H136"/>
    <mergeCell ref="H187:H197"/>
    <mergeCell ref="A172:A186"/>
    <mergeCell ref="B172:B186"/>
    <mergeCell ref="C172:C186"/>
    <mergeCell ref="D172:D186"/>
    <mergeCell ref="E172:E186"/>
    <mergeCell ref="F172:F186"/>
    <mergeCell ref="G172:G186"/>
    <mergeCell ref="H172:H186"/>
    <mergeCell ref="A187:A197"/>
    <mergeCell ref="B187:B197"/>
    <mergeCell ref="C187:C197"/>
    <mergeCell ref="D187:D197"/>
    <mergeCell ref="E187:E197"/>
    <mergeCell ref="F187:F197"/>
    <mergeCell ref="G187:G197"/>
    <mergeCell ref="B211:B225"/>
    <mergeCell ref="C211:C225"/>
    <mergeCell ref="D211:D225"/>
    <mergeCell ref="E211:E225"/>
    <mergeCell ref="F211:F225"/>
    <mergeCell ref="G211:G225"/>
    <mergeCell ref="H211:H225"/>
    <mergeCell ref="B198:B210"/>
    <mergeCell ref="C198:C210"/>
    <mergeCell ref="D198:D210"/>
    <mergeCell ref="E198:E210"/>
    <mergeCell ref="F198:F210"/>
    <mergeCell ref="G198:G210"/>
    <mergeCell ref="H198:H210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00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1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2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3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4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L62:L72 L81:L92 L76 L99:L108 L181:L182 L222:L223 L169:L175 L187:L188 L204:L206 L238:L241 L226:L229 L211:L217 L115:L126 L137:L155 L157:L162 L22:L23 L250 L245:L247 L266 L6:L11 L43:L46 L27:L38 L74 L110:L113</xm:sqref>
        </x14:conditionalFormatting>
        <x14:conditionalFormatting xmlns:xm="http://schemas.microsoft.com/office/excel/2006/main">
          <x14:cfRule type="cellIs" priority="1795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6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7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8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9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N54 N62:N72 N81:N92 N76 N99:N108 N181:N182 N222:N223 N169:N175 N187:N188 N204:N206 N238:N241 N226:N229 N211:N217 N115:N126 N137:N155 N157:N162 N22:N23 N250 N245:N247 N266 N6:N11 N43:N46 N27:N38 N74 N110:N113</xm:sqref>
        </x14:conditionalFormatting>
        <x14:conditionalFormatting xmlns:xm="http://schemas.microsoft.com/office/excel/2006/main">
          <x14:cfRule type="cellIs" priority="1901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2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7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8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V27:V34 V48:V52 V43:V46 Q62:Q72 Q81:Q92 Q99:Q108 Q181:Q182 Q222:Q223 Q169:Q175 Q187:Q188 Q204:Q206 Q238:Q241 Q226:Q229 Q211:Q217 V99:V108 V62:V71 V81:V90 Q116:Q126 Q137:Q155 V186:V193 Q157:Q162 V22:V23 Q22:Q23 V115:V155 V157:V184 V197:V233 V237:V241 Q250 Q245:Q247 V245:V271 Q266 Q6:Q11 V6:V11 Q43:Q46 Y43:Y55 Y99:Y108 Q27:Q38 Y6:Y41 Y57:Y72 Y74:Y92 Q74 Y94:Y97 Y110:Y276 V110:V113 Q110:Q113</xm:sqref>
        </x14:conditionalFormatting>
        <x14:conditionalFormatting xmlns:xm="http://schemas.microsoft.com/office/excel/2006/main">
          <x14:cfRule type="cellIs" priority="1774" operator="equal" id="{576414DA-4953-4DAF-BD72-1E0529D2437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5" operator="equal" id="{74BBB21C-A899-4346-865F-25DE635D252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6" operator="equal" id="{12E18EA2-32ED-49D7-A29A-16142FFE7DB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7" operator="equal" id="{B8204D5F-34D0-4134-8FA3-0F6B4B52A2F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8" operator="equal" id="{E7432CFA-7DB4-465F-8952-C0EA4F750C3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cellIs" priority="1769" operator="equal" id="{080DEDC1-DBB2-446F-BD18-F306FD0374C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0" operator="equal" id="{4681E2C0-F58D-40C0-A8A7-297740D498A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1" operator="equal" id="{B7685C07-FAA1-4A52-9996-8B54CFB7C96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2" operator="equal" id="{DE404817-8063-4FA1-8A6C-9747C3CEC00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3" operator="equal" id="{F7CA3597-6326-44E4-9CF6-B96F76D215F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cellIs" priority="1783" operator="equal" id="{E58FCA16-59F9-4710-B84F-E9E92903838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4" operator="equal" id="{6BC2CC95-AA2B-441B-8B0C-CB86BED03F0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5" operator="equal" id="{7CAAA8EA-2FB2-4059-9745-C91560B45E8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6" operator="equal" id="{1855DD57-5BEA-4903-88AA-3AEBD1AF99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cellIs" priority="1765" operator="equal" id="{18AD9F18-4185-49AA-AE86-C05362A6BA6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6" operator="equal" id="{1306A616-EA53-434D-B36A-6797B510CD4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7" operator="equal" id="{5580BC2D-33C4-4D35-AAD2-75793BCC10E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8" operator="equal" id="{EF922EDE-41CE-44A3-A3FC-92E408B9D7E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V47</xm:sqref>
        </x14:conditionalFormatting>
        <x14:conditionalFormatting xmlns:xm="http://schemas.microsoft.com/office/excel/2006/main">
          <x14:cfRule type="cellIs" priority="1752" operator="equal" id="{6579E85B-0672-443B-AC3F-79AC8A9B4C1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3" operator="equal" id="{D7EC0E2F-38A5-4931-AC9D-AA92DB28293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4" operator="equal" id="{713193CB-2366-4980-AF3F-F96723E1F02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5" operator="equal" id="{FCD1FB94-9B31-44A7-9661-82D30192823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6" operator="equal" id="{0DB32F6B-6894-4B56-A7CD-D563677415D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cellIs" priority="1747" operator="equal" id="{B47793DB-07B0-46AB-B95A-4DA63D6036B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8" operator="equal" id="{65A26112-7F4A-4445-96D3-E28BB170830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9" operator="equal" id="{B1A65F18-655A-4BD5-9C15-39A01EB037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0" operator="equal" id="{9658AA57-5096-48B4-802D-EF1F941AC57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1" operator="equal" id="{64FED792-2C29-4964-99F7-9823947C388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cellIs" priority="1761" operator="equal" id="{20FE0340-3E7E-4337-A068-A773D209AD4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2" operator="equal" id="{18CFDFFE-994E-4F8D-BAD1-97D18932972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3" operator="equal" id="{AC88450E-8473-4113-A9ED-26ED3976300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4" operator="equal" id="{0C2452CA-A420-4D62-B3A9-CECA77B8B59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Q49</xm:sqref>
        </x14:conditionalFormatting>
        <x14:conditionalFormatting xmlns:xm="http://schemas.microsoft.com/office/excel/2006/main">
          <x14:cfRule type="cellIs" priority="1730" operator="equal" id="{6E800DF4-935E-466C-9E70-4C068714F65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1" operator="equal" id="{67A66716-3368-4133-8401-16AE8B50B77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2" operator="equal" id="{C46AE556-76E3-4ED2-BA55-E5F47954E27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3" operator="equal" id="{8070E2CB-CA51-4380-9AE6-CA333D75E10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4" operator="equal" id="{DB3C2587-E925-4753-89D9-C9B2C21DEBD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cellIs" priority="1725" operator="equal" id="{999506A0-E4F4-4FCE-B887-2AE64C92162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6" operator="equal" id="{24622678-F532-4D27-805B-CAB8D5DDC8E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7" operator="equal" id="{3735E356-CDB1-4EF7-B50B-32AB8916257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8" operator="equal" id="{EC04094A-8FDE-4B6B-B782-14A41695850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9" operator="equal" id="{64510044-656C-4A4E-A21F-2BA9E26B9D6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cellIs" priority="1739" operator="equal" id="{6BB44169-A950-4C14-8BB5-552DB3EAAFE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0" operator="equal" id="{3D139C81-39EF-4AAE-ACDC-718B657ACCE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1" operator="equal" id="{D818239A-55F7-48BF-9F28-A3BFF66FE7F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2" operator="equal" id="{9B712A3B-DCF0-493A-B21E-E1DFD9E3CB4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cellIs" priority="1708" operator="equal" id="{41DF6544-A2CC-48D3-8FCD-54702289BA3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9" operator="equal" id="{CC0687B5-3C1F-45B3-92DD-83D0779E90E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0" operator="equal" id="{7F5AE07C-7122-41D5-99C2-A612DB881FE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1" operator="equal" id="{CB21D3CD-49ED-4071-AAFA-2DB25F2A559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2" operator="equal" id="{3861527A-7E76-45C6-906B-22652CE04DC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cellIs" priority="1703" operator="equal" id="{63BDD37F-7AA7-4F53-A1E6-A8FA7532E2E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4" operator="equal" id="{06F2CDDA-9AF2-4E83-953E-3BACFDF60BD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5" operator="equal" id="{73677C0E-1111-42CA-82FB-1E526CC38DE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6" operator="equal" id="{61A24DD6-A8BC-4067-885B-35DED769F1B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7" operator="equal" id="{4713D47B-0360-4EA8-B044-D3A93013E4C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cellIs" priority="1717" operator="equal" id="{46957254-D76A-4926-B830-E6F1D1C8EB4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8" operator="equal" id="{517E2C88-DCBB-4479-8F18-3FD2EA7652B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9" operator="equal" id="{C01A269F-0381-48C6-9027-F9EE276A4B9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0" operator="equal" id="{E20B1EBE-1F27-4194-A379-302BCF6EA79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cellIs" priority="1686" operator="equal" id="{C158B8E1-CEAB-4021-9F2E-C339DCA358E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7" operator="equal" id="{22B93BD8-3436-44AC-8960-9A6D9530F7B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8" operator="equal" id="{0D80B875-1403-4C88-A319-129C92F2872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9" operator="equal" id="{1126250F-8BF7-4640-B16F-71C7CD00FD0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0" operator="equal" id="{064597DF-C5DC-45E0-B55A-BCB83280730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cellIs" priority="1681" operator="equal" id="{B1848B9B-ACB5-42DF-A8B9-2A858CD2C98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2" operator="equal" id="{BC64FD34-E397-4ABB-B97A-01A6BDE6DEC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3" operator="equal" id="{21D7F9DB-9186-42AB-BE69-7602A1C75FF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4" operator="equal" id="{D4B47DBC-6E2B-4034-9C20-83CAA926E70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5" operator="equal" id="{1A23DFDA-3696-4034-8410-7721F606CDD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cellIs" priority="1695" operator="equal" id="{ECAAFC47-CE5E-4453-B503-D6C66E9F12A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6" operator="equal" id="{0988ACB1-8D4B-478A-B087-730E5C43951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7" operator="equal" id="{5451B568-53B5-4631-A008-8571B9D92F6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8" operator="equal" id="{DF0B1EBE-221B-43AE-9CFE-91E05044840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cellIs" priority="1664" operator="equal" id="{5FE8C460-3FF1-413B-9E7D-5EA2EAD9C68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5" operator="equal" id="{3EE91222-EB00-45DD-9AEC-7178EF0C434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6" operator="equal" id="{919BDD3A-F9AA-4647-9333-53ECAAF9F31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7" operator="equal" id="{E8EFD8FE-2DBB-4635-A91E-C11760C8585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8" operator="equal" id="{B8F7ECD1-5015-4ADF-872B-C35F2CE8F72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cellIs" priority="1659" operator="equal" id="{0DA17294-D199-41A0-A7A5-8EF90EA5DB8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0" operator="equal" id="{BC95A735-BCDD-4AA8-B26F-2DE27A59946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1" operator="equal" id="{2ACC72D4-D46B-4E69-BE84-489802321C2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2" operator="equal" id="{037DF68C-450E-4321-94DD-1CB009DCF0E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3" operator="equal" id="{814DCE7A-EC6B-4221-BBAA-248D1382ADC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cellIs" priority="1673" operator="equal" id="{4B9B85A9-FEB3-446E-8F1B-4DF6303DBB7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4" operator="equal" id="{1B9340FB-D768-4E96-88B7-B19C3AADBC8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5" operator="equal" id="{B3A8EB4D-B0F9-4227-BA3A-E0514D64E3C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6" operator="equal" id="{3EFB053C-0F01-4D71-940F-3D62EBB43BF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cellIs" priority="1642" operator="equal" id="{E9DD72CC-96A9-4EF4-903B-1A26F6857AF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3" operator="equal" id="{9BE4C271-297F-49B7-87F1-BE7E72569A7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4" operator="equal" id="{6A306FBA-595A-4F5E-845D-CE8794D300A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5" operator="equal" id="{E92910F9-0B69-4E4C-B814-9B391A515C1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6" operator="equal" id="{3DE2BA6A-1081-4B5D-AC44-BCE31B401E2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cellIs" priority="1637" operator="equal" id="{0358C183-EBFE-4DAA-AB18-D5B88CF9746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8" operator="equal" id="{4350CF5B-2260-49A3-8C5F-C9291368D91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9" operator="equal" id="{4D67FE31-FFBC-48D2-AA08-5155148B959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0" operator="equal" id="{DD3D3AF8-4224-40BA-9510-F8CD74CA0D8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1" operator="equal" id="{8F483048-33BC-43FA-BB39-E929D175CA0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cellIs" priority="1651" operator="equal" id="{FB4FC29D-9B64-4218-9D16-5E46FA27B50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2" operator="equal" id="{328F2240-0DF2-4AF5-B8AF-D172C942B33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3" operator="equal" id="{791DBF17-9A77-4285-AE51-0915EEBCB2C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4" operator="equal" id="{7F4C4D78-2A37-4C6D-A592-2D26AD9886A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cellIs" priority="1633" operator="equal" id="{7CF2AECC-36FA-4ED7-B8D6-2D69A7C4A03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4" operator="equal" id="{FBC32369-88C7-4F7E-8FE8-59F9ED2DFA4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5" operator="equal" id="{CC820A57-C0D9-4ADD-AECA-98EAB5D0AC2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6" operator="equal" id="{59AD19A3-EA9E-44E4-B559-54879AAA052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V58</xm:sqref>
        </x14:conditionalFormatting>
        <x14:conditionalFormatting xmlns:xm="http://schemas.microsoft.com/office/excel/2006/main">
          <x14:cfRule type="cellIs" priority="1611" operator="equal" id="{A56ADDE5-AC53-4110-B7AE-32E2C276A0D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2" operator="equal" id="{9029432B-7002-4231-9B75-2182EC134EC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3" operator="equal" id="{BEC986D1-A6A5-4B56-833E-D1003E9CE7D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4" operator="equal" id="{96171F6C-9C2A-41F0-A67C-85985C7345A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V76:V80</xm:sqref>
        </x14:conditionalFormatting>
        <x14:conditionalFormatting xmlns:xm="http://schemas.microsoft.com/office/excel/2006/main">
          <x14:cfRule type="cellIs" priority="1598" operator="equal" id="{FD69F281-46E9-4144-B95A-5840DF5216D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9" operator="equal" id="{02D4AD0F-1AB4-49E6-B2A5-0E8AFFD07C9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0" operator="equal" id="{FF068E0C-7A95-447F-B292-ED475DAC4BE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1" operator="equal" id="{3C472C25-4CD9-49E6-BD04-4359595712A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2" operator="equal" id="{210F7D22-6B68-41BC-8E06-B13B4B65C47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cellIs" priority="1593" operator="equal" id="{FE040DE4-F35D-45DF-94DC-BACEE12907E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4" operator="equal" id="{D9EB6208-F4F5-4BDA-B06E-2FD2E626E41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5" operator="equal" id="{4FC722D2-9515-4CF9-9CEB-16491E02457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6" operator="equal" id="{770CD838-8B21-488D-854F-5D776EBA277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7" operator="equal" id="{895337FC-2E25-4C09-B3F6-456E32F7F90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cellIs" priority="1607" operator="equal" id="{02AA56DA-943F-4F44-BB50-175E3AE808F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8" operator="equal" id="{91DFC0C3-9C6D-49ED-871B-3EE0F443C78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9" operator="equal" id="{BDB33217-25C5-4098-A1C2-B376A5EC1BF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0" operator="equal" id="{1B217D38-2DEE-4E10-879B-DEDF0512A84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cellIs" priority="1589" operator="equal" id="{8739D1B2-1EEA-4555-8CAB-30AA78D9F0F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0" operator="equal" id="{AF16C29F-41C5-4E31-AD37-E4C7F21A15D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1" operator="equal" id="{19B44C7F-3B37-425A-BC26-489FE5449B5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2" operator="equal" id="{5F1CEF24-B2FC-4F77-940C-F687C4E2653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V53 V35</xm:sqref>
        </x14:conditionalFormatting>
        <x14:conditionalFormatting xmlns:xm="http://schemas.microsoft.com/office/excel/2006/main">
          <x14:cfRule type="cellIs" priority="1576" operator="equal" id="{6F7F68CD-1B08-4DCB-85F1-1722C02862F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7" operator="equal" id="{B0E83A67-3EA8-4FED-98B3-0C26437F4BD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8" operator="equal" id="{4985159B-A5F8-4A1B-A662-4B1D3939CB8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9" operator="equal" id="{FDE3512E-ED47-48D5-B75D-248BC5E3DDE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0" operator="equal" id="{0141AD9A-2B00-4595-B7DD-F22BE2C66B2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cellIs" priority="1571" operator="equal" id="{03B904B6-CE70-4429-96DA-BFBBF42083D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2" operator="equal" id="{D8183BA4-D34D-4BE5-A36A-ADE28555B68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3" operator="equal" id="{AF01A97B-9B91-4BF2-BB71-AD88210FFC6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4" operator="equal" id="{B86829CE-7FE5-4B9F-AA38-C9CCAE3F54A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5" operator="equal" id="{81767608-9714-465B-884A-C5D22DE72E9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cellIs" priority="1585" operator="equal" id="{8211943E-1491-4B36-827C-EB53E0BC0A7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6" operator="equal" id="{D1CFFC0E-76F6-4551-9986-7671895C5E4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7" operator="equal" id="{61FF8F64-67DB-4880-BC95-FA66B4C2138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8" operator="equal" id="{DCE88258-4435-4F44-B013-9C5CA9DCFD0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cellIs" priority="1567" operator="equal" id="{64F4E2E8-BAEB-4999-9237-37854D46FBA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8" operator="equal" id="{E1373030-E48F-44F3-95FA-1DB9F680E0A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9" operator="equal" id="{F9DC0EE6-4719-4A92-BAE7-901AF0A7BC8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0" operator="equal" id="{944D778F-DC08-445F-BC6B-8684D1E9C2E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V38 V57 V75 V94:V96</xm:sqref>
        </x14:conditionalFormatting>
        <x14:conditionalFormatting xmlns:xm="http://schemas.microsoft.com/office/excel/2006/main">
          <x14:cfRule type="cellIs" priority="1554" operator="equal" id="{E77B4723-9EA1-4C3C-95F4-E4833919028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5" operator="equal" id="{FDF84EF4-97E8-4498-B48C-ABA26695E69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6" operator="equal" id="{5E8058F1-9AFB-4636-9C7C-30188AFD984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7" operator="equal" id="{0445786D-CA8D-4563-A4F6-61FD8357972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8" operator="equal" id="{0C242E93-D534-4EAC-AAAA-97CF08A28F7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cellIs" priority="1549" operator="equal" id="{562AC86E-1942-454C-8819-4341AE48991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0" operator="equal" id="{858688BA-D63B-4BE7-9C44-AD003099285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1" operator="equal" id="{36CA19E9-0EDD-481A-804A-85DE8675AE5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2" operator="equal" id="{4C14D84B-7A2B-4FD8-9DC2-C1741305FFB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3" operator="equal" id="{67CD7ABD-5A28-45FA-8DE7-D9BEF5A35CF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cellIs" priority="1563" operator="equal" id="{64F91E99-407C-4784-9A90-87FD8771DDE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4" operator="equal" id="{45EECB64-2C5F-4377-8A41-E39FC6E5987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5" operator="equal" id="{B381584E-2365-43B9-AFC6-54045B34881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6" operator="equal" id="{18FCAAA9-A436-46C5-B357-057DA21ACE2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cellIs" priority="1545" operator="equal" id="{3BDD6B85-3913-4BA5-999C-B7CEEEBCFDE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6" operator="equal" id="{FEABE7E4-69E6-4975-9B73-9EEF8701160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7" operator="equal" id="{ADE08B35-2AA1-4D1E-A731-2CA19BB4FA0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8" operator="equal" id="{3DB7ED25-3A6F-4397-B353-D9F6C64F81F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V37 V55 V74 V92</xm:sqref>
        </x14:conditionalFormatting>
        <x14:conditionalFormatting xmlns:xm="http://schemas.microsoft.com/office/excel/2006/main">
          <x14:cfRule type="cellIs" priority="1532" operator="equal" id="{E5B3175F-B296-4DF4-A7F8-2D85AE05DD9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3" operator="equal" id="{845135A0-7742-4E9C-93A2-010C2B9870A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4" operator="equal" id="{0F4F43EA-E29E-4CD8-ADC1-D4464DBAFAA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5" operator="equal" id="{2880AFBC-249F-41C4-8AFB-C990375434E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6" operator="equal" id="{2F015ABE-C165-4892-B3BB-B4D0888FA42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cellIs" priority="1541" operator="equal" id="{71989EF1-A1F3-47F4-B4EC-1636C94AE60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2" operator="equal" id="{0559C1E9-540B-4E11-9549-7F4FE2559F8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3" operator="equal" id="{62C0D2AF-48EA-4D42-A2BB-4DF853446B8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4" operator="equal" id="{BAEAF972-EC1F-490E-811C-A8023ED8135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cellIs" priority="1523" operator="equal" id="{2E291FF5-EFA3-43D0-B2C0-FACD97C4534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4" operator="equal" id="{E72E7EC3-4CF0-4913-901F-5539D18180C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5" operator="equal" id="{C3136D43-65CF-42F5-9860-7B8492B8900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6" operator="equal" id="{61DB55FE-3E74-4B5A-B322-761CA30F5D9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V54 V36 V72 V91</xm:sqref>
        </x14:conditionalFormatting>
        <x14:conditionalFormatting xmlns:xm="http://schemas.microsoft.com/office/excel/2006/main">
          <x14:cfRule type="cellIs" priority="1514" operator="equal" id="{2EE646A3-B186-48F6-B740-4436B3A4AE5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5" operator="equal" id="{2771B401-FFE7-4B11-BEB8-8B1B83AFD99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6" operator="equal" id="{638188A7-845B-4C8C-B321-96548B849C1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7" operator="equal" id="{4027A041-D987-4DFA-A3C5-DA04C37388B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8" operator="equal" id="{37935D06-8AAF-4E40-B12C-832EB5167D7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L75 L77:L80</xm:sqref>
        </x14:conditionalFormatting>
        <x14:conditionalFormatting xmlns:xm="http://schemas.microsoft.com/office/excel/2006/main">
          <x14:cfRule type="cellIs" priority="1509" operator="equal" id="{F4C10607-9AFF-4870-949D-CE9AF1F8B20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0" operator="equal" id="{7CC3CF75-15DF-48C4-B00A-4F90F100E33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1" operator="equal" id="{5F5C08C1-40C1-4CCA-86DA-C5694E76823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2" operator="equal" id="{F189B7DE-BFA3-49D3-85A2-5BADBB03C80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3" operator="equal" id="{E530D010-54FA-4385-8CC4-CDCBCD5C929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N75 N77:N80</xm:sqref>
        </x14:conditionalFormatting>
        <x14:conditionalFormatting xmlns:xm="http://schemas.microsoft.com/office/excel/2006/main">
          <x14:cfRule type="cellIs" priority="1519" operator="equal" id="{F731D578-6024-4FFA-BFD1-DAE0B8AAC9E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0" operator="equal" id="{5DE26A41-464F-4547-B4BF-094A0926108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1" operator="equal" id="{7B6ABF15-FEA5-4096-88A4-1CE4F090661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2" operator="equal" id="{43D1E7DF-D636-4B13-BDB8-B70AFC12B38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Q75:Q80</xm:sqref>
        </x14:conditionalFormatting>
        <x14:conditionalFormatting xmlns:xm="http://schemas.microsoft.com/office/excel/2006/main">
          <x14:cfRule type="cellIs" priority="1486" operator="equal" id="{1C4FB22D-6FF7-46AD-80C9-4BF634ED8B6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7" operator="equal" id="{A05F3E7E-54A4-4245-99BB-DC78A2937C3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8" operator="equal" id="{8F261E34-5E67-4D9C-AA88-C4A60D8E249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9" operator="equal" id="{D31C8132-2907-4BF1-A9C5-76766ED4994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0" operator="equal" id="{E379DEEC-DD3D-40FC-9A75-5B1157B32EF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L94:L96</xm:sqref>
        </x14:conditionalFormatting>
        <x14:conditionalFormatting xmlns:xm="http://schemas.microsoft.com/office/excel/2006/main">
          <x14:cfRule type="cellIs" priority="1481" operator="equal" id="{5210F5A8-0D3A-4C10-92BF-69005871C62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2" operator="equal" id="{88E394E3-0F1F-45D7-870F-97EB560A2D9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3" operator="equal" id="{8D28B988-6705-4546-8B0E-966F501B844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4" operator="equal" id="{B7D848A3-AD29-4B0B-8D79-8FCC214C7EB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5" operator="equal" id="{CF365087-D641-4F78-9ADB-AEC6C768474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N94:N96</xm:sqref>
        </x14:conditionalFormatting>
        <x14:conditionalFormatting xmlns:xm="http://schemas.microsoft.com/office/excel/2006/main">
          <x14:cfRule type="cellIs" priority="1491" operator="equal" id="{22FF3D40-1D1E-4436-A991-A06A30CFBEF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2" operator="equal" id="{5ADDE16D-B5B6-4D40-BA63-8A98C80281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3" operator="equal" id="{4F8B0A24-C24B-41E7-8A2D-9D51E9AF4E3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4" operator="equal" id="{38E7B429-FE33-41E9-94DF-E4C47153608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Q94:Q96</xm:sqref>
        </x14:conditionalFormatting>
        <x14:conditionalFormatting xmlns:xm="http://schemas.microsoft.com/office/excel/2006/main">
          <x14:cfRule type="cellIs" priority="1472" operator="equal" id="{A61E4D86-70E0-4E0F-BCF9-11DAC06ECC8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3" operator="equal" id="{83799100-E81B-4D12-9664-AB28AD4670A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4" operator="equal" id="{F7E8158A-434A-4493-94F8-95B1842E95F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5" operator="equal" id="{4EF33F41-11F4-46EE-8747-770059D6C50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6" operator="equal" id="{E27F3A4F-8C4C-4313-9372-9830F5E6508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L24:L26</xm:sqref>
        </x14:conditionalFormatting>
        <x14:conditionalFormatting xmlns:xm="http://schemas.microsoft.com/office/excel/2006/main">
          <x14:cfRule type="cellIs" priority="1467" operator="equal" id="{CAFFA2D6-48E3-4385-BF02-A25B62B54BE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8" operator="equal" id="{7E10E765-CE4D-4924-B04A-382735B06F1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9" operator="equal" id="{F0491421-2736-4E8D-915C-C9BC8910096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0" operator="equal" id="{A3595241-88DB-4261-A195-C1AF4F182EA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1" operator="equal" id="{488DB826-7811-4BF7-A65B-1099A32FE7E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N24:N26</xm:sqref>
        </x14:conditionalFormatting>
        <x14:conditionalFormatting xmlns:xm="http://schemas.microsoft.com/office/excel/2006/main">
          <x14:cfRule type="cellIs" priority="1477" operator="equal" id="{DE6887EA-4C05-44B3-B2BF-060E396ED6C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8" operator="equal" id="{53E50947-6FEF-4552-AD5E-2C6D9D09CFE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9" operator="equal" id="{A59F8BF0-FC5A-4370-9CED-235AB63EEF9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0" operator="equal" id="{A08E5FA2-9C05-4ADD-BBA8-13DCBB19EEF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Q24:Q26 V24:V26</xm:sqref>
        </x14:conditionalFormatting>
        <x14:conditionalFormatting xmlns:xm="http://schemas.microsoft.com/office/excel/2006/main">
          <x14:cfRule type="cellIs" priority="1459" operator="equal" id="{D06C8863-B0BB-4BDF-BC07-F31C0879D60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0" operator="equal" id="{B13588F3-17BB-48C4-BCB1-016C8F1D792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1" operator="equal" id="{1D7E9558-52B8-4AED-A1A5-0FA5CC1814B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2" operator="equal" id="{34FDD1BE-0FA6-4E67-983F-9F48A5B4D7A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V97</xm:sqref>
        </x14:conditionalFormatting>
        <x14:conditionalFormatting xmlns:xm="http://schemas.microsoft.com/office/excel/2006/main">
          <x14:cfRule type="cellIs" priority="1450" operator="equal" id="{B888B67A-F616-413E-AF69-28A29EC46E7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1" operator="equal" id="{10A5340F-9DEA-4420-9D70-C008F81ECB9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2" operator="equal" id="{6728DEDD-AFC5-41C8-8197-01D2FB65F89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3" operator="equal" id="{95CF965C-8D41-4680-9B56-0ED3221E16A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4" operator="equal" id="{32A1859A-18C1-43C7-865A-3898CDD365B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cellIs" priority="1445" operator="equal" id="{97B394DB-2782-49B9-9EED-AA842F65E03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6" operator="equal" id="{5CE5D168-2264-46FE-BD79-B0BF24F51E4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7" operator="equal" id="{DDB74639-96EE-423A-844C-D6DFFEDF657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8" operator="equal" id="{F4294FA8-BE63-4EC7-B915-54C13394C69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9" operator="equal" id="{A4533C0A-80EE-4315-9B84-614DE18D8B4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cellIs" priority="1455" operator="equal" id="{92C55D1F-76F4-4D26-A9EA-81FCBA9F445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6" operator="equal" id="{DE69CD5F-79B5-4C3A-A238-9D9887F51A1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7" operator="equal" id="{381D6D06-D189-46FB-A6AD-D5BDC28AE44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8" operator="equal" id="{F95D990E-0954-4F50-92A1-132701A917A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cellIs" priority="1378" operator="equal" id="{0AD7C900-EA2F-4EF4-BD4B-9A0952D7D14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9" operator="equal" id="{3D37482C-89B9-48F6-B401-20E31CE69F6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0" operator="equal" id="{B71CCA3F-D4A5-4D1B-9F75-ADC3A237C5F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1" operator="equal" id="{A9781AC8-0061-466A-B756-FD1AAFE386D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2" operator="equal" id="{B9514ECF-BEBF-4653-804F-9E1BAE3858A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cellIs" priority="1373" operator="equal" id="{2DFD4D64-6DEB-4C95-8248-40EADAAD208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4" operator="equal" id="{24EBC47E-D214-4E64-98D9-08D714613B4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5" operator="equal" id="{FECA1D59-7A32-4585-9ED8-515CF30ABDA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6" operator="equal" id="{720B99FF-D658-4649-B56F-61FADDE9AD5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7" operator="equal" id="{502E2962-DA82-47CF-85F5-8F3F18ADBB2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cellIs" priority="1383" operator="equal" id="{4D6B6CAB-C0D6-41D7-AD8C-483D3182CF5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4" operator="equal" id="{669CFE37-7E76-465F-8062-5CBC67F890C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5" operator="equal" id="{45FCB999-1FF8-4C06-8E41-A407F79046C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6" operator="equal" id="{6C5130A9-DB66-4EC4-8D6F-8AEC9C7106E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cellIs" priority="1364" operator="equal" id="{1902DF18-E0EB-407C-918C-29FDAA16B4F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5" operator="equal" id="{D1FA4A5F-BDC0-4A32-A220-6044A6033BE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6" operator="equal" id="{2E9BAAEC-E8BF-440E-A324-45111BC892F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7" operator="equal" id="{09924545-D284-4A59-99A5-3A35627D102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8" operator="equal" id="{0C2901B8-0440-4944-88E1-D2AC2E78C88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cellIs" priority="1359" operator="equal" id="{42FDF936-9786-4463-AE9C-AA34804221F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0" operator="equal" id="{DA2CA595-4B4D-480A-AAEE-2DC38A0B64D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1" operator="equal" id="{867CB4F9-742B-42DC-B743-2E640F0E48F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2" operator="equal" id="{EC1C3175-151F-48CE-A67D-912B8283508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3" operator="equal" id="{FEC8B7FD-1D9A-46F3-A1BE-6F21509F163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cellIs" priority="1369" operator="equal" id="{19BD0EE6-FD0A-452B-B455-75A8E901EB8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0" operator="equal" id="{43EC7D19-23BD-4CEB-904D-3100449543E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1" operator="equal" id="{C1F6DBF0-ABAB-4BB2-9C52-AD88F5EB3B3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2" operator="equal" id="{CF06C6D7-3D32-41A9-950F-471CD132FFD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Q127</xm:sqref>
        </x14:conditionalFormatting>
        <x14:conditionalFormatting xmlns:xm="http://schemas.microsoft.com/office/excel/2006/main">
          <x14:cfRule type="cellIs" priority="1350" operator="equal" id="{08E865FA-CFE8-48EE-88EF-D90A5FB46B0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1" operator="equal" id="{2B0BDC88-2E41-403D-88F0-C42A6932301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2" operator="equal" id="{691B5FA3-321A-45A8-B80B-9AB4AD3AC4E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3" operator="equal" id="{B0855F5C-7486-437E-B052-9B2DD676BA2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4" operator="equal" id="{07FC6AD1-BE4D-426A-8B8D-179CE142E91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L133 L136</xm:sqref>
        </x14:conditionalFormatting>
        <x14:conditionalFormatting xmlns:xm="http://schemas.microsoft.com/office/excel/2006/main">
          <x14:cfRule type="cellIs" priority="1345" operator="equal" id="{D6562A1F-C0E2-48BD-825E-2B298EAB14F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6" operator="equal" id="{6635D16B-C089-43C0-9D2B-38EA61DE575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7" operator="equal" id="{375E29F9-8EA0-4129-87E2-17B2DCEFE2D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8" operator="equal" id="{111A70F4-74E2-4B06-AE26-CC9B9DEA4BD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9" operator="equal" id="{62AE121A-27CC-47A6-A5BC-4EBB8A42F4F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N133 N136</xm:sqref>
        </x14:conditionalFormatting>
        <x14:conditionalFormatting xmlns:xm="http://schemas.microsoft.com/office/excel/2006/main">
          <x14:cfRule type="cellIs" priority="1355" operator="equal" id="{6204FA8F-6DCD-450C-803F-8ADAD27309F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6" operator="equal" id="{93D706DC-33AF-414A-94F6-B088A6D849E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7" operator="equal" id="{240F5AB7-BCD4-4EB3-848C-8645B24F02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8" operator="equal" id="{049EDB18-66FC-4FA0-881F-41B46705DC6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Q133 Q136</xm:sqref>
        </x14:conditionalFormatting>
        <x14:conditionalFormatting xmlns:xm="http://schemas.microsoft.com/office/excel/2006/main">
          <x14:cfRule type="cellIs" priority="1336" operator="equal" id="{6FC2ED35-DC41-4B7C-946B-51A6E39EC35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7" operator="equal" id="{1CED8670-D7EF-4B72-A5FB-B54E982F3AA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8" operator="equal" id="{81493184-D1E5-4B6D-BA5D-38BF91495CB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9" operator="equal" id="{18EF1E29-94B5-4F59-A502-399FE2CD77E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0" operator="equal" id="{C6067EFC-7D2F-43C7-BCFD-8C081743AAD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cellIs" priority="1331" operator="equal" id="{49E4A878-B2D3-4A73-930B-94AB8E5065B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2" operator="equal" id="{AFBD4BA2-60E1-48F5-B03E-511CF4FA8A0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3" operator="equal" id="{088DA009-2DF9-4B33-B3C7-85665BC9C6B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4" operator="equal" id="{6AE3B476-E54E-45D6-9E0A-01C41934996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5" operator="equal" id="{79438236-16BF-4D89-8017-1D3D9C70151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cellIs" priority="1341" operator="equal" id="{D579CEFA-FD60-4B31-9EB9-2DA95949CC4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2" operator="equal" id="{FA92097A-3BE4-49C3-A770-12D468A3B35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3" operator="equal" id="{E1F5449A-1FCA-488C-BBD5-60FCEDF1DCD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4" operator="equal" id="{C12885C1-0D26-4854-B0C8-7EDE691A6B2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cellIs" priority="1322" operator="equal" id="{BAD3A68B-F274-4756-9EA4-8091CADBC40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3" operator="equal" id="{66545274-87CC-4481-898A-BF2320364EA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4" operator="equal" id="{72E8DAD7-724C-4EF7-BB9B-2EFBEF99266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5" operator="equal" id="{9D7EC4F0-15BA-4D25-9E2C-B126AAFB910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6" operator="equal" id="{F291EEC3-A038-43AE-9535-2923A13DB05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cellIs" priority="1317" operator="equal" id="{D73F0BCF-B30B-4557-98E5-5D7D8D88082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8" operator="equal" id="{04453FA4-F77A-46D5-9DF7-DBF1D3B9FFC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9" operator="equal" id="{91940074-97AF-4B21-AFCF-06C3441C486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0" operator="equal" id="{AA05013F-1E85-44BF-A8BB-41829DCCE33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1" operator="equal" id="{DB5D4625-5140-4D3F-A9D5-962D942D2F9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cellIs" priority="1327" operator="equal" id="{421C7C3F-B859-4D8C-A65D-F26E3526C90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8" operator="equal" id="{757F2A3B-6690-4691-8D8B-3B4268EB829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9" operator="equal" id="{0135AC8E-D4D9-4EA4-ACA8-344B2CE8563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0" operator="equal" id="{19879864-190A-487A-AD87-E7EF43B17DE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cellIs" priority="1308" operator="equal" id="{428588DF-4BF6-49E8-A108-FBE90BD7D7F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9" operator="equal" id="{0E933D4E-D3B7-49AC-A9E0-C381521AE2E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0" operator="equal" id="{53BD31F9-B435-49C5-BF79-462BAD1C2F0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1" operator="equal" id="{79644534-3D92-472C-8C8F-6C01B46360E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2" operator="equal" id="{2676420A-C743-4B41-A8DF-0908EFFF492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cellIs" priority="1303" operator="equal" id="{43B4BCC1-DF47-41BA-8C89-4F7FEEB5A23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4" operator="equal" id="{72E86770-9139-404F-9FBA-E36BBA21294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5" operator="equal" id="{486AB37A-FE28-40C1-AA11-803F5EF68B4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6" operator="equal" id="{ED1BC6D4-5BA2-43E1-99E9-D77D946FD54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7" operator="equal" id="{BB452F0C-5E8C-418B-A26F-530EF65E7C4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cellIs" priority="1313" operator="equal" id="{50A95428-8B8D-4F64-9CED-F01460B0560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4" operator="equal" id="{46436525-248C-4A26-B112-86CA250F976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5" operator="equal" id="{12F36249-1097-47E9-8E5F-EDF01710A00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6" operator="equal" id="{77856F77-243E-491C-B872-D2ED44E2EF7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cellIs" priority="1294" operator="equal" id="{4C0EE9F9-3BC3-4A74-9E11-E030B3BDB87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5" operator="equal" id="{C44A6A09-6953-4A9E-A814-B171D53F3A4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6" operator="equal" id="{53D2575D-8419-4A24-A6B9-1927EE69F17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7" operator="equal" id="{F6C3D91D-9BCE-4A0B-A9F9-D9528937793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8" operator="equal" id="{6F2557FD-06CB-472B-B0D9-7DF6A59240E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cellIs" priority="1289" operator="equal" id="{1D9AD0CC-04C3-409F-B16D-57F73BB12FE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0" operator="equal" id="{CA168C47-FD97-46C4-B9DA-71D41254587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1" operator="equal" id="{34066FF5-0105-4792-986F-C446255C9ED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2" operator="equal" id="{47E48242-2B55-4AA2-B246-2A2526D822D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3" operator="equal" id="{7BCD9DC2-446D-47B0-9425-C61ADCCFD66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cellIs" priority="1299" operator="equal" id="{76328B4C-96B2-4363-BCF1-29974E5FFFA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0" operator="equal" id="{4BBDB6B0-B272-41B0-B1C6-9E9A6BF5467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1" operator="equal" id="{0EA87ECE-AA9C-4E3F-9B52-E42E3C13BC3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2" operator="equal" id="{CCA4D828-1959-452F-833F-2141D7C8F5F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cellIs" priority="1280" operator="equal" id="{D540075F-14DF-4116-B423-2929A373114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1" operator="equal" id="{83F50B77-0D44-4659-9798-139BFED9A09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2" operator="equal" id="{B67DF340-6948-4B51-9150-D896285A107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3" operator="equal" id="{67E3ADD0-F5F1-4D9C-8E22-AD3F771FF28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4" operator="equal" id="{2DCD657E-58D5-43AB-B9A4-7A8C1F3CF7D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L134:L135</xm:sqref>
        </x14:conditionalFormatting>
        <x14:conditionalFormatting xmlns:xm="http://schemas.microsoft.com/office/excel/2006/main">
          <x14:cfRule type="cellIs" priority="1275" operator="equal" id="{F0BF2180-D7D5-44F0-BA83-A50184AE30B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6" operator="equal" id="{C949FE3E-8207-4719-9F11-31D13F6F644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7" operator="equal" id="{14CEF029-9A7A-4253-A2F8-62184CE15DA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8" operator="equal" id="{3128F0D9-45AA-4CD8-BAA4-3EDFCA98734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9" operator="equal" id="{7EBE4A85-81AF-4258-AD2D-70C1EFBD58D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N134:N135</xm:sqref>
        </x14:conditionalFormatting>
        <x14:conditionalFormatting xmlns:xm="http://schemas.microsoft.com/office/excel/2006/main">
          <x14:cfRule type="cellIs" priority="1285" operator="equal" id="{B442A116-89EA-4F91-B22E-4EEEA66B4F0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6" operator="equal" id="{89CA33D3-D1EA-48CD-A4ED-16E5CB48EF9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7" operator="equal" id="{718F3B0E-180F-46F6-8A9D-F6CC0295A31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8" operator="equal" id="{DBFD2E93-3E10-4E5E-951C-914467D48B6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Q134:Q135</xm:sqref>
        </x14:conditionalFormatting>
        <x14:conditionalFormatting xmlns:xm="http://schemas.microsoft.com/office/excel/2006/main">
          <x14:cfRule type="cellIs" priority="1266" operator="equal" id="{8E298347-4166-452B-83DF-F5F2F8AB97F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7" operator="equal" id="{70851FCC-66F7-4379-BF64-FCC65B2A535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8" operator="equal" id="{21A6C870-C25B-4339-9CB2-DE8572E0FB4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9" operator="equal" id="{9964295B-CB33-4FFD-8C10-1C5B8BA79FF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0" operator="equal" id="{B2AF2752-918E-4420-9403-00F324E293E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L163:L165</xm:sqref>
        </x14:conditionalFormatting>
        <x14:conditionalFormatting xmlns:xm="http://schemas.microsoft.com/office/excel/2006/main">
          <x14:cfRule type="cellIs" priority="1261" operator="equal" id="{0E49BB41-F596-43F6-9B36-C41E6A0E8EF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2" operator="equal" id="{3794D6A2-1CE1-4BE1-B524-3292B1C1A1E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3" operator="equal" id="{A9E59BFD-34F4-41F2-AC92-49E457C2888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4" operator="equal" id="{95B897FD-37FD-4797-9341-75A778DC15E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5" operator="equal" id="{5B788438-1C1A-4479-85D0-1C5F83610B5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N163:N165</xm:sqref>
        </x14:conditionalFormatting>
        <x14:conditionalFormatting xmlns:xm="http://schemas.microsoft.com/office/excel/2006/main">
          <x14:cfRule type="cellIs" priority="1271" operator="equal" id="{671413FC-9EE9-4FF8-B3D3-C6A129B01DA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2" operator="equal" id="{DC3CF54F-E43E-426C-8561-257421E6056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3" operator="equal" id="{85B78A8D-9F14-4EBC-A027-16D9A4B0DB6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4" operator="equal" id="{1E42E8CD-6114-463C-BDD6-39290D812FC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Q163:Q165</xm:sqref>
        </x14:conditionalFormatting>
        <x14:conditionalFormatting xmlns:xm="http://schemas.microsoft.com/office/excel/2006/main">
          <x14:cfRule type="cellIs" priority="1252" operator="equal" id="{AD940F0D-142F-4564-BFAF-2D2BB14FAEA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3" operator="equal" id="{D4C57607-9478-4156-B991-98D0ECC5C68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4" operator="equal" id="{58DEF3F3-DBB1-4E8C-A6ED-619A4F4A186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5" operator="equal" id="{98925AAB-A087-4FC2-90DF-1F7420A535C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6" operator="equal" id="{054DD244-9DB8-4E96-9057-7984B33960D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L166:L168</xm:sqref>
        </x14:conditionalFormatting>
        <x14:conditionalFormatting xmlns:xm="http://schemas.microsoft.com/office/excel/2006/main">
          <x14:cfRule type="cellIs" priority="1247" operator="equal" id="{9AC8DFAD-5D99-4231-994D-C598B2F79B0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8" operator="equal" id="{1FBD073B-E716-4D35-A7D5-2515742FB3B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9" operator="equal" id="{99F8E3B3-B26B-411A-89CD-543D820B8F4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0" operator="equal" id="{D7601004-4346-44C9-B51B-335F5399C5E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1" operator="equal" id="{D840ADC5-42A9-4AD3-A251-10AB99A0EF8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N166:N168</xm:sqref>
        </x14:conditionalFormatting>
        <x14:conditionalFormatting xmlns:xm="http://schemas.microsoft.com/office/excel/2006/main">
          <x14:cfRule type="cellIs" priority="1257" operator="equal" id="{49E99104-E20B-4A5D-8C67-2DB98C07D30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8" operator="equal" id="{B3CDB1FE-993F-4658-B516-7B42D662103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9" operator="equal" id="{7F0414D9-F591-41F1-B188-D64E26D8717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0" operator="equal" id="{3EAE6058-9B1E-46BD-91E7-8EDBD3B0CC8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Q166:Q168</xm:sqref>
        </x14:conditionalFormatting>
        <x14:conditionalFormatting xmlns:xm="http://schemas.microsoft.com/office/excel/2006/main">
          <x14:cfRule type="cellIs" priority="1238" operator="equal" id="{5C3BC996-9B5D-45CD-9B10-E44D2EDFDAF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9" operator="equal" id="{21263F42-9EC1-4F0D-8C38-58E20548FD6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0" operator="equal" id="{F391BEB9-94F9-4DD1-974A-8D7432DB43D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1" operator="equal" id="{CA13EBCF-A131-457E-B14E-9F656FF432A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2" operator="equal" id="{733A5786-6611-4551-8280-633AD31D82A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L176:L177 L179:L180</xm:sqref>
        </x14:conditionalFormatting>
        <x14:conditionalFormatting xmlns:xm="http://schemas.microsoft.com/office/excel/2006/main">
          <x14:cfRule type="cellIs" priority="1233" operator="equal" id="{49041757-9E88-4689-9AE9-9A68E4432A7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4" operator="equal" id="{6E65388C-C31A-4DAF-992B-889568E369B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5" operator="equal" id="{A7765844-4304-48D2-8D8D-EEAAFC3DA7C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6" operator="equal" id="{837979CF-0472-4E57-AEAD-EF9D4DFFCF7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7" operator="equal" id="{EF95A022-D7AE-4CDE-9721-1958ECA6479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N176:N177 N179:N180</xm:sqref>
        </x14:conditionalFormatting>
        <x14:conditionalFormatting xmlns:xm="http://schemas.microsoft.com/office/excel/2006/main">
          <x14:cfRule type="cellIs" priority="1243" operator="equal" id="{5E88AF67-7F7B-4532-B154-8E05B11D745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4" operator="equal" id="{B6754BAE-1864-4184-A146-2BE596AB953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5" operator="equal" id="{C3ED7E7F-4CAF-4E58-8EF7-6E405A06609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6" operator="equal" id="{23804BEE-B9E6-4DA2-96D4-A02ABE870E2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Q176:Q177 Q179:Q180</xm:sqref>
        </x14:conditionalFormatting>
        <x14:conditionalFormatting xmlns:xm="http://schemas.microsoft.com/office/excel/2006/main">
          <x14:cfRule type="cellIs" priority="1224" operator="equal" id="{8706F5C9-F3D3-43BF-B648-43C6FE138AE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5" operator="equal" id="{AE66436B-4E92-4F83-9386-8E19A967230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6" operator="equal" id="{2CBCB3C4-BF09-49EA-ABCC-D1B0D58E2BC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7" operator="equal" id="{3C8FD430-CEB1-4C36-A1CB-9A3C8969D82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8" operator="equal" id="{4866CDB8-F5E4-4C50-AA90-03CC4091755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cellIs" priority="1219" operator="equal" id="{AA8CF210-FBB9-4590-8F29-6215EBCF44A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0" operator="equal" id="{EF12CF4D-984A-4597-918A-61445396A29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1" operator="equal" id="{6F6E3266-7E69-4F73-8AD6-92A9F897E9B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2" operator="equal" id="{81911822-0C1E-48BF-90F2-FD651BD1C75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3" operator="equal" id="{373964DB-AA75-4449-9B37-43FCE4C358B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cellIs" priority="1229" operator="equal" id="{509FA91B-D67F-4121-BC1F-19E8D153949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0" operator="equal" id="{2E5A0845-81CE-41CB-A581-57C18E13BB5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1" operator="equal" id="{5ECE4C6B-CB6E-4511-9F09-5C549667841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2" operator="equal" id="{1598AE41-8C40-4831-A723-568108BF36B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cellIs" priority="1210" operator="equal" id="{7BBC88E2-709D-450A-AF3F-C888D24BA2C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1" operator="equal" id="{412FAF45-DC4B-4492-A28A-40BB38F3062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2" operator="equal" id="{01828FC8-B64F-477C-AAF8-49BED102C5D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3" operator="equal" id="{60D4E9DE-1A98-4CE4-900B-D1AF11B8114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4" operator="equal" id="{0366FD6D-AA69-46FE-BD6C-6B059603030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L189</xm:sqref>
        </x14:conditionalFormatting>
        <x14:conditionalFormatting xmlns:xm="http://schemas.microsoft.com/office/excel/2006/main">
          <x14:cfRule type="cellIs" priority="1205" operator="equal" id="{F315F75A-6DE7-4AC8-A79A-043681C2389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6" operator="equal" id="{4850DDE1-1070-4AA4-B939-21C8BDA809D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7" operator="equal" id="{9B7E92DF-2AEF-46B3-8DC2-B472C000D36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8" operator="equal" id="{A72EC184-E903-43D4-8931-D6851DA57AD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9" operator="equal" id="{41A6C211-B8D1-4D16-8307-052723D19E4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N189</xm:sqref>
        </x14:conditionalFormatting>
        <x14:conditionalFormatting xmlns:xm="http://schemas.microsoft.com/office/excel/2006/main">
          <x14:cfRule type="cellIs" priority="1215" operator="equal" id="{EA6BBAC3-2899-4087-A80C-244E7EFC76D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6" operator="equal" id="{4EADB027-7371-4DEC-A93B-DA55A1ED9F0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7" operator="equal" id="{99458774-8F5D-4A24-947E-45B9BEB0FEB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8" operator="equal" id="{880986A7-24EE-4564-9B39-58A77176BB7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Q189</xm:sqref>
        </x14:conditionalFormatting>
        <x14:conditionalFormatting xmlns:xm="http://schemas.microsoft.com/office/excel/2006/main">
          <x14:cfRule type="cellIs" priority="1182" operator="equal" id="{831AA4F1-B95D-44B2-A4B4-276AA338266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3" operator="equal" id="{15B224F3-71D7-426F-90E6-35F467BB3E1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4" operator="equal" id="{25654271-2545-4BF9-BA83-CB0EE85F629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5" operator="equal" id="{84105132-E04C-4787-B98B-107EE606A9D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6" operator="equal" id="{ECBB49D9-A694-45AD-8AFF-4A821C24E75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L190</xm:sqref>
        </x14:conditionalFormatting>
        <x14:conditionalFormatting xmlns:xm="http://schemas.microsoft.com/office/excel/2006/main">
          <x14:cfRule type="cellIs" priority="1177" operator="equal" id="{61B27714-4865-4BD6-89F0-13158BCFA8B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8" operator="equal" id="{1BB3B311-57F9-48A6-B150-6253C6175FE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9" operator="equal" id="{35B24313-D71A-48AF-B6C7-8ED98A91742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0" operator="equal" id="{5B63D0C8-61A7-4FF3-8BA1-184D1503E24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1" operator="equal" id="{E7BB200C-1721-4891-8976-0808F08A33A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N190</xm:sqref>
        </x14:conditionalFormatting>
        <x14:conditionalFormatting xmlns:xm="http://schemas.microsoft.com/office/excel/2006/main">
          <x14:cfRule type="cellIs" priority="1187" operator="equal" id="{27CD481E-306F-4F00-9213-A3771891605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8" operator="equal" id="{AB8C7860-1E69-4FFA-BBC5-14F60CCA41A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9" operator="equal" id="{DEDB032B-9EF4-48B0-831D-EF60E083C8E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0" operator="equal" id="{F67FB37F-539B-4A7C-90B9-79E66767C7B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Q190</xm:sqref>
        </x14:conditionalFormatting>
        <x14:conditionalFormatting xmlns:xm="http://schemas.microsoft.com/office/excel/2006/main">
          <x14:cfRule type="cellIs" priority="1112" operator="equal" id="{C16A33E5-28A9-43AA-B1FE-51F6152BB3A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3" operator="equal" id="{36C2C990-8E8E-434E-8436-E9D1D467F31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4" operator="equal" id="{45FF448D-0E68-4D26-9131-C6B33EEE3B2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5" operator="equal" id="{E9785AA7-27EE-417F-A74E-58DCD67FAC8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6" operator="equal" id="{18AFC08F-F345-47E8-8A66-F7F31FB4813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L218:L221</xm:sqref>
        </x14:conditionalFormatting>
        <x14:conditionalFormatting xmlns:xm="http://schemas.microsoft.com/office/excel/2006/main">
          <x14:cfRule type="cellIs" priority="1107" operator="equal" id="{26F81051-DAFB-4418-8641-D8F0941ED5B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8" operator="equal" id="{65558631-9D12-4FD7-B434-F79DB6CC9B1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9" operator="equal" id="{917C0179-D4E4-4DE1-A552-6D3E91876ED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0" operator="equal" id="{11B1C4E6-AF37-4933-8433-C6F730031CC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1" operator="equal" id="{6E3E3C44-9215-4BB8-BDE4-97AD6E45EE5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N218:N221</xm:sqref>
        </x14:conditionalFormatting>
        <x14:conditionalFormatting xmlns:xm="http://schemas.microsoft.com/office/excel/2006/main">
          <x14:cfRule type="cellIs" priority="1117" operator="equal" id="{05764D73-B676-4F56-89C6-2DA23A94FC2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8" operator="equal" id="{E5C884AC-A77E-4AAE-B6B2-B74C209D818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9" operator="equal" id="{72DE77B5-1430-4D44-BC33-F2F9724BE78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0" operator="equal" id="{83DD14EF-2B55-42D2-AC06-A0108AD35BC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Q218:Q221</xm:sqref>
        </x14:conditionalFormatting>
        <x14:conditionalFormatting xmlns:xm="http://schemas.microsoft.com/office/excel/2006/main">
          <x14:cfRule type="cellIs" priority="1084" operator="equal" id="{F4F4EA9D-990A-45AF-B546-D7D1BE7F582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5" operator="equal" id="{69EBE1CC-C300-4229-A939-154127D8701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6" operator="equal" id="{96CF17A6-5BE3-4C26-AC9D-7156CB5EC35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7" operator="equal" id="{9D31EB5C-3D06-4278-818F-E689EE2172B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8" operator="equal" id="{18D8377F-44CA-4B5C-BDF3-00268B772F8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L183:L184 L186</xm:sqref>
        </x14:conditionalFormatting>
        <x14:conditionalFormatting xmlns:xm="http://schemas.microsoft.com/office/excel/2006/main">
          <x14:cfRule type="cellIs" priority="1079" operator="equal" id="{593CD83D-9A31-456A-BF43-9CAAA3784A4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0" operator="equal" id="{CF8B475E-F044-44F5-9A56-894DFD51F9C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1" operator="equal" id="{BE38D558-C66A-430C-810E-885B5D45628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2" operator="equal" id="{9AFD96B7-2FDD-4052-B56C-686465CFC4E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3" operator="equal" id="{6E822811-795B-42A3-A88F-076522A7EC6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N183:N184 N186</xm:sqref>
        </x14:conditionalFormatting>
        <x14:conditionalFormatting xmlns:xm="http://schemas.microsoft.com/office/excel/2006/main">
          <x14:cfRule type="cellIs" priority="1089" operator="equal" id="{1BAC517F-9218-4A6D-9E4C-CC403990C8F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0" operator="equal" id="{DEAF098D-51C6-4272-BB62-8A8EDBD94EE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1" operator="equal" id="{7860D50A-E945-472D-82C5-1CB92A9D0F5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2" operator="equal" id="{85BF18E3-B3A0-45FB-8FD1-7ACF85DF8F5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Q183:Q184 Q186</xm:sqref>
        </x14:conditionalFormatting>
        <x14:conditionalFormatting xmlns:xm="http://schemas.microsoft.com/office/excel/2006/main">
          <x14:cfRule type="cellIs" priority="1070" operator="equal" id="{24F0F516-9392-4B8F-ADDF-EA52103DB86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1" operator="equal" id="{F33D0461-A58C-4495-A69C-D62A74F75AC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2" operator="equal" id="{007E2ADA-1FC5-4802-8A79-9A1EF7F6772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3" operator="equal" id="{D13841F0-13B6-4528-AEDC-6A3586EE4F8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4" operator="equal" id="{A61CDF1C-5968-45A5-9E4D-361E21AE2D0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cellIs" priority="1065" operator="equal" id="{F3ECD448-B619-4001-8D14-DDD71635549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6" operator="equal" id="{E7534A22-F399-49DC-8501-2D98E6766AC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7" operator="equal" id="{18EDBAE2-0620-4A90-A78C-D6FF14949CE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8" operator="equal" id="{EE43F3C5-5695-477D-A1EE-92F2F78CE79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9" operator="equal" id="{47EA879C-7071-420C-8C76-FA0AA9C0480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cellIs" priority="1075" operator="equal" id="{7976F844-ED26-4E97-BDAC-E886D969615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6" operator="equal" id="{4EAFF30E-8667-4C91-995A-DE95F0A177E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7" operator="equal" id="{E84A40F5-501B-435F-B689-4E57B93854E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8" operator="equal" id="{2E1C9012-DE53-4D70-AFF8-3C816625C79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cellIs" priority="1056" operator="equal" id="{BDD87F46-F457-4CA6-A83E-11F935B0828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7" operator="equal" id="{787C7C4C-B051-4CF8-B79F-5D4F2FB7788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8" operator="equal" id="{1F560077-23AA-477A-B2D2-A1F41FBB3B2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9" operator="equal" id="{416DEA84-8344-4F14-9E2B-33582F1B5CE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0" operator="equal" id="{A8A77EAE-761A-4976-A2D5-2DD38055316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cellIs" priority="1051" operator="equal" id="{A756281B-7063-4F6C-8EFE-65F4360964D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2" operator="equal" id="{5D66F7D3-1F06-49EF-B36A-202019C4D73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3" operator="equal" id="{A08D551D-F19C-47EE-A2EC-FFBB7EBB9CE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4" operator="equal" id="{ED28F989-778B-4326-A321-2D337900B27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5" operator="equal" id="{C2328EE2-79CE-4147-9388-B23900A2463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cellIs" priority="1061" operator="equal" id="{4E58321C-3B06-458D-BC10-A6691A7B59B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2" operator="equal" id="{C43EBC00-8346-411A-8893-730C43931DA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3" operator="equal" id="{E828F378-888A-43B9-BB10-1C7813ADA6B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4" operator="equal" id="{51CF9DC4-9600-4FC7-986B-ED3FCEEAE9E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cellIs" priority="1042" operator="equal" id="{1F71CD3C-23DB-4F28-A73A-AC35E940709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3" operator="equal" id="{5F197320-69D8-485E-91E0-441373D1DF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4" operator="equal" id="{13532C3C-A6BA-4E59-AA0D-2BEAD6BB99C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5" operator="equal" id="{5D20AB20-8E06-4169-A5E9-E3BB1D998B6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6" operator="equal" id="{34975DF2-37FC-43A3-905E-4D17AC6230A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cellIs" priority="1037" operator="equal" id="{BEAE7DFF-08D4-45A2-918B-96171E21C32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8" operator="equal" id="{3A1900C4-52BD-46AE-90F5-B21CA198F12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9" operator="equal" id="{AA0FC756-4F30-4BE7-9A08-7DC2F3D48C3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0" operator="equal" id="{937C7B4F-2879-486B-9A4B-BCB4C208E1C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1" operator="equal" id="{3FDDDCB9-1ABF-48C1-9047-68B2F9CFE96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cellIs" priority="1047" operator="equal" id="{8F27FF7C-AC5E-4C38-9BF9-A0C9A70A8FF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8" operator="equal" id="{F47E4967-7BE9-4A5E-B78B-73158B543C1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9" operator="equal" id="{CA18E024-C866-42FE-9666-9973FBC6453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0" operator="equal" id="{AFD36F6F-9151-44BB-B796-9351695A52F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cellIs" priority="986" operator="equal" id="{2AF4E2F4-B7F8-4740-8B33-6C0C819A7B5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7" operator="equal" id="{CE7AEC2C-00F1-4004-82DB-5733D6612B7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8" operator="equal" id="{1BD536EC-C658-4319-83DF-84945771B48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9" operator="equal" id="{2A6A83ED-507C-40B4-9317-061922CF237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0" operator="equal" id="{BFFEB7E6-4AB4-43B2-B36C-E7BE49F97FF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L197</xm:sqref>
        </x14:conditionalFormatting>
        <x14:conditionalFormatting xmlns:xm="http://schemas.microsoft.com/office/excel/2006/main">
          <x14:cfRule type="cellIs" priority="981" operator="equal" id="{E43EDFA1-9385-45A0-965B-1ED5471614D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2" operator="equal" id="{75572AA2-0027-442B-9DDE-3D5ECB14351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3" operator="equal" id="{1D51F02A-0F9A-4A25-A45F-CBDAFE91C82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4" operator="equal" id="{401260F6-5DB0-4F2C-BA92-5463097B8D8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5" operator="equal" id="{DDB590A5-8EAA-4A66-9A28-74625085D8B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N197</xm:sqref>
        </x14:conditionalFormatting>
        <x14:conditionalFormatting xmlns:xm="http://schemas.microsoft.com/office/excel/2006/main">
          <x14:cfRule type="cellIs" priority="991" operator="equal" id="{2239B07D-8B2F-4938-A9BB-75C94FF980E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2" operator="equal" id="{DC785438-0D36-4C98-9504-806CAE92823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3" operator="equal" id="{8D191A58-AC80-4E90-8159-C0DF3EF9C0B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4" operator="equal" id="{74A3772E-188C-430F-8BD4-50EA1878FD9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Q197</xm:sqref>
        </x14:conditionalFormatting>
        <x14:conditionalFormatting xmlns:xm="http://schemas.microsoft.com/office/excel/2006/main">
          <x14:cfRule type="cellIs" priority="972" operator="equal" id="{C123DCDF-6312-4217-BA74-96C273776C0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3" operator="equal" id="{F563FEA1-265E-4244-8644-D240E7F84DF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4" operator="equal" id="{EA95F178-62D3-41EA-98DF-CC8C32E00BD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5" operator="equal" id="{BE157F3A-6F6E-4160-B5A9-340B492DA20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6" operator="equal" id="{B6A50245-2856-441B-A356-A15138A2827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L202:L203</xm:sqref>
        </x14:conditionalFormatting>
        <x14:conditionalFormatting xmlns:xm="http://schemas.microsoft.com/office/excel/2006/main">
          <x14:cfRule type="cellIs" priority="967" operator="equal" id="{F175E059-6A0B-4B78-BB77-DB60A062F86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8" operator="equal" id="{ED136D3F-7FF8-4732-AF02-A793F3D9673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9" operator="equal" id="{D9435E11-AC55-47CD-B587-813BDF44DE5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0" operator="equal" id="{027EFFA2-5776-4D30-904C-9268A161CD5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1" operator="equal" id="{AF7CBEFF-D8F2-4259-A1C0-B2FF31FA2FF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N202:N203</xm:sqref>
        </x14:conditionalFormatting>
        <x14:conditionalFormatting xmlns:xm="http://schemas.microsoft.com/office/excel/2006/main">
          <x14:cfRule type="cellIs" priority="977" operator="equal" id="{C54983D6-1C74-4498-8D50-C3F91F73930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8" operator="equal" id="{168B83AD-3BF1-4C72-911B-E5EBEE2F9C9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9" operator="equal" id="{533C00DE-A77D-4712-902C-47370F7F3F3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0" operator="equal" id="{AC428A91-C8A0-40A3-98CC-EF45C9909E8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Q202:Q203</xm:sqref>
        </x14:conditionalFormatting>
        <x14:conditionalFormatting xmlns:xm="http://schemas.microsoft.com/office/excel/2006/main">
          <x14:cfRule type="cellIs" priority="958" operator="equal" id="{9CD33D28-36E6-42FC-81C1-8C489FF3EF9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9" operator="equal" id="{EBCCCF44-F78A-4833-BF97-82B2B9F196F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0" operator="equal" id="{2E2E09E3-78E2-499C-8B4A-69C94CAECC9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1" operator="equal" id="{6993D45D-A44F-4762-87AA-7994C8F5A4D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2" operator="equal" id="{E7815571-39A5-4556-91FA-23412A42D45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L200:L201</xm:sqref>
        </x14:conditionalFormatting>
        <x14:conditionalFormatting xmlns:xm="http://schemas.microsoft.com/office/excel/2006/main">
          <x14:cfRule type="cellIs" priority="953" operator="equal" id="{21CE3C94-856D-4CDB-A652-2146381F933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4" operator="equal" id="{A81107D6-362F-442F-8313-01A10BC7FAA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5" operator="equal" id="{49D6F3ED-988F-4B65-9F71-B4008BA35EA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6" operator="equal" id="{FF431DF3-38BD-4D2B-ADED-13D866AD97A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7" operator="equal" id="{8F0E10D8-2EE4-47A7-B9E8-E9F76B8211E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N200:N201</xm:sqref>
        </x14:conditionalFormatting>
        <x14:conditionalFormatting xmlns:xm="http://schemas.microsoft.com/office/excel/2006/main">
          <x14:cfRule type="cellIs" priority="963" operator="equal" id="{70324F8D-AC78-47B9-B926-7334DA3545E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4" operator="equal" id="{F14CCC8B-CFFA-4FF5-AF3D-0728ECC8E51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5" operator="equal" id="{586A4881-7234-4A4D-AB84-05B871CE8F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6" operator="equal" id="{8F508BE4-506F-4A5F-A385-1596088C7E2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Q200:Q201</xm:sqref>
        </x14:conditionalFormatting>
        <x14:conditionalFormatting xmlns:xm="http://schemas.microsoft.com/office/excel/2006/main">
          <x14:cfRule type="cellIs" priority="944" operator="equal" id="{C1EAB204-79EC-4F31-B5DD-1281BCF26FD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5" operator="equal" id="{9AA9FFE0-59CD-4714-BB22-C78556744C9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6" operator="equal" id="{72EA79EA-D8A4-4026-A7D4-C31C998AB8F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7" operator="equal" id="{6B931FD5-1959-4931-BB4F-7309C95413D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8" operator="equal" id="{382DC502-1065-4BED-B206-B216BAF31DF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L198:L199</xm:sqref>
        </x14:conditionalFormatting>
        <x14:conditionalFormatting xmlns:xm="http://schemas.microsoft.com/office/excel/2006/main">
          <x14:cfRule type="cellIs" priority="939" operator="equal" id="{D5249872-DE38-4B64-98C3-773DAB8A89A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0" operator="equal" id="{B1C6B850-E4E9-45EC-8B97-49FBB35FC27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1" operator="equal" id="{3434B5DB-191F-47BE-85EC-DF038309D87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2" operator="equal" id="{2B0472C2-9E88-407B-9C5D-0809B03B022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3" operator="equal" id="{FC5ABA63-E588-497D-81D4-D21FF5DFA5E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N198:N199</xm:sqref>
        </x14:conditionalFormatting>
        <x14:conditionalFormatting xmlns:xm="http://schemas.microsoft.com/office/excel/2006/main">
          <x14:cfRule type="cellIs" priority="949" operator="equal" id="{91BA09FC-EB71-41D2-8416-E7EAD777C3A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0" operator="equal" id="{D831DE8C-B9B8-460D-A9EF-A3B327B82C4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1" operator="equal" id="{EC52E4C1-DFB7-4A0B-BE74-CF5061E83C6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2" operator="equal" id="{F2C626EF-FCFE-4C5A-819C-39E6B31F4D2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Q198:Q199</xm:sqref>
        </x14:conditionalFormatting>
        <x14:conditionalFormatting xmlns:xm="http://schemas.microsoft.com/office/excel/2006/main">
          <x14:cfRule type="cellIs" priority="916" operator="equal" id="{26F34514-5F8B-4478-9AD4-AA0E7B3B58C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7" operator="equal" id="{13B9641C-0078-458F-B4A2-4F9D50F0FEE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8" operator="equal" id="{DD1FAC31-1FDF-423F-95B8-7A5307F9FF1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9" operator="equal" id="{56BBBBF9-0B03-40CD-88AC-DA78FFF3143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0" operator="equal" id="{4E7DF22C-95B5-4844-9595-6C6CC0DC17B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L230:L231</xm:sqref>
        </x14:conditionalFormatting>
        <x14:conditionalFormatting xmlns:xm="http://schemas.microsoft.com/office/excel/2006/main">
          <x14:cfRule type="cellIs" priority="911" operator="equal" id="{4E51D061-C010-4A62-A246-FE9E1E5E687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2" operator="equal" id="{AED2C5C8-26EE-4C79-B831-023BE7044B8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3" operator="equal" id="{A887EF0A-6BCD-4E34-9175-8F4CE03DF73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4" operator="equal" id="{09F72A80-970D-44EC-9B9A-D7027EFC6B3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5" operator="equal" id="{2D7D82E8-F9AE-43C1-9495-DA22AF72F8D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N230:N231</xm:sqref>
        </x14:conditionalFormatting>
        <x14:conditionalFormatting xmlns:xm="http://schemas.microsoft.com/office/excel/2006/main">
          <x14:cfRule type="cellIs" priority="921" operator="equal" id="{B8DB0795-81D3-42DB-BE57-B75BB50147A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2" operator="equal" id="{1F827796-6FBF-40DD-A690-E616EB19F76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3" operator="equal" id="{86457F7A-677E-4D45-8EAC-0F84A3C867F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4" operator="equal" id="{4C17901D-1333-49BA-9ECB-E68D16EBA37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Q230:Q231</xm:sqref>
        </x14:conditionalFormatting>
        <x14:conditionalFormatting xmlns:xm="http://schemas.microsoft.com/office/excel/2006/main">
          <x14:cfRule type="cellIs" priority="902" operator="equal" id="{3716F40C-E2F0-4501-B6EE-DBCABCD9C22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3" operator="equal" id="{5EFE4F20-6CE2-484D-84BD-9515E9DF68C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" operator="equal" id="{52457518-0A6E-4FBB-BDDF-63950BCA2AE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5" operator="equal" id="{EE6F0337-EA16-40B5-BD09-BAE6CEE0704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6" operator="equal" id="{F562FFDE-3EA6-48FB-9173-0951B60FE3A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L232:L233</xm:sqref>
        </x14:conditionalFormatting>
        <x14:conditionalFormatting xmlns:xm="http://schemas.microsoft.com/office/excel/2006/main">
          <x14:cfRule type="cellIs" priority="897" operator="equal" id="{2A5B3A53-88DC-47D4-97D1-94AB91AEE5C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8" operator="equal" id="{EBA7A000-4AB5-47C6-AC81-AF4E72FFD40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9" operator="equal" id="{A2DB3340-C59B-4A7A-B50B-C1CB04A2FC4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0" operator="equal" id="{CE20DF13-4561-4E06-8B93-A623937B022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1" operator="equal" id="{F6EC88E9-A4CE-45E5-BEF9-1DCB5B15D8B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N232:N233</xm:sqref>
        </x14:conditionalFormatting>
        <x14:conditionalFormatting xmlns:xm="http://schemas.microsoft.com/office/excel/2006/main">
          <x14:cfRule type="cellIs" priority="907" operator="equal" id="{1662AF17-551D-4613-90AA-2FCC1513732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8" operator="equal" id="{5193CA9C-E756-4169-BF64-B08BBD03893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9" operator="equal" id="{B959EE14-79CE-42DD-85A3-62477692A58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0" operator="equal" id="{AC7E3AC0-864F-4B54-809E-58CE994690C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Q232:Q233</xm:sqref>
        </x14:conditionalFormatting>
        <x14:conditionalFormatting xmlns:xm="http://schemas.microsoft.com/office/excel/2006/main">
          <x14:cfRule type="cellIs" priority="888" operator="equal" id="{B9BDBFC8-E79A-4284-A9AF-04AA148CE15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9" operator="equal" id="{1DD20767-2838-46EF-8F79-601A8896AE0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0" operator="equal" id="{F0E894CA-C9DA-4D7C-8942-9E948C0EF5A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1" operator="equal" id="{5AAE8F26-9C57-4FC9-A4C7-086E501CA94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2" operator="equal" id="{CFB3893D-180C-4780-B5B3-FA39B934EEE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cellIs" priority="883" operator="equal" id="{D0AB974A-4E7F-4F42-9B37-98343C4FB13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4" operator="equal" id="{FA4B064D-D9A1-4C2F-8585-8970F34E1DD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5" operator="equal" id="{842A77C1-E08B-4346-9FA5-5417E78B371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" operator="equal" id="{8224A072-AB00-4024-BB73-E684DFB7E75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7" operator="equal" id="{25288480-F828-4C7A-9747-E9920755FFC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cellIs" priority="893" operator="equal" id="{ABAA8FCC-B461-4FE6-8039-7965ABE0853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4" operator="equal" id="{E8FED8FA-5BB9-447D-AD5A-C1D6E213F74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5" operator="equal" id="{22FF4064-26F1-484B-B688-6C16D5A458E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6" operator="equal" id="{5A01B835-98BC-4157-8ED7-ED8D83A9BA9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cellIs" priority="832" operator="equal" id="{B17B8D50-FA0B-4C36-88A1-7FCEEABDF7E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3" operator="equal" id="{FE589245-B5BF-41BA-B0AE-85F918A331E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4" operator="equal" id="{B0801766-F0A8-428A-A407-1245037BE91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5" operator="equal" id="{E5DFE775-1C32-4832-97BE-22DFA7A4510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6" operator="equal" id="{89A36069-09D8-42B3-92CF-4C40E27F50F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L248:L249</xm:sqref>
        </x14:conditionalFormatting>
        <x14:conditionalFormatting xmlns:xm="http://schemas.microsoft.com/office/excel/2006/main">
          <x14:cfRule type="cellIs" priority="827" operator="equal" id="{54821ED5-B43B-4750-9AFC-826D2826660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8" operator="equal" id="{AD1F82CD-0299-4CEF-A9FF-4BF7912AA09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9" operator="equal" id="{E3C135A7-8C50-4EE0-B1CD-BE4FDF72901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0" operator="equal" id="{2279C0CB-EEDC-4463-9367-E6C0A12B4F8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1" operator="equal" id="{40ACCB20-A7A8-4C20-9B16-A0800B9FCE6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N248:N249</xm:sqref>
        </x14:conditionalFormatting>
        <x14:conditionalFormatting xmlns:xm="http://schemas.microsoft.com/office/excel/2006/main">
          <x14:cfRule type="cellIs" priority="837" operator="equal" id="{C8FC8FFE-F861-4F95-94FF-6FB0F23CDE1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8" operator="equal" id="{D9DEE5FF-DC21-4396-A289-43BC04B2C64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9" operator="equal" id="{4C24F195-043E-46C9-86AB-E9601491486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0" operator="equal" id="{D6A7B59A-5B8F-40D9-8841-6BFBB678B49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Q248:Q249</xm:sqref>
        </x14:conditionalFormatting>
        <x14:conditionalFormatting xmlns:xm="http://schemas.microsoft.com/office/excel/2006/main">
          <x14:cfRule type="cellIs" priority="804" operator="equal" id="{3A514B80-3147-44C5-AAA0-6A9BBA607A9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5" operator="equal" id="{7A8212CA-83D3-4FB1-9FB8-0A07858795F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6" operator="equal" id="{5757F85D-8CB7-4227-9553-F69AD6BDF0F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7" operator="equal" id="{F033633B-43FE-46F9-8BCD-46FDB5D4E24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8" operator="equal" id="{1F576C1F-5C7E-4A98-ADA6-160DDD81B18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L251:L252</xm:sqref>
        </x14:conditionalFormatting>
        <x14:conditionalFormatting xmlns:xm="http://schemas.microsoft.com/office/excel/2006/main">
          <x14:cfRule type="cellIs" priority="799" operator="equal" id="{8108883C-FFB3-43EA-BDD5-E343C8C303C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0" operator="equal" id="{16C31999-24AD-40AE-BC69-BE4DC27F2B2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1" operator="equal" id="{A2141E49-9CD4-4C2E-8A3D-71137C48B7A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2" operator="equal" id="{A0254827-13AB-4234-9746-8742FF00C00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3" operator="equal" id="{12EAD2C2-294F-475A-893A-B13E62BEB04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N251:N252</xm:sqref>
        </x14:conditionalFormatting>
        <x14:conditionalFormatting xmlns:xm="http://schemas.microsoft.com/office/excel/2006/main">
          <x14:cfRule type="cellIs" priority="809" operator="equal" id="{6A141DEE-15F7-4D21-9870-C038D51D1E7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0" operator="equal" id="{ACC10386-C29F-4E6A-9CD1-BD3A9A58706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1" operator="equal" id="{576BA142-2A32-49B0-8D56-14F41084240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2" operator="equal" id="{CC437854-5657-42B4-A692-83CDFDD97FF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Q251:Q252</xm:sqref>
        </x14:conditionalFormatting>
        <x14:conditionalFormatting xmlns:xm="http://schemas.microsoft.com/office/excel/2006/main">
          <x14:cfRule type="cellIs" priority="790" operator="equal" id="{4F41BCED-339F-4001-BB85-87FF6D3DA66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1" operator="equal" id="{D87BCD93-D3E0-430E-863E-614E64EDDB5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2" operator="equal" id="{4770D7F3-4AFA-48D3-8319-1D78650536B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3" operator="equal" id="{6B3DE89D-0461-493D-A0A8-914F2150594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4" operator="equal" id="{823A0EB4-5681-4760-93F2-F4735F36495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L253:L254</xm:sqref>
        </x14:conditionalFormatting>
        <x14:conditionalFormatting xmlns:xm="http://schemas.microsoft.com/office/excel/2006/main">
          <x14:cfRule type="cellIs" priority="785" operator="equal" id="{62E5DF31-FB2D-42A4-A0C7-DC85F882636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6" operator="equal" id="{F7946337-6A2F-47ED-AD3B-231BA786AFB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7" operator="equal" id="{4242EFF7-0D39-49AF-A499-CE4472868F0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8" operator="equal" id="{C2AA949E-1B20-4042-B5EB-801156EA88D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9" operator="equal" id="{C51B3651-9FCE-4F60-9EAE-B049E6BAAAE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N253:N254</xm:sqref>
        </x14:conditionalFormatting>
        <x14:conditionalFormatting xmlns:xm="http://schemas.microsoft.com/office/excel/2006/main">
          <x14:cfRule type="cellIs" priority="795" operator="equal" id="{39548F16-7480-433B-B781-DA7C54B5CC7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6" operator="equal" id="{8EAA9145-33A5-4187-A2C6-42368760FE3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7" operator="equal" id="{36C0C7ED-9CA3-46C8-8AA7-DCF0DE33825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8" operator="equal" id="{967D6F12-6444-4034-BA8E-185952BD22B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Q253:Q254</xm:sqref>
        </x14:conditionalFormatting>
        <x14:conditionalFormatting xmlns:xm="http://schemas.microsoft.com/office/excel/2006/main">
          <x14:cfRule type="cellIs" priority="776" operator="equal" id="{68731C21-374D-4481-9288-D1991E3568E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7" operator="equal" id="{1B0D2CC0-A1DC-4267-A17F-EAFF4221439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8" operator="equal" id="{796E2BD7-0D1F-48C3-B80F-ED2F0CA7C16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9" operator="equal" id="{42D3C560-958F-4C61-A2DF-291BD6A132F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0" operator="equal" id="{B5A3F0AE-BB6A-4727-9F40-4B5E4F108EB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L255:L256</xm:sqref>
        </x14:conditionalFormatting>
        <x14:conditionalFormatting xmlns:xm="http://schemas.microsoft.com/office/excel/2006/main">
          <x14:cfRule type="cellIs" priority="771" operator="equal" id="{96C24366-6CA7-4F22-8ED3-7C206E25E95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2" operator="equal" id="{70CB4B7A-F14B-48AE-A640-1B1251E711F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3" operator="equal" id="{6E894BBE-FADD-4BDC-B03E-E8E45893A1B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4" operator="equal" id="{A4826E33-84E3-4CBB-87DB-98C0E92AE25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5" operator="equal" id="{C5C891B3-4332-4CD8-9016-E7C27FD5801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N255:N256</xm:sqref>
        </x14:conditionalFormatting>
        <x14:conditionalFormatting xmlns:xm="http://schemas.microsoft.com/office/excel/2006/main">
          <x14:cfRule type="cellIs" priority="781" operator="equal" id="{4697F1AF-6DBD-4F40-ABFA-ADEAC3AB2BD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2" operator="equal" id="{9C4B9B05-D844-4CEF-AAB1-8A4D5EAD01C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3" operator="equal" id="{92142001-7A38-4FB2-9926-A7DB92FFA6B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4" operator="equal" id="{EB074F8C-2FD8-4D6D-922D-CCF057F821C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Q255:Q256</xm:sqref>
        </x14:conditionalFormatting>
        <x14:conditionalFormatting xmlns:xm="http://schemas.microsoft.com/office/excel/2006/main">
          <x14:cfRule type="cellIs" priority="762" operator="equal" id="{20985008-B613-4BA0-86B4-2DEC53B91B2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3" operator="equal" id="{82585635-D469-4898-9F31-AB7B5BE2DC8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4" operator="equal" id="{C72AA294-1B2D-4FAA-BD4B-B28C4CB0411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5" operator="equal" id="{B19BD3FC-0568-46BD-8468-64A8F2B201E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6" operator="equal" id="{7A692B94-CA7C-44BB-96DE-8565AF9E5B1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L257:L258</xm:sqref>
        </x14:conditionalFormatting>
        <x14:conditionalFormatting xmlns:xm="http://schemas.microsoft.com/office/excel/2006/main">
          <x14:cfRule type="cellIs" priority="757" operator="equal" id="{D88E577E-0257-4FCC-A58C-086BBB6CEF4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8" operator="equal" id="{9DA88100-01FF-49F8-807E-EF67D3914DD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9" operator="equal" id="{2B9F517A-C92F-429F-93FC-1388FA2ED4D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0" operator="equal" id="{5BE981B3-AC04-46A2-9B36-0631B0CF78E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1" operator="equal" id="{24CD741D-5A72-448F-AFB4-1920C180CC7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N257:N258</xm:sqref>
        </x14:conditionalFormatting>
        <x14:conditionalFormatting xmlns:xm="http://schemas.microsoft.com/office/excel/2006/main">
          <x14:cfRule type="cellIs" priority="767" operator="equal" id="{7045A90F-AE28-480F-876D-40759A76204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8" operator="equal" id="{D57F91A0-126E-40C7-BADC-18AB3C6B0F5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9" operator="equal" id="{67808E6E-CCFC-458A-AE5D-77404D58859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0" operator="equal" id="{59505182-9736-420C-9A6A-BE0E9CFE2D0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Q257:Q258</xm:sqref>
        </x14:conditionalFormatting>
        <x14:conditionalFormatting xmlns:xm="http://schemas.microsoft.com/office/excel/2006/main">
          <x14:cfRule type="cellIs" priority="748" operator="equal" id="{435E7628-3BBE-401F-B0A4-0DA4FAD57F6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9" operator="equal" id="{4479697B-753C-4500-A1BA-F8518EAC44F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" operator="equal" id="{64742D59-CA2C-4905-968B-12FF65F6F25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1" operator="equal" id="{AC88C273-9DF0-4BA9-B304-34A6718402F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2" operator="equal" id="{D1B55915-1E16-46B8-9F1B-2CD0FCBA642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L259:L260</xm:sqref>
        </x14:conditionalFormatting>
        <x14:conditionalFormatting xmlns:xm="http://schemas.microsoft.com/office/excel/2006/main">
          <x14:cfRule type="cellIs" priority="743" operator="equal" id="{044AE8B9-BD94-40E3-ACC7-DC2A6B9DC18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4" operator="equal" id="{8A52D830-E58A-443C-830C-E3C8D967799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5" operator="equal" id="{9E505965-31B3-4E1C-A874-E5DB92649DE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6" operator="equal" id="{FC87E5A6-EE8B-4040-BF4F-7B058B521F9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7" operator="equal" id="{C4224E00-5716-4EDB-8AA5-0D5DF019C8F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N259:N260</xm:sqref>
        </x14:conditionalFormatting>
        <x14:conditionalFormatting xmlns:xm="http://schemas.microsoft.com/office/excel/2006/main">
          <x14:cfRule type="cellIs" priority="753" operator="equal" id="{2C4DA05F-91EF-439D-BCA6-E5E713B3E46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4" operator="equal" id="{BED7F65A-F802-4832-AB43-2C0765C6401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5" operator="equal" id="{4DFE6CBD-BEFA-4089-A202-832A0F4083F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6" operator="equal" id="{0ABF6877-0C98-4855-9DC2-FEC5F62ADFD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Q259:Q260</xm:sqref>
        </x14:conditionalFormatting>
        <x14:conditionalFormatting xmlns:xm="http://schemas.microsoft.com/office/excel/2006/main">
          <x14:cfRule type="cellIs" priority="734" operator="equal" id="{5DD0C177-D67F-4A83-92AD-1D4E7AD3C81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5" operator="equal" id="{9C504C25-25BD-40B9-AE08-A8A08337250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6" operator="equal" id="{32652B60-0225-432D-B21B-14408E317EB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7" operator="equal" id="{F81A4DDE-8CD8-4363-B5BB-678735B4264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8" operator="equal" id="{DC8C9041-6DF8-4CB7-81F7-125B1BCB211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L207:L208</xm:sqref>
        </x14:conditionalFormatting>
        <x14:conditionalFormatting xmlns:xm="http://schemas.microsoft.com/office/excel/2006/main">
          <x14:cfRule type="cellIs" priority="729" operator="equal" id="{D1A294B5-FCB3-4658-9712-8F1521036BE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0" operator="equal" id="{47EC55DC-AB24-4947-AFE9-85B9D756B62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1" operator="equal" id="{183CBD7A-9AD1-4EDD-87ED-40C2C3831B8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2" operator="equal" id="{6C5DD3A7-278A-4A76-B8C5-CE379E179F0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3" operator="equal" id="{B38FC62E-3721-45C6-A5FE-EC5EAA59F95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N207:N208</xm:sqref>
        </x14:conditionalFormatting>
        <x14:conditionalFormatting xmlns:xm="http://schemas.microsoft.com/office/excel/2006/main">
          <x14:cfRule type="cellIs" priority="739" operator="equal" id="{5677441E-23F8-425C-90F2-2461DC24CE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0" operator="equal" id="{185A790D-289C-425D-9A17-FFAD9A72EC8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1" operator="equal" id="{70EC0C71-DB05-4798-9C48-B9FBAF1DDBD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2" operator="equal" id="{BD0646F9-1E00-4D34-A4C0-C2E549A41BF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Q207:Q208</xm:sqref>
        </x14:conditionalFormatting>
        <x14:conditionalFormatting xmlns:xm="http://schemas.microsoft.com/office/excel/2006/main">
          <x14:cfRule type="cellIs" priority="720" operator="equal" id="{D6A8BD58-3EEA-4F65-BE54-C71CF4BD93D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1" operator="equal" id="{F22431A3-C534-4FAA-818C-A83EA6FCE76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2" operator="equal" id="{1FAC10B8-BEAA-4357-AD97-30B64512ABD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3" operator="equal" id="{93BAA650-EFAB-4B14-8C4E-C3E3B1E0166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4" operator="equal" id="{153C0678-2A96-45C7-81E4-CE956D972F7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L209:L210</xm:sqref>
        </x14:conditionalFormatting>
        <x14:conditionalFormatting xmlns:xm="http://schemas.microsoft.com/office/excel/2006/main">
          <x14:cfRule type="cellIs" priority="715" operator="equal" id="{633F65EC-2D9C-49D3-8707-7F04339CD6B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6" operator="equal" id="{F3F015A5-C295-40EE-85B1-39875387367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7" operator="equal" id="{81781943-5ADA-4BF6-9D45-363FD403AF5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8" operator="equal" id="{483CCAFA-B32E-41A9-AC1C-AF4C3B21D0D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9" operator="equal" id="{7520B449-CF94-4FD4-817C-6AD29E87BC4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N209:N210</xm:sqref>
        </x14:conditionalFormatting>
        <x14:conditionalFormatting xmlns:xm="http://schemas.microsoft.com/office/excel/2006/main">
          <x14:cfRule type="cellIs" priority="725" operator="equal" id="{E88F4329-8CA2-4EDC-9EDF-05830FDD0DA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6" operator="equal" id="{1F0027E4-C15D-49E6-9F5A-8A82567C109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7" operator="equal" id="{C1FA2462-460D-4762-BF98-A4276B2EF7C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8" operator="equal" id="{C6B4950E-7FEB-4411-BF02-F52F386FD95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Q209:Q210</xm:sqref>
        </x14:conditionalFormatting>
        <x14:conditionalFormatting xmlns:xm="http://schemas.microsoft.com/office/excel/2006/main">
          <x14:cfRule type="cellIs" priority="706" operator="equal" id="{E2EF4635-3C56-4B36-BF0F-DE27FD3C146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7" operator="equal" id="{3DFFC01B-0042-4C33-A812-613C2DE9B01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8" operator="equal" id="{AFFFA87F-A53B-46B2-8D21-0517E4382CB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9" operator="equal" id="{0E73D8E6-6BA4-4E19-9359-53D351D8249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0" operator="equal" id="{BB2E93FC-BEE0-4553-924A-1EE8EF30F85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L224:L225</xm:sqref>
        </x14:conditionalFormatting>
        <x14:conditionalFormatting xmlns:xm="http://schemas.microsoft.com/office/excel/2006/main">
          <x14:cfRule type="cellIs" priority="701" operator="equal" id="{76916DA6-E392-4F9A-9138-9A9FDA2BE28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2" operator="equal" id="{E292E214-B29E-4685-8274-0A18B98BD87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3" operator="equal" id="{A6FC3384-F53B-41C1-8C16-63DCE66316E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4" operator="equal" id="{3EE7F6C5-99A6-41BE-81B4-3EB9AB930E2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5" operator="equal" id="{1DBC44EA-3BCB-4EC7-AAE4-C043BB2AA27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N224:N225</xm:sqref>
        </x14:conditionalFormatting>
        <x14:conditionalFormatting xmlns:xm="http://schemas.microsoft.com/office/excel/2006/main">
          <x14:cfRule type="cellIs" priority="711" operator="equal" id="{0D782B36-2A72-4E0C-B0BE-46B0FA84D5C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2" operator="equal" id="{04164348-2D4C-4C56-8E26-547B4C61E5B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3" operator="equal" id="{7DEB0A2F-53A6-4A4D-9AEF-B7AA780B0C3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4" operator="equal" id="{84FDD53A-B35D-466B-A7BD-6F17508B7F1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Q224:Q225</xm:sqref>
        </x14:conditionalFormatting>
        <x14:conditionalFormatting xmlns:xm="http://schemas.microsoft.com/office/excel/2006/main">
          <x14:cfRule type="cellIs" priority="669" operator="equal" id="{A8865DEC-57CC-4279-BD46-0957880B1FE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0" operator="equal" id="{681AE91E-4C08-46B1-98F8-DBC5AEF86DB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1" operator="equal" id="{E9A67F4E-AFC7-4C6E-9752-E48E76EF8FE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2" operator="equal" id="{4F709607-1926-4DFD-BD41-6DB1BA47C4F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AB100:AB113 AB115</xm:sqref>
        </x14:conditionalFormatting>
        <x14:conditionalFormatting xmlns:xm="http://schemas.microsoft.com/office/excel/2006/main">
          <x14:cfRule type="cellIs" priority="660" operator="equal" id="{8EDAC42C-6A85-4D88-ACD2-08591F2D832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1" operator="equal" id="{0402ED1C-4423-4912-AACE-7A90F2C79F1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2" operator="equal" id="{832B1873-8F8A-40AD-B565-2B682D63BE7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3" operator="equal" id="{D8C49F1E-1995-4C66-AD50-C9F0F0A8A6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4" operator="equal" id="{8843A965-14D6-4189-B33D-4B830096101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L14 L21</xm:sqref>
        </x14:conditionalFormatting>
        <x14:conditionalFormatting xmlns:xm="http://schemas.microsoft.com/office/excel/2006/main">
          <x14:cfRule type="cellIs" priority="655" operator="equal" id="{F6DC71AD-1957-4E29-8949-9DF26BCA89C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6" operator="equal" id="{01196F99-AB00-4FF9-ADEB-DCE6B0E9DC4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7" operator="equal" id="{08EA23F1-AFC6-4EF6-A355-5B669AF7235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8" operator="equal" id="{3464BC8E-41D0-4C27-A12A-E5A53BD384F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9" operator="equal" id="{8C3E7F03-7F39-499A-A51A-9E822AEEA0A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N14 N21</xm:sqref>
        </x14:conditionalFormatting>
        <x14:conditionalFormatting xmlns:xm="http://schemas.microsoft.com/office/excel/2006/main">
          <x14:cfRule type="cellIs" priority="665" operator="equal" id="{72A75B9B-8D94-431D-85C8-0E65EB18DED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6" operator="equal" id="{BB689666-5E95-42B4-B88E-FCA1BADE0DE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7" operator="equal" id="{FC947A0B-CA60-4B47-859F-22C381C574C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8" operator="equal" id="{5E874774-A5E2-413A-A730-7ADE2795326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V14 Q14 Q21 V21</xm:sqref>
        </x14:conditionalFormatting>
        <x14:conditionalFormatting xmlns:xm="http://schemas.microsoft.com/office/excel/2006/main">
          <x14:cfRule type="cellIs" priority="646" operator="equal" id="{0C5D068B-6487-4649-B482-8A63F7F16EC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7" operator="equal" id="{37F3AD7B-DA3F-4D9D-B389-726D8473289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8" operator="equal" id="{B47EC7BE-4AEB-46DE-9BB2-F84FE3ED02E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9" operator="equal" id="{CBED2C09-7ABD-432A-91CF-B549956D132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0" operator="equal" id="{E49E709D-23FF-4F1A-9EAE-DD6775EDDBF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L12:L13</xm:sqref>
        </x14:conditionalFormatting>
        <x14:conditionalFormatting xmlns:xm="http://schemas.microsoft.com/office/excel/2006/main">
          <x14:cfRule type="cellIs" priority="641" operator="equal" id="{D5124F6D-BEF3-4C3A-8F04-D96CD952779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2" operator="equal" id="{6CFECD85-C5D0-4B48-8EBC-0EC1A5A6A4C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3" operator="equal" id="{0D9EEA1C-1E72-4EAC-9F5E-B585C649A56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4" operator="equal" id="{EC2ABE55-8E3A-40AE-9A31-A84618C510A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5" operator="equal" id="{2B8C8273-0EE1-4CE1-B76A-D01E689E66D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N12:N13</xm:sqref>
        </x14:conditionalFormatting>
        <x14:conditionalFormatting xmlns:xm="http://schemas.microsoft.com/office/excel/2006/main">
          <x14:cfRule type="cellIs" priority="651" operator="equal" id="{3030AF37-BB90-441A-B77D-9F68E9069A9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2" operator="equal" id="{8057AE0D-3D7A-4DB3-B087-1E452964985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3" operator="equal" id="{8847E871-7498-4FD4-A43B-1230237EEBB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4" operator="equal" id="{50373AEB-40DF-4971-9501-E1E6E82664F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V12:V13 Q12:Q13</xm:sqref>
        </x14:conditionalFormatting>
        <x14:conditionalFormatting xmlns:xm="http://schemas.microsoft.com/office/excel/2006/main">
          <x14:cfRule type="cellIs" priority="632" operator="equal" id="{A650E1C2-4611-43EA-A09D-5F27BAB13FE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3" operator="equal" id="{69DCF551-44B2-40EB-8072-3F4FEA6FFAE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4" operator="equal" id="{266305C4-6990-4FEA-B916-D9F0ADF6ED8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5" operator="equal" id="{823C5620-A94B-471E-96CB-D5A5D2FA939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6" operator="equal" id="{727B4F7E-82BA-45A8-A606-CA440064B09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cellIs" priority="627" operator="equal" id="{AB374ADE-7792-4D80-BE2D-285D905A81A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8" operator="equal" id="{FF19CAF1-088F-4C33-952B-E426ACE7C27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9" operator="equal" id="{202B5986-0A60-40AD-8538-0AE61C2EEED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0" operator="equal" id="{C17824A0-638D-4E00-B2AA-811B7864360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1" operator="equal" id="{E0FA67DF-4CB0-4ED3-AD66-EB699E396AE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cellIs" priority="637" operator="equal" id="{D837E8E1-8791-4E2B-8ABF-C6C420C7B3F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8" operator="equal" id="{DB1C9A9A-FD7D-4745-9E6C-C8B18E24502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9" operator="equal" id="{A725FEEE-1319-4BA7-9F16-D474FE05305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0" operator="equal" id="{BC316E46-C10A-4634-B74F-B6CBCE5C308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Q17 V17</xm:sqref>
        </x14:conditionalFormatting>
        <x14:conditionalFormatting xmlns:xm="http://schemas.microsoft.com/office/excel/2006/main">
          <x14:cfRule type="cellIs" priority="618" operator="equal" id="{E0E0AC49-EFE2-4BDB-8056-A7BDB2AF574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9" operator="equal" id="{52C4A371-0A19-429C-9C71-193C608AEC8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0" operator="equal" id="{F32BC0B9-5709-4104-9281-F5919D0C3C9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1" operator="equal" id="{BF0DD02E-962E-47EC-8C6E-91467F18C92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2" operator="equal" id="{28E73A16-6B41-4DB7-A191-0FFD04C525E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cellIs" priority="613" operator="equal" id="{0994D182-D335-4BBF-BF4B-0C4730B30AE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4" operator="equal" id="{02EE8B28-9E61-422C-A604-72B15900219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5" operator="equal" id="{68C11AEF-35E7-4749-99EE-3A1CBBB2A40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6" operator="equal" id="{9272DAF2-8B8E-4DF7-9A27-D9DD21B17A5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7" operator="equal" id="{B65863D5-6569-4D5F-90FB-44EC6688601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cellIs" priority="623" operator="equal" id="{186FCDA0-B1E8-4CE6-8609-3ED4361FBA6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4" operator="equal" id="{3A36D48D-5AF8-410D-A449-67F159686FC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5" operator="equal" id="{0AEB138F-CC3A-4D59-A255-7E4D962F0B2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6" operator="equal" id="{DE6A0EC1-9897-49AB-A850-EA49A027733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Q16 V16</xm:sqref>
        </x14:conditionalFormatting>
        <x14:conditionalFormatting xmlns:xm="http://schemas.microsoft.com/office/excel/2006/main">
          <x14:cfRule type="cellIs" priority="604" operator="equal" id="{08810CC1-F7FB-4B66-B6B0-EEFA461E4C2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5" operator="equal" id="{02DE04D1-5660-4408-8D3C-C326A0205E2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6" operator="equal" id="{5C116AE2-4AE5-4B00-86FA-E518D269D1A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7" operator="equal" id="{D260F98E-5706-45E4-A026-00687F427E4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8" operator="equal" id="{96786887-D922-48D2-965F-6F58389E304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cellIs" priority="599" operator="equal" id="{165E41D3-98CE-41B0-A571-DB2AE70E776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0" operator="equal" id="{80402A9D-8915-46CB-8B04-16740CA0B71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1" operator="equal" id="{50CA3236-D2B4-4683-A9CF-50AB3284E9A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2" operator="equal" id="{176D2F99-7466-49DC-A0F1-533AB622BFE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3" operator="equal" id="{8EFA2D82-56A2-486C-84DD-7E3994B40EA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cellIs" priority="609" operator="equal" id="{19F1F770-AEB1-449F-94A0-BEBA62F874B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0" operator="equal" id="{BD52A8CB-E182-442C-8DE8-319C636F79E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1" operator="equal" id="{3C1867D3-CE8E-4868-B99E-7A92BAB62D2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2" operator="equal" id="{8095B236-BFF5-4AAF-A5EC-9130CD2346D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Q15 V15</xm:sqref>
        </x14:conditionalFormatting>
        <x14:conditionalFormatting xmlns:xm="http://schemas.microsoft.com/office/excel/2006/main">
          <x14:cfRule type="cellIs" priority="590" operator="equal" id="{B6823B45-A3B1-4204-A743-7D65F7BB5EB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1" operator="equal" id="{79179FAA-58DE-476C-95EE-75E9F0D6006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2" operator="equal" id="{B086BF75-CE48-4AF7-A389-A17F735AE05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3" operator="equal" id="{C0B4B541-1AA9-4F50-A075-CC6DFF7AF5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4" operator="equal" id="{E9936795-0446-4FEB-BB89-FDB4292C295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cellIs" priority="585" operator="equal" id="{82D13343-1C46-447D-A10D-BB4F6F765DB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6" operator="equal" id="{D241556B-94FA-4D0C-94BF-E819E72C0D7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7" operator="equal" id="{1F480CA4-152F-4C41-9628-AB49C696A02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8" operator="equal" id="{D0926F53-CBE0-40BD-AE48-9B0A5A6FDF1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9" operator="equal" id="{A23ADE2B-04D3-492D-9B81-5528A07ED22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cellIs" priority="595" operator="equal" id="{9BAAE079-DF7B-49AB-9D87-E62FC6171FD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6" operator="equal" id="{49BF831E-BC69-43AD-82F7-EDA0494DFAF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7" operator="equal" id="{3D6B064E-DE2C-45F4-BB93-FA62F22B385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8" operator="equal" id="{B1B04721-AA89-4220-8BB0-FD9858A395C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Q20 V20</xm:sqref>
        </x14:conditionalFormatting>
        <x14:conditionalFormatting xmlns:xm="http://schemas.microsoft.com/office/excel/2006/main">
          <x14:cfRule type="cellIs" priority="576" operator="equal" id="{DA125641-CB09-4D36-9400-117F8E7B050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7" operator="equal" id="{04574EA3-BB16-4294-9EBF-59F1A3BA355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8" operator="equal" id="{E578D278-8352-4C88-9FE8-F5451B07425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9" operator="equal" id="{3FEADCC1-E4E8-4E2B-BC21-FE2896ADAE9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0" operator="equal" id="{1CAD9641-032C-465B-8928-C7EA4F7EAC3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cellIs" priority="571" operator="equal" id="{CC75A9D8-73ED-48F6-8902-10A38C45FEF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2" operator="equal" id="{36426AFC-5D41-4739-9F19-D1BB718F1F8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3" operator="equal" id="{1CEE5625-2A68-4C0F-915C-39A95946C20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4" operator="equal" id="{D9297327-6D01-4A15-B714-272858B4BFA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5" operator="equal" id="{00F82F4B-C1F8-4590-ADB7-22A92C94E6B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cellIs" priority="581" operator="equal" id="{AD0AC9C1-2DDA-4B8E-886B-BBC393C2FCA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2" operator="equal" id="{03CA0C81-0C1B-4668-B655-B131AC67043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3" operator="equal" id="{7367550B-EE93-4D65-9986-ABD1DB752EE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4" operator="equal" id="{828B88D0-73F8-460D-8809-EF291676B94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 V19</xm:sqref>
        </x14:conditionalFormatting>
        <x14:conditionalFormatting xmlns:xm="http://schemas.microsoft.com/office/excel/2006/main">
          <x14:cfRule type="cellIs" priority="562" operator="equal" id="{7C5F72E5-9781-40F3-9D8F-37650CE8DA8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3" operator="equal" id="{BE4627BE-54DF-4748-92B2-472EA2835B3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4" operator="equal" id="{FFAE8489-A251-4C0A-A296-269C41E3C82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5" operator="equal" id="{B07A5AC4-0A2B-4D73-BAF7-E6AACE1DB63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6" operator="equal" id="{E0A5FE90-3454-45BC-95A2-9ED1D220318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cellIs" priority="557" operator="equal" id="{75EFB9CB-F6EE-4C22-B835-477CFA61C25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8" operator="equal" id="{A0981151-97BC-44A6-B8C8-05D27EB742C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9" operator="equal" id="{E09F1792-ECD1-4EF8-9E5C-C944A61483B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0" operator="equal" id="{35212BA2-0FFA-4E5D-B836-94E12F98248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1" operator="equal" id="{6C2B23D5-62A9-4126-BC47-DD6F952853F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cellIs" priority="567" operator="equal" id="{E8491AC0-1923-4C2A-B085-CCAE82473A7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8" operator="equal" id="{EEB9F284-7394-41CF-A160-376A85F8312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9" operator="equal" id="{94A35B8D-93ED-40A8-A175-899765061E5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0" operator="equal" id="{7E643E69-7582-4633-B77F-A4B29DE9E9B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Q18 V18</xm:sqref>
        </x14:conditionalFormatting>
        <x14:conditionalFormatting xmlns:xm="http://schemas.microsoft.com/office/excel/2006/main">
          <x14:cfRule type="cellIs" priority="548" operator="equal" id="{8FCFF9F5-73DC-4724-870C-21E50EC8ADB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9" operator="equal" id="{61719AA7-C016-4413-AF54-E11B4B958BB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0" operator="equal" id="{A390EA3A-A8A0-49D6-A20C-D9A49CF0B45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1" operator="equal" id="{3CEBF968-7B89-4FA3-AF66-085F7CD8AE1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2" operator="equal" id="{75DDAD53-8E9D-4ED1-BD33-058ABBF57A7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L39:L41</xm:sqref>
        </x14:conditionalFormatting>
        <x14:conditionalFormatting xmlns:xm="http://schemas.microsoft.com/office/excel/2006/main">
          <x14:cfRule type="cellIs" priority="543" operator="equal" id="{3637BD76-5F8C-48EF-B983-6CC701249D2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4" operator="equal" id="{1D3D7F86-D7DF-445E-9336-E6CBDB7ACCA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5" operator="equal" id="{90CE936A-7281-4726-8F9C-4AC6FECFFA0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6" operator="equal" id="{50CB4171-AA83-4F4F-8645-92BAA74438B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7" operator="equal" id="{E5003A3D-9C1F-421C-85A3-FF32089AD2E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N39:N41</xm:sqref>
        </x14:conditionalFormatting>
        <x14:conditionalFormatting xmlns:xm="http://schemas.microsoft.com/office/excel/2006/main">
          <x14:cfRule type="cellIs" priority="553" operator="equal" id="{03C1E0A9-B0A5-477E-B766-2E460204913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4" operator="equal" id="{0B160A5E-2B46-4403-A6C7-F7B2FA67817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5" operator="equal" id="{F500F5E3-BB12-45C2-9982-D913D1B46C4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6" operator="equal" id="{28E735AA-955C-4881-BCFE-375807BB999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Q39:Q41</xm:sqref>
        </x14:conditionalFormatting>
        <x14:conditionalFormatting xmlns:xm="http://schemas.microsoft.com/office/excel/2006/main">
          <x14:cfRule type="cellIs" priority="535" operator="equal" id="{933D16B9-E491-4965-BB91-1E85D930AE3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6" operator="equal" id="{31DC7A17-F291-4BE6-9A06-F8557BD7738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7" operator="equal" id="{40DC79B2-B326-49A0-B5E5-7825E3983CB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8" operator="equal" id="{227BEFE5-8AAB-4BD7-84BD-FC00C3FE85A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V39:V41</xm:sqref>
        </x14:conditionalFormatting>
        <x14:conditionalFormatting xmlns:xm="http://schemas.microsoft.com/office/excel/2006/main">
          <x14:cfRule type="cellIs" priority="526" operator="equal" id="{B65FE70F-C548-4B3C-A72E-36E64F8AFFF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7" operator="equal" id="{91C36662-5C74-44C7-B0FB-8D833FFD934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8" operator="equal" id="{2DAD5C69-DEE9-4E44-A011-45A8A6F0A25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9" operator="equal" id="{F4ABD821-F2C0-4FEC-AD2C-C054BFC23B2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0" operator="equal" id="{BF71BCA6-6F01-4CB9-9CFF-00BBFDDF1D9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cellIs" priority="521" operator="equal" id="{C21368AF-0F11-4B66-9E31-79924A0D7FB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2" operator="equal" id="{A1D46D6C-CA9B-4DFB-B14B-4EFFE3FC3EF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3" operator="equal" id="{B4F5F404-A084-4ADE-BAC6-246B2E75EB1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4" operator="equal" id="{C07762FB-1C6F-4829-B4C4-C4DFCE6823C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5" operator="equal" id="{C242A553-BD50-4DD0-A3A5-5D24A9EBD15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cellIs" priority="531" operator="equal" id="{E06DCC64-14A4-4598-B97B-4862ED9B943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2" operator="equal" id="{9F1E4EC4-52CA-4562-8219-D0F3E2D320C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3" operator="equal" id="{9742D8B4-2C73-4AE6-9DE8-834F0B82ABE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4" operator="equal" id="{7091601A-47ED-4F2B-8D62-9169D43595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Q59 V59</xm:sqref>
        </x14:conditionalFormatting>
        <x14:conditionalFormatting xmlns:xm="http://schemas.microsoft.com/office/excel/2006/main">
          <x14:cfRule type="cellIs" priority="512" operator="equal" id="{2F4C8CC4-349E-484A-B908-79919048ED8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3" operator="equal" id="{410714A4-7EAD-4D91-B73B-707F8A02DDC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4" operator="equal" id="{2760A5A9-49BD-4FBE-9701-25249327435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5" operator="equal" id="{23EDC118-FD08-4169-BF5A-6F88E64C2EE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6" operator="equal" id="{86231D30-4E44-4C1F-A238-3069401A6D7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cellIs" priority="507" operator="equal" id="{C3D9914D-114B-40BC-AFEB-515400791EF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8" operator="equal" id="{7AF0EF0F-D5E7-409D-B60F-6486006C557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9" operator="equal" id="{AA6BFE28-802B-4A14-BD39-4BECFBCB047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0" operator="equal" id="{E351D175-FC9C-4E74-AF35-DA471BDD2E8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1" operator="equal" id="{D68524EC-490C-4721-8D6A-9FAE94FF73F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cellIs" priority="517" operator="equal" id="{FC7978E9-2A79-4E7B-B660-6F4859228EA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8" operator="equal" id="{38C56169-7506-4326-A3F9-51D3E54137A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9" operator="equal" id="{7D1F5964-F3A9-48D8-9581-59DF4674FDF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0" operator="equal" id="{CCE25279-9FFD-43E8-99A7-08CB102D5F7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Q60 V60</xm:sqref>
        </x14:conditionalFormatting>
        <x14:conditionalFormatting xmlns:xm="http://schemas.microsoft.com/office/excel/2006/main">
          <x14:cfRule type="cellIs" priority="498" operator="equal" id="{3122686C-97B9-4884-9C15-FAFEA903A32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9" operator="equal" id="{F0D20D6F-7897-4086-A3EC-3F92DAACD33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0" operator="equal" id="{58E2E592-6093-4E18-B273-3BE57017C97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1" operator="equal" id="{06111423-29D7-4449-A2B6-8D3801CF407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2" operator="equal" id="{CAA8E176-5462-4866-B976-514FC854D6D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cellIs" priority="493" operator="equal" id="{418A0E52-866D-44AD-AF43-71BF0FBBC8E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4" operator="equal" id="{1631BE6A-F5F5-4288-91C9-4D380D7B2E9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5" operator="equal" id="{DB89DF33-13B5-4DF5-AFC2-BA48D3D725C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6" operator="equal" id="{19B93DE0-547F-4571-8664-21AEF4B3352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7" operator="equal" id="{A3152BD0-AC97-4D34-B887-AD6F6F2402E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cellIs" priority="503" operator="equal" id="{6D906687-CBE1-4EB8-92C2-7B94B5A52F8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4" operator="equal" id="{6101996E-BDE3-4190-8857-18E37577765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5" operator="equal" id="{76783273-BCE7-426B-BBA1-C4BC21A2ACE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6" operator="equal" id="{BCB0FE17-50FB-4EF2-9F14-54DC15F1155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Q61 V61</xm:sqref>
        </x14:conditionalFormatting>
        <x14:conditionalFormatting xmlns:xm="http://schemas.microsoft.com/office/excel/2006/main">
          <x14:cfRule type="cellIs" priority="484" operator="equal" id="{080EB322-7499-429C-B43C-C79DA85C62D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5" operator="equal" id="{28C23421-AB48-4C30-B3C2-4D53EE8A084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6" operator="equal" id="{6A72D28D-51EB-4652-84C6-546C9AD1846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7" operator="equal" id="{4B070CC2-2E5B-4D1B-9CF4-07349A31783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8" operator="equal" id="{3DA13045-B67F-4635-8359-BB5A084AA19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cellIs" priority="479" operator="equal" id="{080D0884-E424-4103-B7BA-8F44754ED3F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0" operator="equal" id="{D3E465C2-C6AD-4CEE-9D92-127F0228F77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1" operator="equal" id="{CDC956B9-0D95-43E3-8259-669C8D9B6ED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2" operator="equal" id="{5115D2B3-2082-4B3D-AEA9-CABB53E78CF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3" operator="equal" id="{73406551-50C9-43B8-84F7-D03685E31CD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cellIs" priority="489" operator="equal" id="{ED4A9926-B84F-4637-A6A3-57ACC65F884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0" operator="equal" id="{D4E270D1-3E54-441C-9AB4-2DBE5F6C20B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1" operator="equal" id="{34E92EFC-1B36-4D70-8AE8-24CFF5921A3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2" operator="equal" id="{D6CC1769-DA04-4F35-A596-43E3E29B528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V114 Q114:Q115</xm:sqref>
        </x14:conditionalFormatting>
        <x14:conditionalFormatting xmlns:xm="http://schemas.microsoft.com/office/excel/2006/main">
          <x14:cfRule type="cellIs" priority="471" operator="equal" id="{BA9084E0-CCBA-4780-890B-3B3E1645583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2" operator="equal" id="{4ACCC2F3-EE79-447A-A1DF-291A91D3303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3" operator="equal" id="{26375D91-9CDC-4368-BEEF-02BA8FB44AA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4" operator="equal" id="{6E4345B9-605A-4203-9C2D-48D907AE2F9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AB114</xm:sqref>
        </x14:conditionalFormatting>
        <x14:conditionalFormatting xmlns:xm="http://schemas.microsoft.com/office/excel/2006/main">
          <x14:cfRule type="cellIs" priority="462" operator="equal" id="{E5914768-C26F-4FDF-B21F-33E79718B0B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3" operator="equal" id="{BDFCD7C9-0EAF-4EFF-BDB4-49FE899B1F5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4" operator="equal" id="{DC83854C-EC6E-44A7-879E-C7CE8A57894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5" operator="equal" id="{CEE1D012-FD1B-4E96-AF69-A171454D873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6" operator="equal" id="{CB099B89-D713-45FD-8BAF-FA342E3BCD8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cellIs" priority="457" operator="equal" id="{6061373A-1FE1-4F0B-96B7-DC28EA8F145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8" operator="equal" id="{08361000-7688-4609-8A38-27A7D8E6E8C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9" operator="equal" id="{96CDE9F8-6B19-4B79-8F4E-D4A2C4BDC82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0" operator="equal" id="{4B7FF471-87F6-4080-9AFC-89735B0BE66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1" operator="equal" id="{6AF9AB93-6668-44EB-BF9B-EC93219D4CD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cellIs" priority="467" operator="equal" id="{75E73F30-AA10-49BA-9D24-B3EB6C4983C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8" operator="equal" id="{70770D9A-8C17-4D94-8880-E56A9DC776C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9" operator="equal" id="{56D841B8-E73C-4FE0-B0DF-1F818484D8C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0" operator="equal" id="{6CD0A062-1323-49E0-A062-97F67DAF5A9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V156 Q156</xm:sqref>
        </x14:conditionalFormatting>
        <x14:conditionalFormatting xmlns:xm="http://schemas.microsoft.com/office/excel/2006/main">
          <x14:cfRule type="cellIs" priority="449" operator="equal" id="{991D84F3-7A20-4FEA-BD8A-4F150E50B2B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0" operator="equal" id="{3BF82894-277C-49F5-8E8E-2C6DF8C37C9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1" operator="equal" id="{D692ACE2-8FB5-4B10-B86A-03F87EB38AC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2" operator="equal" id="{5FBAA2E2-DE04-4A2A-A24D-0FC37019443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V185</xm:sqref>
        </x14:conditionalFormatting>
        <x14:conditionalFormatting xmlns:xm="http://schemas.microsoft.com/office/excel/2006/main">
          <x14:cfRule type="cellIs" priority="436" operator="equal" id="{90D75EB4-7320-4040-83BE-02B4E5F7F0D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7" operator="equal" id="{006F6697-8BC2-4E5E-905F-EC43FDC2483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8" operator="equal" id="{2C28F0AC-20DC-4C12-9307-204FEED7C40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9" operator="equal" id="{64E2BC51-0687-4EC6-9BDD-DC6C760BB1A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0" operator="equal" id="{F4CAF4CA-B471-41CD-AE18-5BB2C903689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cellIs" priority="431" operator="equal" id="{DB8E74D3-24C6-47FE-9D34-84ACB1F6E34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2" operator="equal" id="{9BB37102-703B-4AF3-AA13-90897AC823E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3" operator="equal" id="{0BA88F55-BC5C-4F9F-846F-30AC5F46768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4" operator="equal" id="{4D199F5D-5E95-4AD5-BA5D-53E010F6760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5" operator="equal" id="{7DC9C3CF-886C-44BA-900D-6C9B847F48B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cellIs" priority="441" operator="equal" id="{85DAAA79-D896-4F29-A04C-B6F56053CC2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2" operator="equal" id="{A3885404-D7DD-4AFB-9B75-7AF414122FD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3" operator="equal" id="{78AA80FA-E4D1-4932-8BEB-14A2E7EA9FB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4" operator="equal" id="{14C5F688-D9B4-49C3-B7B1-9825E2B7BB7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cellIs" priority="427" operator="equal" id="{321C75FD-C378-4184-A712-ABC262D03AE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8" operator="equal" id="{8870EB76-60B2-49F3-A6C3-B77E32184BD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9" operator="equal" id="{173581C3-7686-4E15-A484-24CC723D133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0" operator="equal" id="{54C752CE-ECEA-4223-B521-9E2125414CE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V194</xm:sqref>
        </x14:conditionalFormatting>
        <x14:conditionalFormatting xmlns:xm="http://schemas.microsoft.com/office/excel/2006/main">
          <x14:cfRule type="cellIs" priority="414" operator="equal" id="{9765D394-32D7-4672-849F-5DADA5C0E10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5" operator="equal" id="{3D1BC0CC-B191-44C5-965E-721D4928E8B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6" operator="equal" id="{DA6E4A23-1B5B-4CDA-8B94-40B5A946AF0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7" operator="equal" id="{66AF1786-1625-42C5-B2E6-6A3BBBF4C4C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8" operator="equal" id="{6227D0F6-363D-405D-8CCC-96A5D5C8274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cellIs" priority="409" operator="equal" id="{54149DC6-1D03-4577-9765-670E91A8B2F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0" operator="equal" id="{5E90300E-3F10-4FD4-B69C-9BC45389DED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1" operator="equal" id="{D0FCC17E-D3E2-4242-9B17-92C00B1AD57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2" operator="equal" id="{0586D0DF-5E6F-48FB-AE95-9A15364334C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3" operator="equal" id="{FD85FA19-75A6-4E05-AB4E-A96642E9EAD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cellIs" priority="419" operator="equal" id="{18DFE40D-45E2-4683-A954-943197B7C65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0" operator="equal" id="{158598F6-1533-42F5-9785-F76D751DFBE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1" operator="equal" id="{EB61B1B1-B22D-4756-9ECD-C2081B50815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2" operator="equal" id="{A945094E-368F-4D3B-B263-8B2FD509631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cellIs" priority="405" operator="equal" id="{549FA7FB-2AE6-4B30-93AD-0D79B65BADC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6" operator="equal" id="{0A30EAE5-4D86-4C38-8B2F-C1064A108AC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7" operator="equal" id="{566BA03F-CE84-4DEF-8972-ECD1D034C3A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8" operator="equal" id="{E22E5FF2-5F43-4831-9149-F03CAEB6987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V195</xm:sqref>
        </x14:conditionalFormatting>
        <x14:conditionalFormatting xmlns:xm="http://schemas.microsoft.com/office/excel/2006/main">
          <x14:cfRule type="cellIs" priority="392" operator="equal" id="{F57F033F-B3B6-4584-9E01-E7BE3396170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3" operator="equal" id="{F0336DF8-362A-45F4-847C-8B561D8EFB4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4" operator="equal" id="{9465A93C-8C26-42D2-B8DF-196E7AB3ADE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5" operator="equal" id="{A8463E9A-EFBD-4077-88EE-16CF2F3B734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6" operator="equal" id="{BFCF70FE-08A1-4376-89A6-C0F50C714DF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cellIs" priority="387" operator="equal" id="{958AA85E-4167-4FB2-BDED-725B1397347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8" operator="equal" id="{BEF873DF-DEC9-4971-A8E6-D5031AD7252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9" operator="equal" id="{C4C21D55-A3C0-414C-AB3A-A3814D9391D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0" operator="equal" id="{42910E55-7087-4DA6-B129-9B28B356FCB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1" operator="equal" id="{9CAF9762-37BF-4EC4-AFE3-007FE31504B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cellIs" priority="397" operator="equal" id="{E539202A-54BB-485D-8DC7-3F41DA3BC1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8" operator="equal" id="{69F35D7D-98AA-4E72-8376-1BD62E645E2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9" operator="equal" id="{D7E19A94-88B0-4093-A9D1-98657D47898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0" operator="equal" id="{7A94B124-7DEE-42ED-86DD-4175FB88025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cellIs" priority="383" operator="equal" id="{278983AE-9B19-4495-8130-528E4B177D3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4" operator="equal" id="{2A8472CA-614A-4FEC-9972-0AB02F1A386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5" operator="equal" id="{A52850DE-90D3-405C-940B-78E55376F9A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6" operator="equal" id="{5ADE5BCE-E190-491B-A5B6-CAF816010AF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V196</xm:sqref>
        </x14:conditionalFormatting>
        <x14:conditionalFormatting xmlns:xm="http://schemas.microsoft.com/office/excel/2006/main">
          <x14:cfRule type="cellIs" priority="370" operator="equal" id="{AB16299A-B963-4B0F-A519-D3DE5363B70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1" operator="equal" id="{AB6A4E21-3C72-41FC-98F8-B1409EC2679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2" operator="equal" id="{E1252423-E1B7-4712-AD5B-C98809DAE84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3" operator="equal" id="{82068DA6-E8DF-4383-B40B-63ACE748848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4" operator="equal" id="{DE2BBD38-5AB5-4512-A3F6-BEAAD2672FC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L196</xm:sqref>
        </x14:conditionalFormatting>
        <x14:conditionalFormatting xmlns:xm="http://schemas.microsoft.com/office/excel/2006/main">
          <x14:cfRule type="cellIs" priority="365" operator="equal" id="{58A6B706-80E1-4940-A710-57AD633B341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6" operator="equal" id="{8005D6E2-1DA3-40E2-B32C-BFE00706594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7" operator="equal" id="{3567AC4E-CF44-4641-BD5E-EE68EA8F327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8" operator="equal" id="{285F951F-D86D-4AE3-B17A-93CF1ECF3A3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9" operator="equal" id="{F8C4A1B7-1A79-4008-81DE-E76EC3CCF4D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N196</xm:sqref>
        </x14:conditionalFormatting>
        <x14:conditionalFormatting xmlns:xm="http://schemas.microsoft.com/office/excel/2006/main">
          <x14:cfRule type="cellIs" priority="375" operator="equal" id="{84801A8A-11C9-4091-864D-123C250E90E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6" operator="equal" id="{8D44DCDE-B7C6-4CD6-B4DB-6FC6C1BDEAA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7" operator="equal" id="{FF54F23D-203B-4005-8D39-3653F59B278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8" operator="equal" id="{B1BB0DC2-3F5C-479E-A00C-E2A8D856ADB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Q196</xm:sqref>
        </x14:conditionalFormatting>
        <x14:conditionalFormatting xmlns:xm="http://schemas.microsoft.com/office/excel/2006/main">
          <x14:cfRule type="cellIs" priority="361" operator="equal" id="{F8FD4595-5A7E-4E75-AE2A-7006F8BA3F1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2" operator="equal" id="{91B6B28C-9D20-45B1-9C7A-EB0BCD77384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3" operator="equal" id="{71810C20-8257-476F-908E-4CD7F62A969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4" operator="equal" id="{0A7A3708-AF81-45CF-87B6-50A6518BE7A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V234</xm:sqref>
        </x14:conditionalFormatting>
        <x14:conditionalFormatting xmlns:xm="http://schemas.microsoft.com/office/excel/2006/main">
          <x14:cfRule type="cellIs" priority="352" operator="equal" id="{1104498A-72DB-4911-B22F-FE7D5FBC1BA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3" operator="equal" id="{EC60F53B-E12C-4192-B4BB-865BC05A78F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" operator="equal" id="{CC59862C-E859-4B1A-B562-AE273C78374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" operator="equal" id="{6E8B898D-C24E-4DD3-9CF5-7DCAB16C2A3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6" operator="equal" id="{319207A2-C878-4E4D-A3CE-2F501ADEB96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cellIs" priority="347" operator="equal" id="{54CB8618-C005-429A-8F33-0654999D8B1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" operator="equal" id="{813AE9D2-E5BE-42A4-B5D0-6B458C9A1B0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" operator="equal" id="{5BB1E732-6F23-4B76-AE1A-DB98C46BFE2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" operator="equal" id="{9F5CBF2D-FFD1-4248-9C36-3AA2712F6F2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1" operator="equal" id="{A5E375D4-54FB-430D-907D-456F489A730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cellIs" priority="357" operator="equal" id="{F74893C1-7C64-47C5-939E-09F070D0A7F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8" operator="equal" id="{1C99D342-EA4B-40FA-9212-C3977204754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9" operator="equal" id="{C83369A0-8BB6-4D72-8938-49BBA7C0193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" operator="equal" id="{773C6C92-D54E-4393-9557-7626A86D5C8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cellIs" priority="343" operator="equal" id="{A72CB2CF-3968-4975-B171-83C88C110D6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4" operator="equal" id="{544315C7-3653-4F76-887D-60B3BB951FF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5" operator="equal" id="{F36EF00F-F9F6-4DCA-8C0B-2478ECC2FC6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" operator="equal" id="{2722B3D4-042A-47E0-BE64-AC71744B7C5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V235</xm:sqref>
        </x14:conditionalFormatting>
        <x14:conditionalFormatting xmlns:xm="http://schemas.microsoft.com/office/excel/2006/main">
          <x14:cfRule type="cellIs" priority="334" operator="equal" id="{5710B0FF-B49A-4B15-9CB1-C9F86EC4FF1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" operator="equal" id="{BD87F630-4E85-40BD-A418-0CE7DA7BEEB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6" operator="equal" id="{C4CA7966-A721-48C9-8911-8B87A8C79DD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7" operator="equal" id="{C2C86112-AB5C-4D4E-949B-4AB5BD9516C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8" operator="equal" id="{4EBDFD2C-B1DB-4B20-825B-1A61DDCBA06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cellIs" priority="329" operator="equal" id="{C7915CB8-3B59-4116-83AA-F88B1828263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" operator="equal" id="{4907534A-0205-4429-BA41-7C289B37999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" operator="equal" id="{834E820B-710B-4B80-935A-8201B06E9CC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2" operator="equal" id="{F6699453-C1CF-4630-8DB2-6A6615BE0B7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3" operator="equal" id="{75A29D91-912A-451B-9205-DBD7E8EB6C6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cellIs" priority="339" operator="equal" id="{A75534EF-194D-41BF-8E16-4BC9C8DDBA9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0" operator="equal" id="{3F3D42AC-F294-4D7B-8876-C4D73F3218F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" operator="equal" id="{65119B98-732F-4846-AE6C-011CFF59826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" operator="equal" id="{F448D2BF-139E-4AB3-A21A-4A66DF8575C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cellIs" priority="325" operator="equal" id="{06A55DB9-9A3D-4A83-9885-09A98C187F7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" operator="equal" id="{0731A553-8A89-4D05-8639-01D811A0D2E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" operator="equal" id="{FB375BF9-D037-4DF0-8133-5465E562835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" operator="equal" id="{D65EA5D3-6341-49EC-8FDC-803235BE417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V236</xm:sqref>
        </x14:conditionalFormatting>
        <x14:conditionalFormatting xmlns:xm="http://schemas.microsoft.com/office/excel/2006/main">
          <x14:cfRule type="cellIs" priority="316" operator="equal" id="{68D7B5B6-9DD7-401A-BC53-AAC606078C5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7" operator="equal" id="{0121A79C-B909-4ED2-A539-0BD41E21FB8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8" operator="equal" id="{857E654A-3644-44F4-8153-8E59DAD2B89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9" operator="equal" id="{8C38DCFD-3240-458B-9071-22F43C3F773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0" operator="equal" id="{6E9F11B6-7783-45AC-BB1E-ADA05A878D0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cellIs" priority="311" operator="equal" id="{F5015E40-9B89-42FC-846E-93E3E516708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" operator="equal" id="{3E920B76-86B7-4CCE-B619-E0DCDEFDE9F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" operator="equal" id="{A9A43CF3-271E-4144-A757-EF9815088EE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4" operator="equal" id="{F8C7E025-9A98-4F91-83F8-E4A8E854777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5" operator="equal" id="{F752F1D8-2B55-4D70-9B3D-CE827829838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cellIs" priority="321" operator="equal" id="{C736C0E4-2B63-4E1D-8B8E-FF8C27FF054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2" operator="equal" id="{513AC7A5-7530-4F69-8F17-F838A615BCE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3" operator="equal" id="{72611EB3-541E-4DDE-A08E-0E7E07E7AC9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4" operator="equal" id="{74CCB1C1-7B0C-4468-AD64-6C9229D1A2F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cellIs" priority="302" operator="equal" id="{5E3E77A1-5578-4244-8ACC-E6E6350E9FE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3" operator="equal" id="{9ABE094E-3825-4A7C-B15B-548F14BEBB6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4" operator="equal" id="{7171F642-24A8-402B-8A50-1387DABAC70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5" operator="equal" id="{70430F57-3760-4F7B-ABC7-51326F6855E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6" operator="equal" id="{62D05428-FF14-4213-9BA1-EC9E4591FD0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cellIs" priority="297" operator="equal" id="{43292D35-BD27-4F45-AA46-D9220FF4645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" operator="equal" id="{C470018F-52E1-4639-9E10-22E5443BF18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" operator="equal" id="{620AF509-C250-4919-970C-BE0166AB0FB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" operator="equal" id="{C912C7E9-BFA5-4AB6-8814-C798545012D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1" operator="equal" id="{A6DCA36C-D7E8-4131-84D8-A9EF6B5E6ED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cellIs" priority="307" operator="equal" id="{5FB28A73-6729-4DFA-B002-995CB2B46B9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8" operator="equal" id="{82879B6B-F5BC-43A2-BEEF-870840D3597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" operator="equal" id="{4A77B8EF-F926-4612-A419-5708BFF07BF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0" operator="equal" id="{D073E53B-8CDB-429E-BD12-86B4F2AA174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V242 Q242</xm:sqref>
        </x14:conditionalFormatting>
        <x14:conditionalFormatting xmlns:xm="http://schemas.microsoft.com/office/excel/2006/main">
          <x14:cfRule type="cellIs" priority="274" operator="equal" id="{A6466100-80A8-41DD-A8E4-0186D4A2D62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5" operator="equal" id="{A0037F68-1412-4B65-B745-0A3CC6CBD2B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6" operator="equal" id="{D4E0A79D-A7DD-441F-9F0B-83FB0093266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7" operator="equal" id="{FDB41283-3685-4D6D-9A1F-D8E82F0832D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8" operator="equal" id="{860B3DAF-CA05-45BA-8E4B-E001491F3C2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cellIs" priority="269" operator="equal" id="{240403DB-8969-43D9-A371-A7CF0CCBB1B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" operator="equal" id="{C3BD78CE-4362-411F-9496-320B5BA14A2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" operator="equal" id="{5D4DF0DB-A054-4609-A000-83DC281F374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2" operator="equal" id="{84DD0826-40D1-49CB-A9F5-FB5F1EBA618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3" operator="equal" id="{5A250EDE-92B3-450D-BF92-9989873CB8E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cellIs" priority="279" operator="equal" id="{07A779B7-30D8-43D2-9FA0-4F61FC43F1B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" operator="equal" id="{63FE61EF-7820-4226-A07B-63B309A9E99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1" operator="equal" id="{5E2FF80C-DDB7-4D15-8174-D43F187EA4F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2" operator="equal" id="{B686EDE5-F4E0-4464-A03A-3DBC38EA2B7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V244 Q244</xm:sqref>
        </x14:conditionalFormatting>
        <x14:conditionalFormatting xmlns:xm="http://schemas.microsoft.com/office/excel/2006/main">
          <x14:cfRule type="cellIs" priority="260" operator="equal" id="{D5CB78D9-5E8E-47BE-B83D-4AA0C635E19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1" operator="equal" id="{AE80C1E2-A70F-4E49-B7CF-1DC82A8DF90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2" operator="equal" id="{D602F3C0-FEC8-4DC2-855E-7F0FE928E8A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3" operator="equal" id="{93D054A3-1C94-40B6-9448-E427EDBA366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4" operator="equal" id="{5208BC3D-94DC-4404-97DF-D6073AAD1CF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cellIs" priority="255" operator="equal" id="{174B3F5A-CAAC-443F-AFBD-3BFD7372684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6" operator="equal" id="{AFFCFEF4-EF3A-4E41-992D-32AAFDEC68E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7" operator="equal" id="{8998C237-5FEE-45B3-9DC8-49197EAE917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" operator="equal" id="{B85E0F7D-2424-46BB-8234-9279BECFAF3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9" operator="equal" id="{71B6649E-61D9-4A2E-A58D-DDB1A0323FF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cellIs" priority="265" operator="equal" id="{D76AAE88-9152-48C7-AF93-44679C345DD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" operator="equal" id="{B0F818B9-71B5-4CC8-AC5A-D0A5BE25798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" operator="equal" id="{10FFC696-F9A3-493F-A0FB-B4300EACE46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8" operator="equal" id="{10773187-8F09-42EC-9ECD-0D1E7977F89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V243 Q243</xm:sqref>
        </x14:conditionalFormatting>
        <x14:conditionalFormatting xmlns:xm="http://schemas.microsoft.com/office/excel/2006/main">
          <x14:cfRule type="cellIs" priority="246" operator="equal" id="{5DAF6E16-0C9D-4BDA-AA5E-B745FB48F0E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7" operator="equal" id="{C6DE63E3-1292-4B4D-A95E-B93F2389B0E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8" operator="equal" id="{D2C1E96C-BEC4-4B31-9AF3-610C7FE32FF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9" operator="equal" id="{1273B16E-B4DC-425E-A0FB-B91B05867AF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0" operator="equal" id="{D739024F-5361-4ADC-99C4-949C698FD94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L261:L263</xm:sqref>
        </x14:conditionalFormatting>
        <x14:conditionalFormatting xmlns:xm="http://schemas.microsoft.com/office/excel/2006/main">
          <x14:cfRule type="cellIs" priority="241" operator="equal" id="{89CBA200-97D4-4D41-855C-0CD0317D42B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2" operator="equal" id="{54213871-C3B9-41B0-8642-66472F2F1BF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3" operator="equal" id="{0A442750-54E3-4753-9C64-EDA636AF7F1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4" operator="equal" id="{892CB97B-B179-4CAD-85F2-848F4B18A72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5" operator="equal" id="{9187C4E2-35DD-4F91-A619-370F9135B36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N261:N263</xm:sqref>
        </x14:conditionalFormatting>
        <x14:conditionalFormatting xmlns:xm="http://schemas.microsoft.com/office/excel/2006/main">
          <x14:cfRule type="cellIs" priority="251" operator="equal" id="{C624020E-1C9E-4672-BF0A-7AF3A0B3D3E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2" operator="equal" id="{264AF600-1CD5-4977-A17A-0B7A6DF5127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3" operator="equal" id="{E17E12A9-407A-412A-BCCA-EF3EBE2400C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4" operator="equal" id="{F2E30DF5-5944-4EF7-88A0-C98A3376A7F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Q261:Q263 V272:V276</xm:sqref>
        </x14:conditionalFormatting>
        <x14:conditionalFormatting xmlns:xm="http://schemas.microsoft.com/office/excel/2006/main">
          <x14:cfRule type="cellIs" priority="232" operator="equal" id="{08B515CE-D0C7-42C2-B7C9-8EF1CF6CBE8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3" operator="equal" id="{7050ADC5-66BB-4A32-BB01-13F6ABF6DD8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" operator="equal" id="{D40D481B-7C38-4FCB-BD84-95A9CBC5EDD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" operator="equal" id="{FB9EB9E6-A2A4-424E-BC16-74F1216473B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6" operator="equal" id="{B5E80DF0-9EDB-4FD9-8447-F129965032E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L264:L265</xm:sqref>
        </x14:conditionalFormatting>
        <x14:conditionalFormatting xmlns:xm="http://schemas.microsoft.com/office/excel/2006/main">
          <x14:cfRule type="cellIs" priority="227" operator="equal" id="{0C0A38E8-9885-45AC-BCFE-8A09B71EF5B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8" operator="equal" id="{36905B4F-6CCC-463F-871B-0F4E0B42EDA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" operator="equal" id="{C108003C-81B6-441C-BF71-024FC96702C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" operator="equal" id="{98882EA9-7729-419B-88E0-D054E1375F8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" operator="equal" id="{307CB655-CD06-4FCE-ABB2-08A760FEC2A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N264:N265</xm:sqref>
        </x14:conditionalFormatting>
        <x14:conditionalFormatting xmlns:xm="http://schemas.microsoft.com/office/excel/2006/main">
          <x14:cfRule type="cellIs" priority="237" operator="equal" id="{2EB79D5A-3962-41E9-9DA5-8F605EB0FB1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8" operator="equal" id="{094AE4B1-7B23-431B-ACC7-6C3DE1AF6E0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9" operator="equal" id="{04E9CD76-8F3B-4912-9931-E02A722F8F5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0" operator="equal" id="{3BC1919A-75F7-4D8D-B784-B0920FDAF09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Q264:Q265</xm:sqref>
        </x14:conditionalFormatting>
        <x14:conditionalFormatting xmlns:xm="http://schemas.microsoft.com/office/excel/2006/main">
          <x14:cfRule type="cellIs" priority="204" operator="equal" id="{37D7A542-EB26-4ECF-B758-AFA3CD1D899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5" operator="equal" id="{CD0EA50D-30D1-4083-9571-D77A2345A18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6" operator="equal" id="{99D0F89F-5265-4FC5-81B7-F71C5E1E623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7" operator="equal" id="{DBBE8279-C4B6-4164-9A59-2A760A0E1D4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8" operator="equal" id="{0D9E6473-BDB3-4C39-B00D-82BFB4698E4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L267:L268</xm:sqref>
        </x14:conditionalFormatting>
        <x14:conditionalFormatting xmlns:xm="http://schemas.microsoft.com/office/excel/2006/main">
          <x14:cfRule type="cellIs" priority="199" operator="equal" id="{CCDE6D29-39BE-4426-9EC0-FA32321BFD3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" operator="equal" id="{C27AD2E6-D150-46E1-8F94-AAEA57DE01E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" operator="equal" id="{B21934BD-7F88-4424-B28E-629A054FA86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" operator="equal" id="{B364629E-50A1-41F2-A96E-7613E4A593C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3" operator="equal" id="{E8B2A4C7-B1F2-462A-A781-902BED6A296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N267:N268</xm:sqref>
        </x14:conditionalFormatting>
        <x14:conditionalFormatting xmlns:xm="http://schemas.microsoft.com/office/excel/2006/main">
          <x14:cfRule type="cellIs" priority="209" operator="equal" id="{464A0486-57A1-4234-BA2F-4EA120F84C6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" operator="equal" id="{4009702B-0408-4830-ADA0-87BA3D84156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" operator="equal" id="{2E7E1085-7684-42F0-AC89-955A6D411D1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2" operator="equal" id="{FFF9A54A-F3E0-44F6-85FC-9720E86F111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Q267:Q268</xm:sqref>
        </x14:conditionalFormatting>
        <x14:conditionalFormatting xmlns:xm="http://schemas.microsoft.com/office/excel/2006/main">
          <x14:cfRule type="cellIs" priority="190" operator="equal" id="{E4F4C7A0-0F11-4930-9AAC-2DB946AE534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" operator="equal" id="{6577E364-EBAE-450C-9798-CB6A5CF1BED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" operator="equal" id="{D43224E7-A421-47A0-B549-A74D9D00AE2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3" operator="equal" id="{A8AA485D-3E83-496C-858A-FF31BCCAEDC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4" operator="equal" id="{6D7845A1-15F6-41B1-A054-4A3F0AEA786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L269:L270</xm:sqref>
        </x14:conditionalFormatting>
        <x14:conditionalFormatting xmlns:xm="http://schemas.microsoft.com/office/excel/2006/main">
          <x14:cfRule type="cellIs" priority="185" operator="equal" id="{D6EE8EEC-F87B-4217-B29C-E66CEA38ABD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" operator="equal" id="{7A9424F8-87E6-4E68-ABA0-B64C8A47ACA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" operator="equal" id="{0A0AB0D6-70D7-4982-9EC6-54EBD4B7E17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" operator="equal" id="{3706F427-04F4-45F4-8BD7-F8C9C018BFA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" operator="equal" id="{93FFB9C9-9719-4A99-B269-9B46C85C4A8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N269:N270</xm:sqref>
        </x14:conditionalFormatting>
        <x14:conditionalFormatting xmlns:xm="http://schemas.microsoft.com/office/excel/2006/main">
          <x14:cfRule type="cellIs" priority="195" operator="equal" id="{372EC2BA-9A18-49E0-8F27-02C367CA8C8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" operator="equal" id="{8870F1C9-C091-4068-9F62-545C34E8F16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" operator="equal" id="{0233922A-E9A5-4B78-BB17-8B7A737C224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" operator="equal" id="{4E3174F8-A099-4181-ACAD-888C378B56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Q269:Q270</xm:sqref>
        </x14:conditionalFormatting>
        <x14:conditionalFormatting xmlns:xm="http://schemas.microsoft.com/office/excel/2006/main">
          <x14:cfRule type="cellIs" priority="176" operator="equal" id="{60808669-9AD5-40E0-83E0-D60C3DBB6A7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" operator="equal" id="{75332CE1-8D6A-4AA2-AEDF-31116E2B05D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" operator="equal" id="{F4EE8EE9-9786-449E-86B0-E2103455A76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" operator="equal" id="{15A3DCB2-0E8A-49C9-A437-B088CD732DC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" operator="equal" id="{EB9771DC-3CE9-47DC-914B-E899C27591A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L271:L272</xm:sqref>
        </x14:conditionalFormatting>
        <x14:conditionalFormatting xmlns:xm="http://schemas.microsoft.com/office/excel/2006/main">
          <x14:cfRule type="cellIs" priority="171" operator="equal" id="{A6E3090C-A1CB-4390-AEBA-52FE523EDF4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" operator="equal" id="{08AD8BD6-07BE-4CA5-A6BC-00E2D3864B8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" operator="equal" id="{D7DDBAE5-54F6-4B43-8CA0-B69D8D170FD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" operator="equal" id="{71211BBD-7621-45CC-A538-4D42CF0BABC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" operator="equal" id="{F8CFF9B3-9A10-46AD-AE4E-02478E139BE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N271:N272</xm:sqref>
        </x14:conditionalFormatting>
        <x14:conditionalFormatting xmlns:xm="http://schemas.microsoft.com/office/excel/2006/main">
          <x14:cfRule type="cellIs" priority="181" operator="equal" id="{619A1051-59FC-4AAC-977D-0F85B4E59E1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" operator="equal" id="{79167404-8DE7-4804-81E2-95A7CEBFBC4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" operator="equal" id="{1CA1DE55-70B8-4BC4-81A3-C9A690303F3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" operator="equal" id="{3D7A175B-EFAF-4504-87C4-4C410A196A4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Q271:Q272</xm:sqref>
        </x14:conditionalFormatting>
        <x14:conditionalFormatting xmlns:xm="http://schemas.microsoft.com/office/excel/2006/main">
          <x14:cfRule type="cellIs" priority="162" operator="equal" id="{7EE40DF8-C595-445B-99E9-A9C9B3E607E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" operator="equal" id="{402D9C61-6EF3-48A7-A205-998E537606B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" operator="equal" id="{1D3B0E60-169A-43FF-AA78-69CC0B5406F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" operator="equal" id="{ED330562-23EB-4C57-A1F3-F4F32BB4548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" operator="equal" id="{184F7CFD-9A88-4453-95E4-7E243758135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L273:L274</xm:sqref>
        </x14:conditionalFormatting>
        <x14:conditionalFormatting xmlns:xm="http://schemas.microsoft.com/office/excel/2006/main">
          <x14:cfRule type="cellIs" priority="157" operator="equal" id="{257CE973-F3F7-49A7-91C9-B4FC4541A6F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" operator="equal" id="{6B99856E-331A-43E6-AAA6-605CD821120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" operator="equal" id="{6E5402CB-1CE4-45CE-B610-574F42F5F0A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" operator="equal" id="{015CDE3D-5CBB-4632-9B9A-2ECE795B3E2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" operator="equal" id="{AF92D24B-52D1-46ED-BA7C-34E275F93B6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N273:N274</xm:sqref>
        </x14:conditionalFormatting>
        <x14:conditionalFormatting xmlns:xm="http://schemas.microsoft.com/office/excel/2006/main">
          <x14:cfRule type="cellIs" priority="167" operator="equal" id="{66490ABC-6A9F-4E79-8FE5-F351A209179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" operator="equal" id="{8CE21761-D8C4-4F04-8423-AAF0B0D1152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" operator="equal" id="{7F49F766-6274-441F-9E6C-31F414C1037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" operator="equal" id="{49F7A850-CB22-48F7-87DE-D74014FE17C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Q273:Q274</xm:sqref>
        </x14:conditionalFormatting>
        <x14:conditionalFormatting xmlns:xm="http://schemas.microsoft.com/office/excel/2006/main">
          <x14:cfRule type="cellIs" priority="148" operator="equal" id="{D1EB1E4F-837B-471E-9603-15D89BBB23A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" operator="equal" id="{52E71663-61AB-44BB-98FE-89C0C90BBA8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" operator="equal" id="{F399B926-F926-4EA7-BAF7-17DB7E8D7FD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" operator="equal" id="{CDF94495-F4D5-4744-B29C-30D7605477B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" operator="equal" id="{B789EAE5-F197-4D03-8013-0AB7DF3ED2A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L275:L276</xm:sqref>
        </x14:conditionalFormatting>
        <x14:conditionalFormatting xmlns:xm="http://schemas.microsoft.com/office/excel/2006/main">
          <x14:cfRule type="cellIs" priority="143" operator="equal" id="{EE482924-F2D3-4A78-B509-15ED6700468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43135578-00B6-4ECB-945A-021F8790737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" operator="equal" id="{E6C4011B-A8AF-407C-BBF7-E1E39503E92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" operator="equal" id="{B3B9A988-E14E-49F8-9B4B-D617DF04280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" operator="equal" id="{74130C26-C3A5-4000-BB99-EA6960A0563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N275:N276</xm:sqref>
        </x14:conditionalFormatting>
        <x14:conditionalFormatting xmlns:xm="http://schemas.microsoft.com/office/excel/2006/main">
          <x14:cfRule type="cellIs" priority="153" operator="equal" id="{B39E8F2A-09E1-46F5-AD94-8E278FF62A1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" operator="equal" id="{7024868E-0317-4235-89CE-4140A262411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" operator="equal" id="{EABD8A8B-5302-4D8C-9FDA-67417FB281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" operator="equal" id="{426E79BF-E3F8-461D-AE3F-C5B137D8CDB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Q275:Q276</xm:sqref>
        </x14:conditionalFormatting>
        <x14:conditionalFormatting xmlns:xm="http://schemas.microsoft.com/office/excel/2006/main">
          <x14:cfRule type="cellIs" priority="139" operator="equal" id="{A81B061C-0B75-4103-A9F8-5460EBBD847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2490B71C-D228-4B5B-8FE0-C6E8BD16A90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1" operator="equal" id="{5A2B3FE1-A99B-4628-9E0F-D1C16068DB5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" operator="equal" id="{4E2E0F17-88C2-4D73-BCAA-7F789D7ED3D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Y42</xm:sqref>
        </x14:conditionalFormatting>
        <x14:conditionalFormatting xmlns:xm="http://schemas.microsoft.com/office/excel/2006/main">
          <x14:cfRule type="cellIs" priority="130" operator="equal" id="{E58556B7-170B-4AEB-9C9D-75EE6109B66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" operator="equal" id="{84BA53AC-5B2C-4E4D-97F8-065948868A6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" operator="equal" id="{31844AE5-F358-4813-BB5C-101864A9756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7B59703A-385E-4EE8-A2AB-5B621A53763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" operator="equal" id="{97E590AB-4B68-4FBD-9177-229234165C7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cellIs" priority="125" operator="equal" id="{B01E1F62-0510-4948-90E8-4F9AFBE829A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" operator="equal" id="{E420EBC5-5C7B-4D50-8B0D-A0D63647F9C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" operator="equal" id="{354ABBD0-B71F-4AA1-B908-75953E217F8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" operator="equal" id="{71B05395-B39A-45B9-B0D6-BC3193313A8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" operator="equal" id="{2310B607-FCB7-4C23-85B7-454438B7FBA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cellIs" priority="135" operator="equal" id="{399BD32D-A651-4923-B0A4-907746BD561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" operator="equal" id="{A710E36F-83C7-4ADE-AF24-CAE48E092C1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" operator="equal" id="{69D80F9A-4677-464F-B3FF-225A77DBAE0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" operator="equal" id="{C98877DC-365D-419C-816E-AB2C47C51CB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Q42 V42</xm:sqref>
        </x14:conditionalFormatting>
        <x14:conditionalFormatting xmlns:xm="http://schemas.microsoft.com/office/excel/2006/main">
          <x14:cfRule type="cellIs" priority="45" operator="equal" id="{BBC0F633-F399-4045-A18F-607D747E30F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34A96CA9-16C8-4E24-B2DE-BC96F74BC8C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11EA36A5-19D7-4AAD-AA57-3273F811750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08DA6502-0203-4D8E-8689-EF9A5BB4C73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V73</xm:sqref>
        </x14:conditionalFormatting>
        <x14:conditionalFormatting xmlns:xm="http://schemas.microsoft.com/office/excel/2006/main">
          <x14:cfRule type="cellIs" priority="111" operator="equal" id="{3AFC5FCD-CA2C-45CB-A863-363FDCD9621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7C018ADB-FECC-4BF5-AA1A-642457DF591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" operator="equal" id="{B994B293-7217-4FB0-87C3-8CA2401CA39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F9B907C1-C1A6-4A3A-BE73-3DD109DC5E4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90764E83-9DE3-4B87-AD84-8481BB74112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cellIs" priority="67" operator="equal" id="{22B72FF3-EC25-456A-8B2C-CEFBDE76D5D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69163E69-23FC-41A2-B07E-E035D9203EF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A4265941-BF1C-40CA-AFE2-29C8B4293B8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E120A3A2-5463-416E-BAC0-A70B30D3D00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V56</xm:sqref>
        </x14:conditionalFormatting>
        <x14:conditionalFormatting xmlns:xm="http://schemas.microsoft.com/office/excel/2006/main">
          <x14:cfRule type="cellIs" priority="116" operator="equal" id="{5F5799D3-C526-4650-AA57-EC7F04335E1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EC8F6F4B-06C6-44F7-94FD-EF00EDEA07A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44D5DE49-F645-441F-BEFC-12D7153DDA4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51E62145-305B-4241-A17F-93015393F89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65140FAF-6BD9-44C3-A906-8B5EE4EDE89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cellIs" priority="121" operator="equal" id="{3B5E5D8B-5F58-43DB-952B-10507704878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7ECD6442-D489-4E3C-86A0-6B78A98D86A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766ACD3D-9F9A-492C-B1D0-DA4CD57FB6C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9BEE8E7E-C4FF-42FD-A10F-DB7A85C6A63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Q98 V98 Y98</xm:sqref>
        </x14:conditionalFormatting>
        <x14:conditionalFormatting xmlns:xm="http://schemas.microsoft.com/office/excel/2006/main">
          <x14:cfRule type="cellIs" priority="58" operator="equal" id="{D3F98388-5FE1-4430-A4E0-2B32803CB13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D7038BBC-2248-43D3-A530-EA5C702203E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45B81557-8CF3-4976-BD74-07D4366F300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98A0D28C-5D8B-4701-8E7B-C590159166A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799010E9-891D-480F-9927-0044F082C7F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cellIs" priority="53" operator="equal" id="{9AA86C4E-E765-4095-92A6-7D61E42904F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918BF8C4-4885-41A9-87A2-7D3FCF22EB0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AC381A60-4684-46EF-BE96-E01782F96C4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B425A8AC-B854-461C-B998-BE7E603CAFB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" operator="equal" id="{92874AE4-674C-4002-9226-299FD859D6B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cellIs" priority="63" operator="equal" id="{F36C41F2-193C-46B7-B1C2-FA9B08EA73F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E4E85378-FDCB-44D1-BA70-015ECCAB4E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EFBCC033-CAC8-4CC7-84FA-A22381BDB0C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" operator="equal" id="{5FAD97E1-7DE7-4D36-8829-450EADBEB29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cellIs" priority="49" operator="equal" id="{CF13C9AA-8D67-4648-9AA7-0BE7BF7BAAA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5C88DDD3-BEF5-4CC4-AC18-DFE6FA83175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B42EBA2D-A607-49C6-BC08-927C9D95CD0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3C0718A6-A0E4-46DE-9672-E7F3A05B3B7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Y73</xm:sqref>
        </x14:conditionalFormatting>
        <x14:conditionalFormatting xmlns:xm="http://schemas.microsoft.com/office/excel/2006/main">
          <x14:cfRule type="cellIs" priority="23" operator="equal" id="{8F9CDF6B-9711-44E6-B88B-B70C336A4F3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AEA8C5B2-512A-41C4-BA2D-A69640D3DDA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DDFF90FC-C3EA-425E-AA2E-8EBE9A977C9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A671628D-BF70-4792-A20C-E163EB9D5CD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V93</xm:sqref>
        </x14:conditionalFormatting>
        <x14:conditionalFormatting xmlns:xm="http://schemas.microsoft.com/office/excel/2006/main">
          <x14:cfRule type="cellIs" priority="80" operator="equal" id="{4AFB77EB-8E90-4E2E-AA27-8061E7DFD5C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0667D38A-AA94-4105-9B83-0325BB79151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D4467403-9CC2-4A2F-826C-3D167A9A004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43EA3C5E-0963-47B5-B15A-646BEFCDB83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2C43C1D0-BC55-4EF9-BA69-6D1DCA6291A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cellIs" priority="75" operator="equal" id="{38907666-B3C2-4BBA-8FC8-576419A4BC5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D1B0D65B-3754-4110-B215-DD68C83AC8A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67E32A98-2EF8-4E4F-8E99-D9FD709FFBD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6700FF63-A77C-4D36-9A57-D57047ACA76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9E5D017F-E645-4CF4-AA05-1C165A230BE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cellIs" priority="85" operator="equal" id="{F0F0301C-1C00-43EF-99E4-866E5C4B478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1D5B2F95-DE9E-49EF-AA65-91A1E686E03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DF65BCEB-DEAA-47F6-944A-56C5050B9CE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AD247827-AE27-4844-AB3C-349D19D11A2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cellIs" priority="71" operator="equal" id="{0A6E7725-E98F-488A-9699-85D50345997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D102D871-5FC4-44CB-B6F6-99EA2F9678B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23CE2721-D5A3-4F7B-A9F8-FCBB5F5B7E5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9E928DEC-00D5-4C4F-872B-C44E1E81714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Y56</xm:sqref>
        </x14:conditionalFormatting>
        <x14:conditionalFormatting xmlns:xm="http://schemas.microsoft.com/office/excel/2006/main">
          <x14:cfRule type="cellIs" priority="36" operator="equal" id="{1F84D52E-5A13-4A0A-AEB9-E0E2BF94396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E592ECFE-0402-4750-B821-4B6A5FF3BCF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443A4A05-9CED-41D1-A3F0-D4479E539C0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FBF37969-43C1-48B0-A033-6F9DC3DB6B0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77275E24-B806-42D9-AE6B-4BC873C6544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cellIs" priority="31" operator="equal" id="{1D5AE796-39F0-46F8-96E0-A6F1283BEC6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C8059A5C-ECC4-4B6D-BFE5-F372775185A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E424ED74-A999-4FBC-B194-A800DD850C1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309A48FC-99C2-41E3-8799-BC1661AE258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F45E24AC-2256-449B-AE47-EBB1A6C94B0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cellIs" priority="41" operator="equal" id="{F91FDE8A-DF3B-4177-879A-CD3B12A8D95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51F019CE-35B5-40D5-B0CB-2730D7646F0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" operator="equal" id="{762D9554-A750-48CD-8B71-8DFAC442739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AB72DA1F-9385-43FF-A6A9-A4E6B2DD09A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cellIs" priority="27" operator="equal" id="{E1BBC17A-EA40-4417-9D26-5EE1CCCC8E5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8348DF8B-1248-4096-8A3E-1BDEF5198D7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" operator="equal" id="{B68FF0B0-6C7D-4286-BFE0-50B22AFABF5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0499F93A-7EA5-48EB-9252-621324F081B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Y93</xm:sqref>
        </x14:conditionalFormatting>
        <x14:conditionalFormatting xmlns:xm="http://schemas.microsoft.com/office/excel/2006/main">
          <x14:cfRule type="cellIs" priority="1" operator="equal" id="{A61FA20B-94F4-45E1-A2A7-3D0EE4734F1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F5DE61D5-3C71-459D-9791-06D11EEEC60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68C0F75B-D4AF-4A98-9626-8B7B69215EA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1DAEF06A-8920-4350-96C3-9F20DCCA028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V109</xm:sqref>
        </x14:conditionalFormatting>
        <x14:conditionalFormatting xmlns:xm="http://schemas.microsoft.com/office/excel/2006/main">
          <x14:cfRule type="cellIs" priority="14" operator="equal" id="{733CC81F-321F-4ED1-8536-570A7BFB25E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E34FB39C-A9CE-4863-B756-B9DE1CBE72F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E4EE6E26-9693-4558-A95A-7BAC9AB1B81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804100EA-9740-48FA-BFE6-0A03A858E50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33338430-A1E5-40F9-AEBA-C111A8C950A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cellIs" priority="9" operator="equal" id="{B8E36D9B-E166-477C-8BBB-3183670BFC0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811E139C-E906-419A-92B6-65A03CE619B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0C70FF82-6115-474D-AC42-CE2FC20D57A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4B1C778E-80BE-4D39-AA67-89F06D517A3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B12DEB50-DCBA-40C3-809A-75AF6052113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cellIs" priority="19" operator="equal" id="{4302084C-3AB1-4D1A-8A83-21B11CC176C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75FA57A3-EF9B-42F0-8421-FD0CFA2CC24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26D34B38-9121-4360-8840-1D9E07B6931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87BD2BC8-5F8B-42E1-BDDA-2BE68C9CBF4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cellIs" priority="5" operator="equal" id="{9C3372B6-E85F-42AB-9249-0C462EFBA8D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75F95DC3-7D76-48EB-B9A7-17D72CA2564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A62FECEC-A81B-4913-82C8-D8E413EBF03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A75A1DFB-F551-46B4-83FA-00F8042D894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Y109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RESID'!$E$16:$E$18</xm:f>
          </x14:formula1>
          <xm:sqref>V6:V276</xm:sqref>
        </x14:dataValidation>
        <x14:dataValidation type="list" allowBlank="1" showInputMessage="1" showErrorMessage="1">
          <x14:formula1>
            <xm:f>'MAPAS DE RIESGOS INHER Y RESID'!$E$3:$E$7</xm:f>
          </x14:formula1>
          <xm:sqref>L6:L276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N6:N276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9" zoomScale="110" zoomScaleNormal="110" workbookViewId="0">
      <selection activeCell="B26" sqref="B26"/>
    </sheetView>
  </sheetViews>
  <sheetFormatPr baseColWidth="10" defaultColWidth="10.85546875" defaultRowHeight="11.25"/>
  <cols>
    <col min="1" max="1" width="21.28515625" style="15" customWidth="1"/>
    <col min="2" max="2" width="43.42578125" style="15" customWidth="1"/>
    <col min="3" max="3" width="4.85546875" style="15" customWidth="1"/>
    <col min="4" max="4" width="19.42578125" style="15" customWidth="1"/>
    <col min="5" max="5" width="13" style="15" customWidth="1"/>
    <col min="6" max="16384" width="10.85546875" style="15"/>
  </cols>
  <sheetData>
    <row r="1" spans="1:2" ht="21" customHeight="1">
      <c r="A1" s="150" t="s">
        <v>130</v>
      </c>
      <c r="B1" s="150"/>
    </row>
    <row r="2" spans="1:2" ht="57" customHeight="1">
      <c r="A2" s="46" t="s">
        <v>175</v>
      </c>
      <c r="B2" s="16" t="s">
        <v>131</v>
      </c>
    </row>
    <row r="3" spans="1:2" ht="51.95" customHeight="1">
      <c r="A3" s="17" t="s">
        <v>132</v>
      </c>
      <c r="B3" s="16" t="s">
        <v>133</v>
      </c>
    </row>
    <row r="4" spans="1:2" ht="56.1" customHeight="1">
      <c r="A4" s="18" t="s">
        <v>176</v>
      </c>
      <c r="B4" s="16" t="s">
        <v>134</v>
      </c>
    </row>
    <row r="5" spans="1:2" ht="53.1" customHeight="1">
      <c r="A5" s="47" t="s">
        <v>135</v>
      </c>
      <c r="B5" s="16" t="s">
        <v>136</v>
      </c>
    </row>
    <row r="6" spans="1:2" ht="63.95" customHeight="1">
      <c r="A6" s="19" t="s">
        <v>137</v>
      </c>
      <c r="B6" s="16" t="s">
        <v>138</v>
      </c>
    </row>
    <row r="8" spans="1:2" ht="30" customHeight="1">
      <c r="A8" s="148" t="s">
        <v>139</v>
      </c>
      <c r="B8" s="149"/>
    </row>
    <row r="9" spans="1:2" ht="41.1" customHeight="1">
      <c r="A9" s="48" t="s">
        <v>140</v>
      </c>
      <c r="B9" s="20" t="s">
        <v>141</v>
      </c>
    </row>
    <row r="10" spans="1:2" ht="45" customHeight="1">
      <c r="A10" s="17" t="s">
        <v>177</v>
      </c>
      <c r="B10" s="20" t="s">
        <v>142</v>
      </c>
    </row>
    <row r="11" spans="1:2" ht="50.1" customHeight="1">
      <c r="A11" s="21" t="s">
        <v>178</v>
      </c>
      <c r="B11" s="20" t="s">
        <v>143</v>
      </c>
    </row>
    <row r="12" spans="1:2" ht="45" customHeight="1">
      <c r="A12" s="49" t="s">
        <v>179</v>
      </c>
      <c r="B12" s="20" t="s">
        <v>144</v>
      </c>
    </row>
    <row r="13" spans="1:2" ht="54.95" customHeight="1">
      <c r="A13" s="22" t="s">
        <v>180</v>
      </c>
      <c r="B13" s="20" t="s">
        <v>145</v>
      </c>
    </row>
    <row r="15" spans="1:2" ht="330" customHeight="1"/>
    <row r="17" spans="1:2" ht="27.95" customHeight="1">
      <c r="A17" s="151" t="s">
        <v>161</v>
      </c>
      <c r="B17" s="152"/>
    </row>
    <row r="18" spans="1:2" ht="51.95" customHeight="1">
      <c r="A18" s="55" t="s">
        <v>162</v>
      </c>
      <c r="B18" s="56" t="s">
        <v>165</v>
      </c>
    </row>
    <row r="19" spans="1:2" ht="48" customHeight="1">
      <c r="A19" s="23" t="s">
        <v>163</v>
      </c>
      <c r="B19" s="56" t="s">
        <v>166</v>
      </c>
    </row>
    <row r="20" spans="1:2" ht="42.95" customHeight="1">
      <c r="A20" s="24" t="s">
        <v>164</v>
      </c>
      <c r="B20" s="56" t="s">
        <v>167</v>
      </c>
    </row>
    <row r="24" spans="1:2" ht="26.1" customHeight="1">
      <c r="A24" s="50" t="s">
        <v>147</v>
      </c>
      <c r="B24" s="53" t="s">
        <v>148</v>
      </c>
    </row>
    <row r="25" spans="1:2" ht="60" customHeight="1">
      <c r="A25" s="57" t="s">
        <v>168</v>
      </c>
      <c r="B25" s="58" t="s">
        <v>172</v>
      </c>
    </row>
    <row r="26" spans="1:2" ht="60" customHeight="1">
      <c r="A26" s="51" t="s">
        <v>169</v>
      </c>
      <c r="B26" s="54" t="s">
        <v>149</v>
      </c>
    </row>
    <row r="27" spans="1:2" ht="60" customHeight="1">
      <c r="A27" s="59" t="s">
        <v>170</v>
      </c>
      <c r="B27" s="60" t="s">
        <v>173</v>
      </c>
    </row>
    <row r="28" spans="1:2" ht="60" customHeight="1">
      <c r="A28" s="25" t="s">
        <v>171</v>
      </c>
      <c r="B28" s="52" t="s">
        <v>174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44" activePane="bottomLeft" state="frozen"/>
      <selection pane="bottomLeft" activeCell="A50" sqref="A50"/>
    </sheetView>
  </sheetViews>
  <sheetFormatPr baseColWidth="10" defaultColWidth="10.85546875" defaultRowHeight="19.5"/>
  <cols>
    <col min="1" max="1" width="41.42578125" style="13" customWidth="1"/>
    <col min="2" max="2" width="51.42578125" style="70" customWidth="1"/>
    <col min="3" max="3" width="56.28515625" style="14" customWidth="1"/>
    <col min="4" max="16384" width="10.85546875" style="10"/>
  </cols>
  <sheetData>
    <row r="1" spans="1:3" ht="38.1" customHeight="1">
      <c r="A1" s="9" t="s">
        <v>208</v>
      </c>
      <c r="B1" s="9" t="s">
        <v>207</v>
      </c>
      <c r="C1" s="9" t="s">
        <v>146</v>
      </c>
    </row>
    <row r="2" spans="1:3" ht="78">
      <c r="A2" s="11" t="s">
        <v>10</v>
      </c>
      <c r="B2" s="71" t="s">
        <v>224</v>
      </c>
      <c r="C2" s="72" t="s">
        <v>11</v>
      </c>
    </row>
    <row r="3" spans="1:3" ht="58.5">
      <c r="A3" s="11" t="s">
        <v>12</v>
      </c>
      <c r="B3" s="69" t="s">
        <v>13</v>
      </c>
      <c r="C3" s="11" t="s">
        <v>11</v>
      </c>
    </row>
    <row r="4" spans="1:3" ht="409.5">
      <c r="A4" s="11" t="s">
        <v>14</v>
      </c>
      <c r="B4" s="69" t="s">
        <v>241</v>
      </c>
      <c r="C4" s="11" t="s">
        <v>15</v>
      </c>
    </row>
    <row r="5" spans="1:3" ht="97.5">
      <c r="A5" s="11" t="s">
        <v>16</v>
      </c>
      <c r="B5" s="69" t="s">
        <v>17</v>
      </c>
      <c r="C5" s="11" t="s">
        <v>18</v>
      </c>
    </row>
    <row r="6" spans="1:3" ht="97.5">
      <c r="A6" s="11" t="s">
        <v>19</v>
      </c>
      <c r="B6" s="69" t="s">
        <v>20</v>
      </c>
      <c r="C6" s="11" t="s">
        <v>15</v>
      </c>
    </row>
    <row r="7" spans="1:3" ht="327.75" customHeight="1">
      <c r="A7" s="11" t="s">
        <v>21</v>
      </c>
      <c r="B7" s="69" t="s">
        <v>240</v>
      </c>
      <c r="C7" s="11" t="s">
        <v>15</v>
      </c>
    </row>
    <row r="8" spans="1:3" ht="97.5">
      <c r="A8" s="11" t="s">
        <v>22</v>
      </c>
      <c r="B8" s="69" t="s">
        <v>381</v>
      </c>
      <c r="C8" s="11" t="s">
        <v>24</v>
      </c>
    </row>
    <row r="9" spans="1:3" ht="97.5">
      <c r="A9" s="11" t="s">
        <v>25</v>
      </c>
      <c r="B9" s="69" t="s">
        <v>23</v>
      </c>
      <c r="C9" s="11" t="s">
        <v>24</v>
      </c>
    </row>
    <row r="10" spans="1:3" ht="136.5">
      <c r="A10" s="11" t="s">
        <v>26</v>
      </c>
      <c r="B10" s="69" t="s">
        <v>27</v>
      </c>
      <c r="C10" s="11" t="s">
        <v>24</v>
      </c>
    </row>
    <row r="11" spans="1:3" ht="117">
      <c r="A11" s="11" t="s">
        <v>28</v>
      </c>
      <c r="B11" s="69" t="s">
        <v>236</v>
      </c>
      <c r="C11" s="11" t="s">
        <v>29</v>
      </c>
    </row>
    <row r="12" spans="1:3" ht="97.5">
      <c r="A12" s="11" t="s">
        <v>30</v>
      </c>
      <c r="B12" s="69" t="s">
        <v>31</v>
      </c>
      <c r="C12" s="11" t="s">
        <v>24</v>
      </c>
    </row>
    <row r="13" spans="1:3" ht="97.5">
      <c r="A13" s="11" t="s">
        <v>32</v>
      </c>
      <c r="B13" s="69" t="s">
        <v>215</v>
      </c>
      <c r="C13" s="11" t="s">
        <v>24</v>
      </c>
    </row>
    <row r="14" spans="1:3" ht="39">
      <c r="A14" s="11" t="s">
        <v>33</v>
      </c>
      <c r="B14" s="69" t="s">
        <v>34</v>
      </c>
      <c r="C14" s="11" t="s">
        <v>35</v>
      </c>
    </row>
    <row r="15" spans="1:3" ht="78">
      <c r="A15" s="11" t="s">
        <v>36</v>
      </c>
      <c r="B15" s="69" t="s">
        <v>37</v>
      </c>
      <c r="C15" s="11" t="s">
        <v>38</v>
      </c>
    </row>
    <row r="16" spans="1:3" ht="39">
      <c r="A16" s="11" t="s">
        <v>39</v>
      </c>
      <c r="B16" s="69" t="s">
        <v>34</v>
      </c>
      <c r="C16" s="11" t="s">
        <v>35</v>
      </c>
    </row>
    <row r="17" spans="1:3" ht="97.5">
      <c r="A17" s="11" t="s">
        <v>40</v>
      </c>
      <c r="B17" s="69" t="s">
        <v>41</v>
      </c>
      <c r="C17" s="11" t="s">
        <v>35</v>
      </c>
    </row>
    <row r="18" spans="1:3" ht="117">
      <c r="A18" s="11" t="s">
        <v>42</v>
      </c>
      <c r="B18" s="69" t="s">
        <v>43</v>
      </c>
      <c r="C18" s="11" t="s">
        <v>35</v>
      </c>
    </row>
    <row r="19" spans="1:3" ht="58.5">
      <c r="A19" s="11" t="s">
        <v>44</v>
      </c>
      <c r="B19" s="69" t="s">
        <v>45</v>
      </c>
      <c r="C19" s="11" t="s">
        <v>46</v>
      </c>
    </row>
    <row r="20" spans="1:3" ht="39">
      <c r="A20" s="11" t="s">
        <v>47</v>
      </c>
      <c r="B20" s="69" t="s">
        <v>45</v>
      </c>
      <c r="C20" s="11" t="s">
        <v>38</v>
      </c>
    </row>
    <row r="21" spans="1:3" ht="78">
      <c r="A21" s="11" t="s">
        <v>48</v>
      </c>
      <c r="B21" s="69" t="s">
        <v>49</v>
      </c>
      <c r="C21" s="11" t="s">
        <v>50</v>
      </c>
    </row>
    <row r="22" spans="1:3" ht="78">
      <c r="A22" s="11" t="s">
        <v>51</v>
      </c>
      <c r="B22" s="69" t="s">
        <v>49</v>
      </c>
      <c r="C22" s="11" t="s">
        <v>50</v>
      </c>
    </row>
    <row r="23" spans="1:3" ht="58.5">
      <c r="A23" s="11" t="s">
        <v>52</v>
      </c>
      <c r="B23" s="69" t="s">
        <v>212</v>
      </c>
      <c r="C23" s="11" t="s">
        <v>53</v>
      </c>
    </row>
    <row r="24" spans="1:3" ht="214.5">
      <c r="A24" s="11" t="s">
        <v>54</v>
      </c>
      <c r="B24" s="69" t="s">
        <v>225</v>
      </c>
      <c r="C24" s="11" t="s">
        <v>55</v>
      </c>
    </row>
    <row r="25" spans="1:3" ht="136.5">
      <c r="A25" s="11" t="s">
        <v>56</v>
      </c>
      <c r="B25" s="69" t="s">
        <v>211</v>
      </c>
      <c r="C25" s="11" t="s">
        <v>57</v>
      </c>
    </row>
    <row r="26" spans="1:3" ht="97.5">
      <c r="A26" s="11" t="s">
        <v>58</v>
      </c>
      <c r="B26" s="69" t="s">
        <v>204</v>
      </c>
      <c r="C26" s="11" t="s">
        <v>59</v>
      </c>
    </row>
    <row r="27" spans="1:3" ht="370.5">
      <c r="A27" s="11" t="s">
        <v>60</v>
      </c>
      <c r="B27" s="69" t="s">
        <v>232</v>
      </c>
      <c r="C27" s="11" t="s">
        <v>61</v>
      </c>
    </row>
    <row r="28" spans="1:3" ht="156">
      <c r="A28" s="11" t="s">
        <v>62</v>
      </c>
      <c r="B28" s="69" t="s">
        <v>260</v>
      </c>
      <c r="C28" s="11" t="s">
        <v>63</v>
      </c>
    </row>
    <row r="29" spans="1:3" ht="195">
      <c r="A29" s="11" t="s">
        <v>64</v>
      </c>
      <c r="B29" s="69" t="s">
        <v>65</v>
      </c>
      <c r="C29" s="11" t="s">
        <v>66</v>
      </c>
    </row>
    <row r="30" spans="1:3" ht="97.5">
      <c r="A30" s="11" t="s">
        <v>67</v>
      </c>
      <c r="B30" s="69" t="s">
        <v>68</v>
      </c>
      <c r="C30" s="11" t="s">
        <v>69</v>
      </c>
    </row>
    <row r="31" spans="1:3" ht="173.1" customHeight="1">
      <c r="A31" s="11" t="s">
        <v>70</v>
      </c>
      <c r="B31" s="69" t="s">
        <v>71</v>
      </c>
      <c r="C31" s="11" t="s">
        <v>72</v>
      </c>
    </row>
    <row r="32" spans="1:3" ht="105" customHeight="1">
      <c r="A32" s="11" t="s">
        <v>214</v>
      </c>
      <c r="B32" s="69" t="s">
        <v>73</v>
      </c>
      <c r="C32" s="11" t="s">
        <v>72</v>
      </c>
    </row>
    <row r="33" spans="1:3" ht="195">
      <c r="A33" s="11" t="s">
        <v>74</v>
      </c>
      <c r="B33" s="69" t="s">
        <v>75</v>
      </c>
      <c r="C33" s="11" t="s">
        <v>76</v>
      </c>
    </row>
    <row r="34" spans="1:3" ht="136.5">
      <c r="A34" s="11" t="s">
        <v>77</v>
      </c>
      <c r="B34" s="69" t="s">
        <v>234</v>
      </c>
      <c r="C34" s="11" t="s">
        <v>76</v>
      </c>
    </row>
    <row r="35" spans="1:3" ht="97.5">
      <c r="A35" s="11" t="s">
        <v>79</v>
      </c>
      <c r="B35" s="69" t="s">
        <v>78</v>
      </c>
      <c r="C35" s="11" t="s">
        <v>76</v>
      </c>
    </row>
    <row r="36" spans="1:3" ht="273">
      <c r="A36" s="11" t="s">
        <v>80</v>
      </c>
      <c r="B36" s="69" t="s">
        <v>222</v>
      </c>
      <c r="C36" s="11" t="s">
        <v>81</v>
      </c>
    </row>
    <row r="37" spans="1:3" ht="409.5">
      <c r="A37" s="11" t="s">
        <v>82</v>
      </c>
      <c r="B37" s="69" t="s">
        <v>333</v>
      </c>
      <c r="C37" s="11" t="s">
        <v>81</v>
      </c>
    </row>
    <row r="38" spans="1:3" ht="156">
      <c r="A38" s="11" t="s">
        <v>83</v>
      </c>
      <c r="B38" s="69" t="s">
        <v>265</v>
      </c>
      <c r="C38" s="11" t="s">
        <v>81</v>
      </c>
    </row>
    <row r="39" spans="1:3" ht="273">
      <c r="A39" s="11" t="s">
        <v>84</v>
      </c>
      <c r="B39" s="69" t="s">
        <v>267</v>
      </c>
      <c r="C39" s="11" t="s">
        <v>81</v>
      </c>
    </row>
    <row r="40" spans="1:3" ht="156">
      <c r="A40" s="11" t="s">
        <v>85</v>
      </c>
      <c r="B40" s="69" t="s">
        <v>270</v>
      </c>
      <c r="C40" s="11" t="s">
        <v>81</v>
      </c>
    </row>
    <row r="41" spans="1:3" ht="156">
      <c r="A41" s="11" t="s">
        <v>223</v>
      </c>
      <c r="B41" s="69" t="s">
        <v>385</v>
      </c>
      <c r="C41" s="11" t="s">
        <v>81</v>
      </c>
    </row>
    <row r="42" spans="1:3" ht="409.5">
      <c r="A42" s="11" t="s">
        <v>86</v>
      </c>
      <c r="B42" s="69" t="s">
        <v>216</v>
      </c>
      <c r="C42" s="11" t="s">
        <v>87</v>
      </c>
    </row>
    <row r="43" spans="1:3" ht="136.5">
      <c r="A43" s="11" t="s">
        <v>88</v>
      </c>
      <c r="B43" s="69" t="s">
        <v>233</v>
      </c>
      <c r="C43" s="11" t="s">
        <v>89</v>
      </c>
    </row>
    <row r="44" spans="1:3" ht="88.5" customHeight="1">
      <c r="A44" s="11" t="s">
        <v>123</v>
      </c>
      <c r="B44" s="69" t="s">
        <v>124</v>
      </c>
      <c r="C44" s="11" t="s">
        <v>125</v>
      </c>
    </row>
    <row r="45" spans="1:3" ht="78">
      <c r="A45" s="11" t="s">
        <v>90</v>
      </c>
      <c r="B45" s="69" t="s">
        <v>91</v>
      </c>
      <c r="C45" s="11" t="s">
        <v>92</v>
      </c>
    </row>
    <row r="46" spans="1:3" ht="175.5">
      <c r="A46" s="11" t="s">
        <v>93</v>
      </c>
      <c r="B46" s="69" t="s">
        <v>228</v>
      </c>
      <c r="C46" s="11" t="s">
        <v>347</v>
      </c>
    </row>
    <row r="47" spans="1:3" ht="78">
      <c r="A47" s="11" t="s">
        <v>95</v>
      </c>
      <c r="B47" s="69" t="s">
        <v>96</v>
      </c>
      <c r="C47" s="11" t="s">
        <v>97</v>
      </c>
    </row>
    <row r="48" spans="1:3" ht="78">
      <c r="A48" s="11" t="s">
        <v>98</v>
      </c>
      <c r="B48" s="69" t="s">
        <v>217</v>
      </c>
      <c r="C48" s="11" t="s">
        <v>97</v>
      </c>
    </row>
    <row r="49" spans="1:3" ht="97.5">
      <c r="A49" s="11" t="s">
        <v>231</v>
      </c>
      <c r="B49" s="69" t="s">
        <v>210</v>
      </c>
      <c r="C49" s="12" t="s">
        <v>100</v>
      </c>
    </row>
    <row r="50" spans="1:3" ht="156">
      <c r="A50" s="11" t="s">
        <v>101</v>
      </c>
      <c r="B50" s="69" t="s">
        <v>226</v>
      </c>
      <c r="C50" s="11" t="s">
        <v>102</v>
      </c>
    </row>
    <row r="51" spans="1:3" ht="39">
      <c r="A51" s="11" t="s">
        <v>103</v>
      </c>
      <c r="B51" s="69" t="s">
        <v>104</v>
      </c>
      <c r="C51" s="11" t="s">
        <v>105</v>
      </c>
    </row>
    <row r="52" spans="1:3" ht="175.5">
      <c r="A52" s="11" t="s">
        <v>106</v>
      </c>
      <c r="B52" s="69" t="s">
        <v>107</v>
      </c>
      <c r="C52" s="11" t="s">
        <v>108</v>
      </c>
    </row>
    <row r="53" spans="1:3" ht="156">
      <c r="A53" s="11" t="s">
        <v>109</v>
      </c>
      <c r="B53" s="69" t="s">
        <v>235</v>
      </c>
      <c r="C53" s="11" t="s">
        <v>110</v>
      </c>
    </row>
    <row r="54" spans="1:3" ht="175.5">
      <c r="A54" s="11" t="s">
        <v>213</v>
      </c>
      <c r="B54" s="69" t="s">
        <v>227</v>
      </c>
      <c r="C54" s="11" t="s">
        <v>111</v>
      </c>
    </row>
    <row r="55" spans="1:3" ht="58.5">
      <c r="A55" s="11" t="s">
        <v>112</v>
      </c>
      <c r="B55" s="69" t="s">
        <v>113</v>
      </c>
      <c r="C55" s="11" t="s">
        <v>114</v>
      </c>
    </row>
    <row r="56" spans="1:3" ht="58.5">
      <c r="A56" s="11" t="s">
        <v>115</v>
      </c>
      <c r="B56" s="69" t="s">
        <v>116</v>
      </c>
      <c r="C56" s="11" t="s">
        <v>114</v>
      </c>
    </row>
    <row r="57" spans="1:3" ht="214.5">
      <c r="A57" s="11" t="s">
        <v>117</v>
      </c>
      <c r="B57" s="69" t="s">
        <v>229</v>
      </c>
      <c r="C57" s="11" t="s">
        <v>118</v>
      </c>
    </row>
    <row r="58" spans="1:3" ht="58.5">
      <c r="A58" s="11" t="s">
        <v>119</v>
      </c>
      <c r="B58" s="69" t="s">
        <v>120</v>
      </c>
      <c r="C58" s="11" t="s">
        <v>121</v>
      </c>
    </row>
    <row r="59" spans="1:3" ht="370.5">
      <c r="A59" s="11" t="s">
        <v>218</v>
      </c>
      <c r="B59" s="69" t="s">
        <v>238</v>
      </c>
      <c r="C59" s="11" t="s">
        <v>122</v>
      </c>
    </row>
    <row r="60" spans="1:3" ht="390">
      <c r="A60" s="11" t="s">
        <v>219</v>
      </c>
      <c r="B60" s="69" t="s">
        <v>237</v>
      </c>
      <c r="C60" s="11" t="s">
        <v>122</v>
      </c>
    </row>
    <row r="61" spans="1:3" ht="234">
      <c r="A61" s="11" t="s">
        <v>220</v>
      </c>
      <c r="B61" s="69" t="s">
        <v>239</v>
      </c>
      <c r="C61" s="11" t="s">
        <v>122</v>
      </c>
    </row>
    <row r="62" spans="1:3" ht="195">
      <c r="A62" s="11" t="s">
        <v>221</v>
      </c>
      <c r="B62" s="69" t="s">
        <v>230</v>
      </c>
      <c r="C62" s="11" t="s">
        <v>122</v>
      </c>
    </row>
    <row r="63" spans="1:3" ht="39">
      <c r="A63" s="11" t="s">
        <v>126</v>
      </c>
      <c r="B63" s="69" t="s">
        <v>99</v>
      </c>
      <c r="C63" s="12" t="s">
        <v>38</v>
      </c>
    </row>
    <row r="64" spans="1:3" ht="156">
      <c r="A64" s="11" t="s">
        <v>129</v>
      </c>
      <c r="B64" s="69" t="s">
        <v>127</v>
      </c>
      <c r="C64" s="11" t="s">
        <v>128</v>
      </c>
    </row>
    <row r="65" ht="137.1" customHeight="1"/>
  </sheetData>
  <autoFilter ref="A1:C6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/>
  <cols>
    <col min="1" max="3" width="2.7109375" style="27" customWidth="1"/>
    <col min="4" max="4" width="6.42578125" style="27" customWidth="1"/>
    <col min="5" max="5" width="13.7109375" style="27" customWidth="1"/>
    <col min="6" max="6" width="6.7109375" style="27" customWidth="1"/>
    <col min="7" max="7" width="15.140625" style="27" customWidth="1"/>
    <col min="8" max="11" width="13.85546875" style="27" customWidth="1"/>
    <col min="12" max="12" width="2.7109375" style="27" customWidth="1"/>
    <col min="13" max="13" width="13.85546875" style="27" customWidth="1"/>
    <col min="14" max="14" width="10.85546875" style="27"/>
    <col min="15" max="15" width="15" style="27" bestFit="1" customWidth="1"/>
    <col min="16" max="16384" width="10.85546875" style="27"/>
  </cols>
  <sheetData>
    <row r="1" spans="1:16" ht="33.950000000000003" customHeight="1">
      <c r="A1" s="26"/>
      <c r="B1" s="26"/>
      <c r="C1" s="26"/>
      <c r="D1" s="26"/>
      <c r="E1" s="26"/>
      <c r="F1" s="26"/>
      <c r="G1" s="155" t="s">
        <v>158</v>
      </c>
      <c r="H1" s="155"/>
      <c r="I1" s="155"/>
      <c r="J1" s="155"/>
      <c r="K1" s="155"/>
      <c r="L1" s="26"/>
      <c r="M1" s="26"/>
      <c r="O1" s="154" t="s">
        <v>146</v>
      </c>
      <c r="P1" s="154"/>
    </row>
    <row r="2" spans="1:16" ht="15">
      <c r="A2" s="28"/>
      <c r="B2" s="26"/>
      <c r="C2" s="26"/>
      <c r="D2" s="26"/>
      <c r="E2" s="28"/>
      <c r="F2" s="28"/>
      <c r="G2" s="26"/>
      <c r="H2" s="26"/>
      <c r="I2" s="26"/>
      <c r="J2" s="26"/>
      <c r="K2" s="26"/>
      <c r="L2" s="26"/>
      <c r="M2" s="26"/>
    </row>
    <row r="3" spans="1:16" ht="50.1" customHeight="1">
      <c r="A3" s="156"/>
      <c r="B3" s="29"/>
      <c r="C3" s="26"/>
      <c r="D3" s="159" t="s">
        <v>130</v>
      </c>
      <c r="E3" s="30" t="s">
        <v>196</v>
      </c>
      <c r="F3" s="31">
        <v>5</v>
      </c>
      <c r="G3" s="32">
        <f>+$F3*G$8</f>
        <v>10</v>
      </c>
      <c r="H3" s="33">
        <f t="shared" ref="H3:K6" si="0">+$F3*H$8</f>
        <v>20</v>
      </c>
      <c r="I3" s="34">
        <f t="shared" si="0"/>
        <v>80</v>
      </c>
      <c r="J3" s="35">
        <f t="shared" si="0"/>
        <v>1280</v>
      </c>
      <c r="K3" s="35">
        <f t="shared" si="0"/>
        <v>327680</v>
      </c>
      <c r="L3" s="26"/>
      <c r="M3" s="61" t="s">
        <v>186</v>
      </c>
      <c r="O3" s="66" t="s">
        <v>190</v>
      </c>
      <c r="P3" s="67">
        <v>2</v>
      </c>
    </row>
    <row r="4" spans="1:16" ht="50.1" customHeight="1">
      <c r="A4" s="156"/>
      <c r="B4" s="29"/>
      <c r="C4" s="26"/>
      <c r="D4" s="159"/>
      <c r="E4" s="30" t="s">
        <v>187</v>
      </c>
      <c r="F4" s="31">
        <v>4</v>
      </c>
      <c r="G4" s="32">
        <f>+$F4*G$8</f>
        <v>8</v>
      </c>
      <c r="H4" s="33">
        <f t="shared" si="0"/>
        <v>16</v>
      </c>
      <c r="I4" s="34">
        <f t="shared" si="0"/>
        <v>64</v>
      </c>
      <c r="J4" s="34">
        <f t="shared" si="0"/>
        <v>1024</v>
      </c>
      <c r="K4" s="35">
        <f t="shared" si="0"/>
        <v>262144</v>
      </c>
      <c r="L4" s="26"/>
      <c r="M4" s="62" t="s">
        <v>170</v>
      </c>
      <c r="O4" s="66" t="s">
        <v>191</v>
      </c>
      <c r="P4" s="67">
        <v>4</v>
      </c>
    </row>
    <row r="5" spans="1:16" ht="50.1" customHeight="1">
      <c r="A5" s="156"/>
      <c r="B5" s="29"/>
      <c r="C5" s="30"/>
      <c r="D5" s="159"/>
      <c r="E5" s="30" t="s">
        <v>182</v>
      </c>
      <c r="F5" s="31">
        <v>3</v>
      </c>
      <c r="G5" s="32">
        <f>+$F5*G$8</f>
        <v>6</v>
      </c>
      <c r="H5" s="33">
        <f t="shared" si="0"/>
        <v>12</v>
      </c>
      <c r="I5" s="33">
        <f t="shared" si="0"/>
        <v>48</v>
      </c>
      <c r="J5" s="34">
        <f t="shared" si="0"/>
        <v>768</v>
      </c>
      <c r="K5" s="35">
        <f t="shared" si="0"/>
        <v>196608</v>
      </c>
      <c r="L5" s="26"/>
      <c r="M5" s="63" t="s">
        <v>169</v>
      </c>
      <c r="O5" s="66" t="s">
        <v>192</v>
      </c>
      <c r="P5" s="67">
        <v>16</v>
      </c>
    </row>
    <row r="6" spans="1:16" ht="50.1" customHeight="1">
      <c r="A6" s="156"/>
      <c r="B6" s="29"/>
      <c r="C6" s="26"/>
      <c r="D6" s="159"/>
      <c r="E6" s="30" t="s">
        <v>188</v>
      </c>
      <c r="F6" s="31">
        <v>2</v>
      </c>
      <c r="G6" s="32">
        <f>+$F6*G$8</f>
        <v>4</v>
      </c>
      <c r="H6" s="32">
        <f t="shared" si="0"/>
        <v>8</v>
      </c>
      <c r="I6" s="33">
        <f t="shared" si="0"/>
        <v>32</v>
      </c>
      <c r="J6" s="34">
        <f t="shared" si="0"/>
        <v>512</v>
      </c>
      <c r="K6" s="35">
        <f t="shared" si="0"/>
        <v>131072</v>
      </c>
      <c r="L6" s="26"/>
      <c r="M6" s="64" t="s">
        <v>168</v>
      </c>
      <c r="O6" s="66" t="s">
        <v>193</v>
      </c>
      <c r="P6" s="67">
        <v>256</v>
      </c>
    </row>
    <row r="7" spans="1:16" ht="50.1" customHeight="1">
      <c r="A7" s="156"/>
      <c r="B7" s="29"/>
      <c r="C7" s="30"/>
      <c r="D7" s="159"/>
      <c r="E7" s="30" t="s">
        <v>189</v>
      </c>
      <c r="F7" s="31">
        <v>1</v>
      </c>
      <c r="G7" s="32">
        <f>+$F7*G$8</f>
        <v>2</v>
      </c>
      <c r="H7" s="32">
        <f>+$F7*H$8</f>
        <v>4</v>
      </c>
      <c r="I7" s="33">
        <f>+$F7*I$8</f>
        <v>16</v>
      </c>
      <c r="J7" s="34">
        <f>+$F7*J$8</f>
        <v>256</v>
      </c>
      <c r="K7" s="35">
        <f>+$F7*K$8</f>
        <v>65536</v>
      </c>
      <c r="L7" s="26"/>
      <c r="M7" s="26"/>
      <c r="O7" s="66" t="s">
        <v>194</v>
      </c>
      <c r="P7" s="67">
        <v>65536</v>
      </c>
    </row>
    <row r="8" spans="1:16" ht="27" customHeight="1">
      <c r="A8" s="26"/>
      <c r="B8" s="26"/>
      <c r="C8" s="26"/>
      <c r="D8" s="26"/>
      <c r="E8" s="26"/>
      <c r="F8" s="26"/>
      <c r="G8" s="36">
        <v>2</v>
      </c>
      <c r="H8" s="36">
        <v>4</v>
      </c>
      <c r="I8" s="36">
        <v>16</v>
      </c>
      <c r="J8" s="36">
        <v>256</v>
      </c>
      <c r="K8" s="36">
        <v>65536</v>
      </c>
      <c r="L8" s="26"/>
      <c r="M8" s="26"/>
    </row>
    <row r="9" spans="1:16" ht="27" customHeight="1">
      <c r="A9" s="26"/>
      <c r="B9" s="26"/>
      <c r="C9" s="26"/>
      <c r="D9" s="26"/>
      <c r="E9" s="26"/>
      <c r="F9" s="26"/>
      <c r="G9" s="65" t="s">
        <v>190</v>
      </c>
      <c r="H9" s="65" t="s">
        <v>191</v>
      </c>
      <c r="I9" s="65" t="s">
        <v>192</v>
      </c>
      <c r="J9" s="65" t="s">
        <v>193</v>
      </c>
      <c r="K9" s="65" t="s">
        <v>194</v>
      </c>
      <c r="L9" s="26"/>
      <c r="M9" s="26"/>
    </row>
    <row r="10" spans="1:16" ht="26.1" customHeight="1">
      <c r="A10" s="26"/>
      <c r="B10" s="26"/>
      <c r="C10" s="26"/>
      <c r="D10" s="26"/>
      <c r="E10" s="26"/>
      <c r="F10" s="26"/>
      <c r="G10" s="157" t="s">
        <v>146</v>
      </c>
      <c r="H10" s="157"/>
      <c r="I10" s="157"/>
      <c r="J10" s="157"/>
      <c r="K10" s="157"/>
      <c r="L10" s="26"/>
      <c r="M10" s="26"/>
    </row>
    <row r="11" spans="1:16" ht="15">
      <c r="A11" s="26"/>
      <c r="B11" s="26"/>
      <c r="C11" s="26"/>
      <c r="D11" s="26"/>
      <c r="E11" s="26"/>
      <c r="F11" s="26"/>
      <c r="G11" s="153"/>
      <c r="H11" s="153"/>
      <c r="I11" s="153"/>
      <c r="J11" s="153"/>
      <c r="K11" s="153"/>
      <c r="L11" s="26"/>
      <c r="M11" s="26"/>
    </row>
    <row r="12" spans="1:16" ht="15">
      <c r="A12" s="26"/>
      <c r="B12" s="26"/>
      <c r="C12" s="26"/>
      <c r="D12" s="26"/>
      <c r="E12" s="26"/>
      <c r="F12" s="26"/>
      <c r="G12" s="37"/>
      <c r="H12" s="37"/>
      <c r="I12" s="37"/>
      <c r="J12" s="37"/>
      <c r="K12" s="37"/>
      <c r="L12" s="26"/>
      <c r="M12" s="26"/>
    </row>
    <row r="13" spans="1:16" ht="15">
      <c r="A13" s="26"/>
      <c r="B13" s="26"/>
      <c r="C13" s="26"/>
      <c r="D13" s="26"/>
      <c r="E13" s="26"/>
      <c r="F13" s="26"/>
      <c r="G13" s="38"/>
      <c r="H13" s="38"/>
      <c r="I13" s="38"/>
      <c r="J13" s="38"/>
      <c r="K13" s="38"/>
      <c r="L13" s="26"/>
      <c r="M13" s="26"/>
    </row>
    <row r="14" spans="1:16" ht="33.950000000000003" customHeight="1">
      <c r="A14" s="26"/>
      <c r="B14" s="26"/>
      <c r="C14" s="26"/>
      <c r="D14" s="26"/>
      <c r="E14" s="26"/>
      <c r="F14" s="26"/>
      <c r="G14" s="155" t="s">
        <v>159</v>
      </c>
      <c r="H14" s="155"/>
      <c r="I14" s="155"/>
      <c r="J14" s="155"/>
      <c r="K14" s="155"/>
      <c r="L14" s="26"/>
      <c r="M14" s="26"/>
    </row>
    <row r="15" spans="1:16" ht="15">
      <c r="A15" s="158"/>
      <c r="B15" s="39"/>
      <c r="C15" s="156"/>
      <c r="D15" s="156"/>
      <c r="E15" s="156"/>
      <c r="F15" s="40"/>
      <c r="G15" s="41"/>
      <c r="H15" s="41"/>
      <c r="I15" s="41"/>
      <c r="J15" s="41"/>
      <c r="K15" s="26"/>
      <c r="L15" s="26"/>
      <c r="M15" s="26"/>
    </row>
    <row r="16" spans="1:16" ht="50.1" customHeight="1">
      <c r="A16" s="158"/>
      <c r="B16" s="29"/>
      <c r="C16" s="42"/>
      <c r="D16" s="160" t="s">
        <v>161</v>
      </c>
      <c r="E16" s="68" t="s">
        <v>181</v>
      </c>
      <c r="F16" s="43">
        <v>0.15</v>
      </c>
      <c r="G16" s="44">
        <f t="shared" ref="G16:J18" si="1">G$19-$F16*G$19</f>
        <v>8.5</v>
      </c>
      <c r="H16" s="33">
        <f t="shared" si="1"/>
        <v>40.799999999999997</v>
      </c>
      <c r="I16" s="34">
        <f t="shared" si="1"/>
        <v>870.4</v>
      </c>
      <c r="J16" s="35">
        <f t="shared" si="1"/>
        <v>278528</v>
      </c>
      <c r="K16" s="26"/>
      <c r="L16" s="26"/>
      <c r="M16" s="35" t="s">
        <v>186</v>
      </c>
    </row>
    <row r="17" spans="1:13" ht="50.1" customHeight="1">
      <c r="A17" s="158"/>
      <c r="B17" s="29"/>
      <c r="C17" s="42"/>
      <c r="D17" s="160"/>
      <c r="E17" s="68" t="s">
        <v>182</v>
      </c>
      <c r="F17" s="43">
        <v>0.4</v>
      </c>
      <c r="G17" s="44">
        <f t="shared" si="1"/>
        <v>6</v>
      </c>
      <c r="H17" s="33">
        <f t="shared" si="1"/>
        <v>28.799999999999997</v>
      </c>
      <c r="I17" s="34">
        <f t="shared" si="1"/>
        <v>614.4</v>
      </c>
      <c r="J17" s="34">
        <f t="shared" si="1"/>
        <v>196608</v>
      </c>
      <c r="K17" s="26"/>
      <c r="L17" s="26"/>
      <c r="M17" s="34" t="s">
        <v>170</v>
      </c>
    </row>
    <row r="18" spans="1:13" ht="50.1" customHeight="1">
      <c r="A18" s="158"/>
      <c r="B18" s="29"/>
      <c r="C18" s="42"/>
      <c r="D18" s="160"/>
      <c r="E18" s="68" t="s">
        <v>183</v>
      </c>
      <c r="F18" s="43">
        <v>0.9</v>
      </c>
      <c r="G18" s="44">
        <f t="shared" si="1"/>
        <v>1</v>
      </c>
      <c r="H18" s="44">
        <f t="shared" si="1"/>
        <v>4.7999999999999972</v>
      </c>
      <c r="I18" s="33">
        <f t="shared" si="1"/>
        <v>102.39999999999998</v>
      </c>
      <c r="J18" s="34">
        <f t="shared" si="1"/>
        <v>32768</v>
      </c>
      <c r="K18" s="26"/>
      <c r="L18" s="26"/>
      <c r="M18" s="33" t="s">
        <v>169</v>
      </c>
    </row>
    <row r="19" spans="1:13" ht="30" customHeight="1">
      <c r="A19" s="26"/>
      <c r="B19" s="26"/>
      <c r="C19" s="26"/>
      <c r="D19" s="26"/>
      <c r="E19" s="26"/>
      <c r="F19" s="43"/>
      <c r="G19" s="45">
        <v>10</v>
      </c>
      <c r="H19" s="45">
        <v>48</v>
      </c>
      <c r="I19" s="45">
        <v>1024</v>
      </c>
      <c r="J19" s="45">
        <v>327680</v>
      </c>
      <c r="K19" s="26"/>
      <c r="L19" s="26"/>
      <c r="M19" s="32" t="s">
        <v>168</v>
      </c>
    </row>
    <row r="20" spans="1:13" ht="26.25" customHeight="1">
      <c r="A20" s="26"/>
      <c r="B20" s="26"/>
      <c r="C20" s="26"/>
      <c r="D20" s="26"/>
      <c r="E20" s="26"/>
      <c r="F20" s="43"/>
      <c r="G20" s="68" t="s">
        <v>184</v>
      </c>
      <c r="H20" s="68" t="s">
        <v>169</v>
      </c>
      <c r="I20" s="68" t="s">
        <v>185</v>
      </c>
      <c r="J20" s="68" t="s">
        <v>171</v>
      </c>
      <c r="K20" s="26"/>
      <c r="L20" s="26"/>
      <c r="M20" s="26"/>
    </row>
    <row r="21" spans="1:13" ht="26.1" customHeight="1">
      <c r="A21" s="26"/>
      <c r="B21" s="26"/>
      <c r="C21" s="26"/>
      <c r="D21" s="26"/>
      <c r="E21" s="26"/>
      <c r="F21" s="43"/>
      <c r="G21" s="157" t="s">
        <v>160</v>
      </c>
      <c r="H21" s="157"/>
      <c r="I21" s="157"/>
      <c r="J21" s="157"/>
      <c r="K21" s="26"/>
      <c r="L21" s="26"/>
      <c r="M21" s="26"/>
    </row>
    <row r="22" spans="1:13" ht="15">
      <c r="A22" s="26"/>
      <c r="B22" s="26"/>
      <c r="C22" s="26"/>
      <c r="D22" s="26"/>
      <c r="E22" s="26"/>
      <c r="F22" s="43"/>
      <c r="G22" s="153"/>
      <c r="H22" s="153"/>
      <c r="I22" s="153"/>
      <c r="J22" s="153"/>
      <c r="K22" s="26"/>
      <c r="L22" s="26"/>
      <c r="M22" s="26"/>
    </row>
    <row r="23" spans="1:13" ht="15">
      <c r="A23" s="26"/>
      <c r="B23" s="26"/>
      <c r="C23" s="26"/>
      <c r="D23" s="26"/>
      <c r="E23" s="26"/>
      <c r="F23" s="43"/>
      <c r="G23" s="37"/>
      <c r="H23" s="37"/>
      <c r="I23" s="37"/>
      <c r="J23" s="37"/>
      <c r="K23" s="26"/>
      <c r="L23" s="26"/>
      <c r="M23" s="26"/>
    </row>
    <row r="24" spans="1:13" ht="15">
      <c r="A24" s="26"/>
      <c r="B24" s="26"/>
      <c r="C24" s="26"/>
      <c r="D24" s="26"/>
      <c r="E24" s="26"/>
      <c r="F24" s="26"/>
      <c r="G24" s="38"/>
      <c r="H24" s="38"/>
      <c r="I24" s="38"/>
      <c r="J24" s="38"/>
      <c r="K24" s="26"/>
      <c r="L24" s="26"/>
      <c r="M24" s="26"/>
    </row>
  </sheetData>
  <mergeCells count="12">
    <mergeCell ref="A15:A18"/>
    <mergeCell ref="A3:A7"/>
    <mergeCell ref="G10:K10"/>
    <mergeCell ref="D3:D7"/>
    <mergeCell ref="G11:K11"/>
    <mergeCell ref="G14:K14"/>
    <mergeCell ref="D16:D18"/>
    <mergeCell ref="G22:J22"/>
    <mergeCell ref="O1:P1"/>
    <mergeCell ref="G1:K1"/>
    <mergeCell ref="C15:E15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</vt:lpstr>
      <vt:lpstr>MATRIZ DE RIESGOS DE SST</vt:lpstr>
      <vt:lpstr>TABLA DE CRITERIOS</vt:lpstr>
      <vt:lpstr>UNIVERSO DE RIESGOS DE SST </vt:lpstr>
      <vt:lpstr>MAPAS DE RIESGOS INHER Y RESID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lastPrinted>2021-08-13T13:19:09Z</cp:lastPrinted>
  <dcterms:created xsi:type="dcterms:W3CDTF">2021-07-28T14:19:11Z</dcterms:created>
  <dcterms:modified xsi:type="dcterms:W3CDTF">2023-11-09T13:16:03Z</dcterms:modified>
</cp:coreProperties>
</file>