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giacometo\Desktop\Matriz actualizando\"/>
    </mc:Choice>
  </mc:AlternateContent>
  <bookViews>
    <workbookView xWindow="0" yWindow="0" windowWidth="17970" windowHeight="5520" firstSheet="1" activeTab="1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SST'!$B$6:$AA$12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14" l="1"/>
  <c r="X21" i="14"/>
  <c r="X22" i="14"/>
  <c r="X23" i="14"/>
  <c r="N13" i="14" l="1"/>
  <c r="P13" i="14"/>
  <c r="X13" i="14"/>
  <c r="N14" i="14"/>
  <c r="P14" i="14"/>
  <c r="X14" i="14"/>
  <c r="N15" i="14"/>
  <c r="P15" i="14"/>
  <c r="X15" i="14"/>
  <c r="N16" i="14"/>
  <c r="P16" i="14"/>
  <c r="X16" i="14"/>
  <c r="N17" i="14"/>
  <c r="P17" i="14"/>
  <c r="X17" i="14"/>
  <c r="N18" i="14"/>
  <c r="P18" i="14"/>
  <c r="X18" i="14"/>
  <c r="N19" i="14"/>
  <c r="P19" i="14"/>
  <c r="X19" i="14"/>
  <c r="N20" i="14"/>
  <c r="P20" i="14"/>
  <c r="N21" i="14"/>
  <c r="P21" i="14"/>
  <c r="N22" i="14"/>
  <c r="P22" i="14"/>
  <c r="N23" i="14"/>
  <c r="P23" i="14"/>
  <c r="Q23" i="14" l="1"/>
  <c r="Y23" i="14" s="1"/>
  <c r="Z23" i="14" s="1"/>
  <c r="Q22" i="14"/>
  <c r="Y22" i="14" s="1"/>
  <c r="Z22" i="14" s="1"/>
  <c r="Q21" i="14"/>
  <c r="Y21" i="14" s="1"/>
  <c r="Z21" i="14" s="1"/>
  <c r="Q20" i="14"/>
  <c r="Y20" i="14" s="1"/>
  <c r="Z20" i="14" s="1"/>
  <c r="Q19" i="14"/>
  <c r="Y19" i="14" s="1"/>
  <c r="Q18" i="14"/>
  <c r="Y18" i="14" s="1"/>
  <c r="Q17" i="14"/>
  <c r="Y17" i="14" s="1"/>
  <c r="Q16" i="14"/>
  <c r="Y16" i="14" s="1"/>
  <c r="Q15" i="14"/>
  <c r="Y15" i="14" s="1"/>
  <c r="Q14" i="14"/>
  <c r="Y14" i="14" s="1"/>
  <c r="Q13" i="14"/>
  <c r="Y13" i="14" s="1"/>
  <c r="X12" i="14"/>
  <c r="X9" i="14"/>
  <c r="P8" i="14" l="1"/>
  <c r="P9" i="14"/>
  <c r="P10" i="14"/>
  <c r="P11" i="14"/>
  <c r="P12" i="14"/>
  <c r="P7" i="14"/>
  <c r="N8" i="14"/>
  <c r="N9" i="14"/>
  <c r="N10" i="14"/>
  <c r="N11" i="14"/>
  <c r="N12" i="14"/>
  <c r="N7" i="14"/>
  <c r="X10" i="14"/>
  <c r="X11" i="14"/>
  <c r="J16" i="3"/>
  <c r="I18" i="3"/>
  <c r="J18" i="3"/>
  <c r="J17" i="3"/>
  <c r="Q10" i="14" l="1"/>
  <c r="Y10" i="14" s="1"/>
  <c r="Q8" i="14"/>
  <c r="Q11" i="14"/>
  <c r="Y11" i="14" s="1"/>
  <c r="Q9" i="14"/>
  <c r="Q12" i="14"/>
  <c r="Y12" i="14" s="1"/>
  <c r="Q7" i="14"/>
  <c r="Y7" i="14" s="1"/>
  <c r="K3" i="3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  <c r="Z14" i="14" l="1"/>
  <c r="AA14" i="14" s="1"/>
  <c r="AA22" i="14"/>
  <c r="Z17" i="14"/>
  <c r="AA17" i="14" s="1"/>
  <c r="Z16" i="14"/>
  <c r="AA16" i="14" s="1"/>
  <c r="AA20" i="14"/>
  <c r="AA23" i="14"/>
  <c r="Z18" i="14"/>
  <c r="AA18" i="14" s="1"/>
  <c r="Z13" i="14"/>
  <c r="AA13" i="14" s="1"/>
  <c r="Z19" i="14"/>
  <c r="AA19" i="14" s="1"/>
  <c r="Z15" i="14"/>
  <c r="AA15" i="14" s="1"/>
  <c r="AA21" i="14"/>
  <c r="R21" i="14"/>
  <c r="R15" i="14"/>
  <c r="R19" i="14"/>
  <c r="R13" i="14"/>
  <c r="R18" i="14"/>
  <c r="R23" i="14"/>
  <c r="R20" i="14"/>
  <c r="R16" i="14"/>
  <c r="R17" i="14"/>
  <c r="R22" i="14"/>
  <c r="R14" i="14"/>
  <c r="Z7" i="14"/>
  <c r="AA7" i="14" s="1"/>
  <c r="Z12" i="14"/>
  <c r="AA12" i="14" s="1"/>
  <c r="Z11" i="14"/>
  <c r="AA11" i="14" s="1"/>
  <c r="R8" i="14"/>
  <c r="Y8" i="14"/>
  <c r="Z8" i="14" s="1"/>
  <c r="AA8" i="14" s="1"/>
  <c r="Z10" i="14"/>
  <c r="AA10" i="14" s="1"/>
  <c r="R9" i="14"/>
  <c r="Y9" i="14"/>
  <c r="Z9" i="14" s="1"/>
  <c r="AA9" i="14" s="1"/>
  <c r="R10" i="14"/>
  <c r="R12" i="14"/>
  <c r="R7" i="14"/>
  <c r="R11" i="14"/>
</calcChain>
</file>

<file path=xl/sharedStrings.xml><?xml version="1.0" encoding="utf-8"?>
<sst xmlns="http://schemas.openxmlformats.org/spreadsheetml/2006/main" count="492" uniqueCount="311">
  <si>
    <t>MATRIZ DE RIESGOS DE SST</t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</si>
  <si>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</si>
  <si>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</si>
  <si>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</si>
  <si>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</si>
  <si>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</si>
  <si>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</si>
  <si>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</si>
  <si>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t>PROCESO:</t>
  </si>
  <si>
    <t>Preparación y respuestas ante Emergencias (Brigadas de Emergencias)</t>
  </si>
  <si>
    <t xml:space="preserve">FECHA DE ELABORACIÓN: </t>
  </si>
  <si>
    <t>ACTIVIDAD/ TAREA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</si>
  <si>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</si>
  <si>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EXPUESTOS</t>
  </si>
  <si>
    <t>CARGO EXPUESTO</t>
  </si>
  <si>
    <t>FACTOR DE RIESGO (PELIGRO)</t>
  </si>
  <si>
    <t xml:space="preserve">CAUSA </t>
  </si>
  <si>
    <t>CONSECUENCIA</t>
  </si>
  <si>
    <t>ANÁLISIS DEL RIESGO</t>
  </si>
  <si>
    <t>NIVEL DEL RIESGO INHERENTE
(Probabilidad x Consecuencia)</t>
  </si>
  <si>
    <t xml:space="preserve">CONTROLES ACTUALES </t>
  </si>
  <si>
    <t xml:space="preserve">EFICACIA DE(LOS) CONTRO(LES) </t>
  </si>
  <si>
    <t>% Reducción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</si>
  <si>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</si>
  <si>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</si>
  <si>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</si>
  <si>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</si>
  <si>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</si>
  <si>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</si>
  <si>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</si>
  <si>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</si>
  <si>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</si>
  <si>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GENERADO POR/ CAUSADO POR</t>
  </si>
  <si>
    <t>POSIBLE EFECTO/ CONSECUENCIA</t>
  </si>
  <si>
    <t>PROBABILIDAD</t>
  </si>
  <si>
    <t>Valor probabilidad</t>
  </si>
  <si>
    <t>Valor Consecuencia</t>
  </si>
  <si>
    <t>Valor NRI</t>
  </si>
  <si>
    <t>En la fuente</t>
  </si>
  <si>
    <t>En el medio</t>
  </si>
  <si>
    <t>En la persona</t>
  </si>
  <si>
    <t>Administrativo</t>
  </si>
  <si>
    <t xml:space="preserve">FORMACIÓN TEORICA: capacitar al personal brigadista teoricamente en cuanto a protocolos de atención integral en emergencias </t>
  </si>
  <si>
    <t>X</t>
  </si>
  <si>
    <t xml:space="preserve">Operativos, administrastivos, contratistas  </t>
  </si>
  <si>
    <t>FENÓMENOS NATURALES:
Sismo.</t>
  </si>
  <si>
    <t xml:space="preserve">*Movimientos de tierra.
</t>
  </si>
  <si>
    <t>Contusiones, fracturas, amputaciones, muerte.
Caída de objetos, derrumbes</t>
  </si>
  <si>
    <t>BAJA</t>
  </si>
  <si>
    <t>FÍSICO: Iluminación excesiva o deficiente.</t>
  </si>
  <si>
    <t>*Luminarias.
*Luz natural</t>
  </si>
  <si>
    <t>Fatiga visual, cefalea, disminución de la destreza y precisión, estrés, pérdida de la capacidad de visión</t>
  </si>
  <si>
    <t>FÍSICO: Radiaciones No ionizantes, ultravioleta.</t>
  </si>
  <si>
    <t xml:space="preserve">*Realizar trabajos al aire libre, sol.
*Lámparas.
</t>
  </si>
  <si>
    <t>Alteraciones de la piel, deshidratación, alteración en algunos tejidos blandos (ojos).</t>
  </si>
  <si>
    <t>FÍSICO:
Ruido intermitente o continuo</t>
  </si>
  <si>
    <t xml:space="preserve">
*Planta eléctrica.
*Equipos o herramientas.
*Circulacion vehicular. 
</t>
  </si>
  <si>
    <t>*Fatiga auditiva, pérdida de la audición (Hipoacusia), estrés laboral.</t>
  </si>
  <si>
    <t>MUY BAJA</t>
  </si>
  <si>
    <t>FÍSICO: 
Temperaturas extremas frío, calor</t>
  </si>
  <si>
    <t xml:space="preserve">*Aires acondicionados.
*Altas temperaturas por exposición al sol.
*Cambios de temperatura al entrar o salir de la oficina.
*Fallas en el aire acondicionado.
 </t>
  </si>
  <si>
    <t>*Disconfort térmico.
*Afecciones respiratorias, alergias.
*Fatiga que puede producir disminución la destreza manual y la rapidez, mareos, desmayos agravamiento de trastornos cardiovasculares.
*Deshidratación.</t>
  </si>
  <si>
    <t>BIOMECÁNICO:
Postura prolongada mantenida</t>
  </si>
  <si>
    <t xml:space="preserve">*Labores en oficina en general.
</t>
  </si>
  <si>
    <t>*Desórdenes de trauma acumulativo; lesiones del sistema músculo esquelético; fatiga; alteraciones lumbares, dorsales, cervicales y sacras; alteraciones del sistema vascular.</t>
  </si>
  <si>
    <t>SEGURIDAD:
Locativo-Superficie de trabajo irregular, deslizante, con diferencia de nivel</t>
  </si>
  <si>
    <t>*Desnivel en el suelo.
*Desorden.
*Subir y bajar escaleras.
*Transitar por las instalaciones.
*Obstáculos en el piso.
*Piso resbaloso.</t>
  </si>
  <si>
    <t>*Golpes, heridas, contusiones, fracturas, esguinces, luxaciones, traumas del sistema osteomuscular, heridas, muerte.</t>
  </si>
  <si>
    <t>SEGURIDAD:
Tecnológico: Fugas</t>
  </si>
  <si>
    <t xml:space="preserve">
*Malas condiciones de sistemas de almacenamiento y/o transporte de sustancias quimicas. 
*Oficina y/o área de trabajo cerca de cuarto de almacenaminto de sustancias quimicas. 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</si>
  <si>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</si>
  <si>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
Eléctrico-Equipos energizados (alta o baja)</t>
  </si>
  <si>
    <t>*Contacto con tomacorrientes.
*Uso de extensión eléctricas defectuosas.
*Construcción de energía fotovoltaíca.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</si>
  <si>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</si>
  <si>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 
Eléctrico-Estática</t>
  </si>
  <si>
    <t>*Equipos mal aislados eléctricamente.
*Acumulado el vehículo durante la marcha.</t>
  </si>
  <si>
    <t>*Calambre al tocar a otra persona, o un objeto metálico.</t>
  </si>
  <si>
    <t>BIOLÓGICO:
Contacto con plantas urticantes</t>
  </si>
  <si>
    <t xml:space="preserve">*Actividades realizadas en campo donde hay maleza.
*Contacto con plantas urticantes.
</t>
  </si>
  <si>
    <t>*Dermatosis, reacciones alérgicas, enfermedades infecto contagiosas, alteraciones en los diferentes sistemas.</t>
  </si>
  <si>
    <t>BIOLÓGICO: 
Hongos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</si>
  <si>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</si>
  <si>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>*Dermatosis, reacciones alérgicas, enfermedades infecto contagiosas, alteraciones en los diferentes sistemas, muerte.</t>
  </si>
  <si>
    <t>BIOMECÁNICO:
Esfuerzos</t>
  </si>
  <si>
    <t>*Levantamiento y/o traslado manual de cargas por encima del peso permisible.</t>
  </si>
  <si>
    <t>BIOLÓGICO:
Fluidos o excrementos</t>
  </si>
  <si>
    <t>*Contacto con fluídos corporales y secreciones.</t>
  </si>
  <si>
    <t>BIOLÓGICO:
Microorganismos (Virus y bacterias)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</si>
  <si>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</si>
  <si>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</si>
  <si>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</si>
  <si>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</si>
  <si>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</si>
  <si>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</si>
  <si>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</si>
  <si>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</si>
  <si>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</si>
  <si>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</si>
  <si>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 xml:space="preserve">*Alcazar objetivos que están ubicados fuera del alcance.
*Ubicar objetos fuera del alcance.
* Manipular y/o realizar tareas que requieran extension de los brazos 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</si>
  <si>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</si>
  <si>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</si>
  <si>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</si>
  <si>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*Labores en oficina en general.
*Actividades de vigilancia.
*Conducción de vehículosy motos.
*Operar maquinaria pesada. 
*Traslados terretres como pasajeros.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</si>
  <si>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</si>
  <si>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</si>
  <si>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</si>
  <si>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</si>
  <si>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</si>
  <si>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</si>
  <si>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</si>
  <si>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</si>
  <si>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</si>
  <si>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</si>
  <si>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</si>
  <si>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</si>
  <si>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</si>
  <si>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</si>
  <si>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</si>
  <si>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</si>
  <si>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</si>
  <si>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</si>
  <si>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</si>
  <si>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</si>
  <si>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 xml:space="preserve">*Luminarias.
*Luz natural.   
*Trabajos Nocturnos </t>
  </si>
  <si>
    <t>*Fatiga visual, cefalea, disminución de la destreza y precisión, estrés, pérdida de la capacidad de visión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</si>
  <si>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</si>
  <si>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</si>
  <si>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</si>
  <si>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</si>
  <si>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</si>
  <si>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</si>
  <si>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</si>
  <si>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*Realizar trabajos al aire libre, sol.
*Pantallas de computador.
*Lámparas.
*Sistemas de radiocomunicaciones.
*Microondas.</t>
  </si>
  <si>
    <t>*Alteraciones de la piel, deshidratación, alteración en algunos tejidos blandos (ojos).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</si>
  <si>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</si>
  <si>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</si>
  <si>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</si>
  <si>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</si>
  <si>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</si>
  <si>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</si>
  <si>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</si>
  <si>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</si>
  <si>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</si>
  <si>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</si>
  <si>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</si>
  <si>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PSICOSOCIAL:
Relaciones sociales en el trabajo: Tabajo en equipo, relación con los colaboradores.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</si>
  <si>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</si>
  <si>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</si>
  <si>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</si>
  <si>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</si>
  <si>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</si>
  <si>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 xml:space="preserve">*Realizar tareas en la calle.
*Disturbios públicos.
*Vandalismo
*Paros, manifestaciones.
*Ingresar a zonas de riesgo.
*Transito de rutas por diversas zonas de la ciudad. </t>
  </si>
  <si>
    <t>PÚBLICO:
Secuestro</t>
  </si>
  <si>
    <t>*Realizar tareas en la calle.
*Disturbios públicos.
*Vandalismo
*Paros, manifestaciones.
*Ingresar a zonas de riesgo.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</si>
  <si>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</si>
  <si>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</si>
  <si>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</si>
  <si>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</si>
  <si>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</si>
  <si>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>QUÍMICOS:
Humos metálicos y no metálicos</t>
  </si>
  <si>
    <t>*Uso de aerosoles.
*Actividades de soldadura.</t>
  </si>
  <si>
    <t>QUÍMICOS:
Líquidos, nieblas, rocíos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</si>
  <si>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</si>
  <si>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>QUÍMICOS:
Polvos orgánicos e inorgánicos</t>
  </si>
  <si>
    <t xml:space="preserve">*Limpieza de áreas.
*Material partículado polvo de madera, fibra de vidrio.
*Material particulado. </t>
  </si>
  <si>
    <t>QUÍMICOS:
Material particulado.</t>
  </si>
  <si>
    <t xml:space="preserve">*Limpieza de áreas.
*Material partículado polvo de madera, fibra de vidrio.
*Manipulacion de residuos. 
*Manipulacion de sustancias quimicas. </t>
  </si>
  <si>
    <t>SEGURIDAD:
Accidentes de tránsito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</si>
  <si>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</si>
  <si>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*Muerte, fracturas, contusiones, daño cervical, pérdidas económicas.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</si>
  <si>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</si>
  <si>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</si>
  <si>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</si>
  <si>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</si>
  <si>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</si>
  <si>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</si>
  <si>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</si>
  <si>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</si>
  <si>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</si>
  <si>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</si>
  <si>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*Almacenamiento de sustancias químicas.
*Almacenamiento de polvora 
*Desniveles en el piso.</t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</si>
  <si>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</si>
  <si>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</si>
  <si>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</si>
  <si>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*Desnivel en el suelo.
*Desorden.
*Realizar actividades de campo.
*Subir y bajar escaleras.
*Subir y bajar estribos 
*Transitar por las instalaciones.
*Obstáculos en el piso.
*Piso resbaloso.</t>
  </si>
  <si>
    <t>SEGURIDAD:
Tabajo en alturas</t>
  </si>
  <si>
    <t>*Trabajo en escaleras.
*Trabajo en andamios</t>
  </si>
  <si>
    <t>*Fracturas, contusiones, muerte.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</si>
  <si>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</si>
  <si>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</si>
  <si>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*Asfixia, sofocamiento, choques eléctricos, caídas y fatiga por el calor, atrapamientos, intoxicaciones por atmosferas peligrosas, muerte .</t>
  </si>
  <si>
    <t>SEGURIDAD:
Mecánico-Contacto con objetos calientes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</si>
  <si>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</si>
  <si>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>*Quemaduras, heridas.</t>
  </si>
  <si>
    <t xml:space="preserve">SEGURIDAD:
Mecánico-Contacto con objetos cortantes / Punzantes 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</si>
  <si>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</si>
  <si>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</si>
  <si>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</si>
  <si>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</si>
  <si>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</si>
  <si>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</si>
  <si>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</si>
  <si>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</si>
  <si>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</si>
  <si>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*Fracturas, contusiones, heridas, golpes, quemaduras, lesiones en los ojos.</t>
  </si>
  <si>
    <t>SEGURIDAD:
Mecánico-Piezas a trabajar</t>
  </si>
  <si>
    <t>*Construcción de estaciones / Construcción de tuberías / Logística.</t>
  </si>
  <si>
    <t>*Fracturas, contusiones, heridas, golpes, quemaduras.</t>
  </si>
  <si>
    <t>SEGURIDAD:
Tecnológico: Explosión.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</si>
  <si>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</si>
  <si>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>SEGURIDAD:
Tecnológico: incendios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</si>
  <si>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</si>
  <si>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</si>
  <si>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>SEGURIDAD:
Tecnológico: Derrames.</t>
  </si>
  <si>
    <t>* Fallas operativas en los equipos.
* Operación en lagunas de lixiviado.
* Sobre carga de equipos de recoleccion de residuos solidos.   
* Fenómenos naturales como sismos o huracanes</t>
  </si>
  <si>
    <t>SEGURIDAD: 
Locativo-Traslados áereos</t>
  </si>
  <si>
    <t>*Traslado para realizar actividades.</t>
  </si>
  <si>
    <t>SEGURIDAD:
Locativo-Almacenamiento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</si>
  <si>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</si>
  <si>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</si>
  <si>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</si>
  <si>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</si>
  <si>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</si>
  <si>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</si>
  <si>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</si>
  <si>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</si>
  <si>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</si>
  <si>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</si>
  <si>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</si>
  <si>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</si>
  <si>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</si>
  <si>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</si>
  <si>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</si>
  <si>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</si>
  <si>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</si>
  <si>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</si>
  <si>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</si>
  <si>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</si>
  <si>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</si>
  <si>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</si>
  <si>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</si>
  <si>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</si>
  <si>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</si>
  <si>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riesgo,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</si>
  <si>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</si>
  <si>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</si>
  <si>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</si>
  <si>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</si>
  <si>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t>BAJO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</si>
  <si>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</si>
  <si>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</si>
  <si>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</si>
  <si>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</si>
  <si>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</si>
  <si>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</si>
  <si>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</si>
  <si>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</si>
  <si>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</si>
  <si>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</si>
  <si>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INSIGNIFICANTE</t>
  </si>
  <si>
    <t>ALTA</t>
  </si>
  <si>
    <t>LEVE</t>
  </si>
  <si>
    <t>MODERADA</t>
  </si>
  <si>
    <t>IMPORTANTE</t>
  </si>
  <si>
    <t>CRÍTICA</t>
  </si>
  <si>
    <t>CATASTRÓFICA</t>
  </si>
  <si>
    <t>MAPA DE RIESGOS RESIDUALES</t>
  </si>
  <si>
    <t>DÉBIL</t>
  </si>
  <si>
    <t>FUERTE</t>
  </si>
  <si>
    <t xml:space="preserve">BAJO </t>
  </si>
  <si>
    <t xml:space="preserve">ALTO </t>
  </si>
  <si>
    <t>RIESGO INHERENTE</t>
  </si>
  <si>
    <t xml:space="preserve">*Cortocircuitos.
*Saturación de vapores combustibles.
*Manipulación de sustancias inframables.
*Rompimiento de un cilindro.
*Sobrepresión de un recipiente a presión.
*Fugas de gas natural en la estación interna. 
*Fallas en vehiculos y/o maquinas. </t>
  </si>
  <si>
    <t xml:space="preserve">Zonas de resguardo, arboles, carpas </t>
  </si>
  <si>
    <t xml:space="preserve">camisa manga larga, gorra, gafas, hidratación </t>
  </si>
  <si>
    <t xml:space="preserve">Simulacro de emergencia para evauación en caso de sismo.         Formación de brigada de emergencia y lideres de evacuación </t>
  </si>
  <si>
    <t xml:space="preserve">Mantenimiento preventivo y/o correctivo de luminarias </t>
  </si>
  <si>
    <t xml:space="preserve">Mantenimiento preventivo a los equipos que lo genren por parte de los procesos responsables  </t>
  </si>
  <si>
    <t xml:space="preserve">Mantenimiento preventivo y/o correctivvo de los aires acondicionado por las áreas responsables </t>
  </si>
  <si>
    <t xml:space="preserve">Calistenia antes de iniciar actividades, pausas actuivas </t>
  </si>
  <si>
    <t>Uso de EPP (botas de seguridad)</t>
  </si>
  <si>
    <t xml:space="preserve">Plan de emergencia, formación de brigda de emergencia, entrenamiento de lideres de evacuación </t>
  </si>
  <si>
    <t xml:space="preserve">punto de encuentro, rutas de evacuaci+on, kit A y B para el manejo y control de fugas de cloro gas, sistema de neutralización de gas cloro, sensor de alerta temprana </t>
  </si>
  <si>
    <t xml:space="preserve">Mantenimiento preventivo de sistemas de evastecimiento e injección de cloro gas  </t>
  </si>
  <si>
    <t xml:space="preserve">Mantenimiento preventivo de instalaciones electricas </t>
  </si>
  <si>
    <t xml:space="preserve">Uso de dotación brigadista </t>
  </si>
  <si>
    <t xml:space="preserve">
*Trabajo en ambientes contaminados por disposicion de residuos solidos. 
</t>
  </si>
  <si>
    <t>Charlas de segurudad</t>
  </si>
  <si>
    <t>Puntos de higiene personal ( lavamanos, jabón liquido, toallas desechables)</t>
  </si>
  <si>
    <t xml:space="preserve">Charlas de seguridad </t>
  </si>
  <si>
    <t>Aireación y extracción</t>
  </si>
  <si>
    <t>Señalización de Riesgo, extintores de acuerdo al tipo de riesgo</t>
  </si>
  <si>
    <t xml:space="preserve">*Almacenamiento de sustancias quimicas. 
*Malas condiciones de sistemas de almacenamiento y/o transporte de sustancias quimicas. 
</t>
  </si>
  <si>
    <t>Manómetros, cilindros y tuberías en material resistente a la alta corrosión, cilindros con fusibles para accionar en caso de sobre presión por altas temperaturas, Sistema automático de bloqueo,</t>
  </si>
  <si>
    <t>Sistema automático neutralizador de soda cáustica en planta de acueducto Barranquilla y alarma sonora y visuales, manga veletas para ubicar  la dirección del viento, información en las planta sobre las rutas de evacuación y los puntos de encuentro, señalización de riesgos químicos NFPA, Hojas de Seguridad del producto, Teléfonos de emergencias. Solución de Amoniaco para detectar fuga.</t>
  </si>
  <si>
    <t>Equipos autónomos de respiración , Trajes especiales (Encapsulados) para el control de escapes de nivel A, Kit clase B y Clase A para fugas en cilindros de una tonelada y 68 Kg. respectivamente.                  Mascarillas con respiradores para gases , Capacitación y entrenamiento de brigadas de emergencia, manejo seguro de químicos, competencias certificadas por el SENA para los operadores del sistema, guía de normas de seguridad y evacuación para  visitantes.</t>
  </si>
  <si>
    <t xml:space="preserve">Planes de emergencia; Grupos De Brigadistas y Lideres De Evacuación entrenados y con los equipos requeridos para atender una eventualidad.
Planes de emergencia Triple A.
MC-ST-DC-33 plan de contingencia triple a
MC-ST-DC-20 Manejo de incidentes Matpel, 
MC-ST-DC-43 manual operativo para la atención al lesionado en una emergencia
</t>
  </si>
  <si>
    <t xml:space="preserve">MC-ST-IT-22 Seguridad Contra Incendio.
</t>
  </si>
  <si>
    <t>Charlas de seguridad 
MC-ST-DC-17 Control de Incendio y Explosiones.</t>
  </si>
  <si>
    <t>* Fallas operativas en los equipos.
* Fenómenos naturales como sismos o huracanes</t>
  </si>
  <si>
    <t>Hoja de seguridad del producto.</t>
  </si>
  <si>
    <t>MC-ST-IT-33 Orden y Aseo, 
MC-ST-IT-20 Inspecciones De Seguridad.</t>
  </si>
  <si>
    <t xml:space="preserve">Diques de conteción en áreas de almacenamiento de sustancias quimicas.
Garantizar el buen estado de la pimpina y los recipientes utilizados.
</t>
  </si>
  <si>
    <t>Guantes extralargos para la manipulación de químicos, máscara full face, overol y botas pantaneras.
Guantes,  gafas de seguridad y casco de seguridad. Lavar las manos con abundante agua y jabón.</t>
  </si>
  <si>
    <t xml:space="preserve">*Falta de orden y aseo.
*Estructuras sin anclajes.
*Obstáculos en el piso.
</t>
  </si>
  <si>
    <t>Mantener en perfecto estado de orden y aseo el área. Pasamanos instalados a lado y lado de las escaleras. Reparar superficies deterioradas y tapar huecos.</t>
  </si>
  <si>
    <t xml:space="preserve">Mantener en perfecto estado de orden y aseo el área </t>
  </si>
  <si>
    <t>Botas antideslizantes.</t>
  </si>
  <si>
    <t>MC-ST-IT-33 Orden y Aseo,
MC-ST-IT-20 Inspecciones De Seguridad.
Subir y bajar las escaleras utilizando los pasamanos como puntos de apoyo, caminando y sin correr.</t>
  </si>
  <si>
    <t xml:space="preserve">FORMACIÓN PRACTICA: capacitar al personal brigadista en modalidad practica en cuanto a protocolos de atención integral en emergencias 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</si>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</sst>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74">
    <xf numFmtId="0" fontId="0" fillId="0" borderId="0" xfId="0"/>
    <xf numFmtId="0" fontId="6" fillId="0" borderId="1" xfId="0" applyFont="1" applyBorder="1" applyAlignment="1">
      <alignment horizontal="left" vertical="center"/>
    </xf>
    <xf numFmtId="0" fontId="6" fillId="0" borderId="1" xfId="2" applyFont="1" applyBorder="1" applyAlignment="1">
      <alignment horizontal="left"/>
    </xf>
    <xf numFmtId="0" fontId="6" fillId="0" borderId="1" xfId="2" applyFont="1" applyBorder="1" applyAlignment="1">
      <alignment vertical="center" wrapText="1"/>
    </xf>
    <xf numFmtId="0" fontId="7" fillId="0" borderId="4" xfId="2" applyFont="1" applyBorder="1" applyAlignment="1">
      <alignment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1" xfId="5" applyFont="1" applyBorder="1" applyAlignment="1">
      <alignment horizontal="center" vertical="center" wrapText="1"/>
    </xf>
    <xf numFmtId="0" fontId="16" fillId="16" borderId="1" xfId="5" applyFont="1" applyFill="1" applyBorder="1" applyAlignment="1">
      <alignment vertical="center" wrapText="1"/>
    </xf>
    <xf numFmtId="0" fontId="15" fillId="9" borderId="1" xfId="5" applyFont="1" applyFill="1" applyBorder="1" applyAlignment="1">
      <alignment horizontal="left" vertical="center" readingOrder="1"/>
    </xf>
    <xf numFmtId="0" fontId="15" fillId="12" borderId="1" xfId="5" applyFont="1" applyFill="1" applyBorder="1" applyAlignment="1">
      <alignment horizontal="left" vertical="center" readingOrder="1"/>
    </xf>
    <xf numFmtId="0" fontId="17" fillId="0" borderId="1" xfId="5" applyFont="1" applyBorder="1" applyAlignment="1">
      <alignment horizontal="left" vertical="center" wrapText="1"/>
    </xf>
    <xf numFmtId="0" fontId="16" fillId="9" borderId="1" xfId="5" applyFont="1" applyFill="1" applyBorder="1" applyAlignment="1">
      <alignment vertical="center" wrapText="1"/>
    </xf>
    <xf numFmtId="0" fontId="16" fillId="12" borderId="1" xfId="5" applyFont="1" applyFill="1" applyBorder="1" applyAlignment="1">
      <alignment vertical="center" wrapText="1"/>
    </xf>
    <xf numFmtId="0" fontId="15" fillId="17" borderId="1" xfId="5" applyFont="1" applyFill="1" applyBorder="1" applyAlignment="1">
      <alignment horizontal="justify" vertical="center" wrapText="1"/>
    </xf>
    <xf numFmtId="0" fontId="15" fillId="18" borderId="1" xfId="5" applyFont="1" applyFill="1" applyBorder="1" applyAlignment="1">
      <alignment horizontal="justify" vertical="center" wrapText="1"/>
    </xf>
    <xf numFmtId="0" fontId="15" fillId="18" borderId="1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15" fillId="13" borderId="1" xfId="5" applyFont="1" applyFill="1" applyBorder="1" applyAlignment="1">
      <alignment horizontal="left" vertical="center" readingOrder="1"/>
    </xf>
    <xf numFmtId="0" fontId="15" fillId="10" borderId="1" xfId="5" applyFont="1" applyFill="1" applyBorder="1" applyAlignment="1">
      <alignment horizontal="left" vertical="center" readingOrder="1"/>
    </xf>
    <xf numFmtId="0" fontId="16" fillId="13" borderId="1" xfId="5" applyFont="1" applyFill="1" applyBorder="1" applyAlignment="1">
      <alignment vertical="center" wrapText="1"/>
    </xf>
    <xf numFmtId="0" fontId="16" fillId="10" borderId="1" xfId="5" applyFont="1" applyFill="1" applyBorder="1" applyAlignment="1">
      <alignment vertical="center" wrapText="1"/>
    </xf>
    <xf numFmtId="0" fontId="15" fillId="20" borderId="1" xfId="5" applyFont="1" applyFill="1" applyBorder="1" applyAlignment="1">
      <alignment vertical="center" wrapText="1"/>
    </xf>
    <xf numFmtId="0" fontId="15" fillId="21" borderId="1" xfId="5" applyFont="1" applyFill="1" applyBorder="1" applyAlignment="1">
      <alignment vertical="center" wrapText="1"/>
    </xf>
    <xf numFmtId="0" fontId="18" fillId="18" borderId="1" xfId="5" applyFont="1" applyFill="1" applyBorder="1" applyAlignment="1">
      <alignment vertical="center" wrapText="1"/>
    </xf>
    <xf numFmtId="0" fontId="16" fillId="20" borderId="1" xfId="5" applyFont="1" applyFill="1" applyBorder="1" applyAlignment="1">
      <alignment vertical="center" wrapText="1"/>
    </xf>
    <xf numFmtId="0" fontId="18" fillId="21" borderId="1" xfId="5" applyFont="1" applyFill="1" applyBorder="1" applyAlignment="1">
      <alignment vertical="center" wrapText="1"/>
    </xf>
    <xf numFmtId="0" fontId="15" fillId="22" borderId="1" xfId="5" applyFont="1" applyFill="1" applyBorder="1" applyAlignment="1">
      <alignment horizontal="justify" vertical="center" wrapText="1"/>
    </xf>
    <xf numFmtId="0" fontId="18" fillId="0" borderId="1" xfId="5" applyFont="1" applyBorder="1" applyAlignment="1">
      <alignment horizontal="left" vertical="center" wrapText="1"/>
    </xf>
    <xf numFmtId="0" fontId="15" fillId="22" borderId="1" xfId="5" applyFont="1" applyFill="1" applyBorder="1" applyAlignment="1">
      <alignment vertical="center" wrapText="1"/>
    </xf>
    <xf numFmtId="0" fontId="18" fillId="22" borderId="1" xfId="5" applyFont="1" applyFill="1" applyBorder="1" applyAlignment="1">
      <alignment vertical="center" wrapText="1"/>
    </xf>
    <xf numFmtId="0" fontId="15" fillId="23" borderId="1" xfId="5" applyFont="1" applyFill="1" applyBorder="1" applyAlignment="1">
      <alignment vertical="center" wrapText="1"/>
    </xf>
    <xf numFmtId="0" fontId="18" fillId="23" borderId="1" xfId="5" applyFont="1" applyFill="1" applyBorder="1" applyAlignment="1">
      <alignment vertical="center" wrapText="1"/>
    </xf>
    <xf numFmtId="0" fontId="24" fillId="18" borderId="1" xfId="0" applyFont="1" applyFill="1" applyBorder="1" applyAlignment="1">
      <alignment horizontal="center" vertical="center" wrapText="1"/>
    </xf>
    <xf numFmtId="0" fontId="24" fillId="23" borderId="2" xfId="0" applyFont="1" applyFill="1" applyBorder="1" applyAlignment="1">
      <alignment horizontal="center" vertical="center" wrapText="1"/>
    </xf>
    <xf numFmtId="0" fontId="24" fillId="17" borderId="2" xfId="0" applyFont="1" applyFill="1" applyBorder="1" applyAlignment="1">
      <alignment horizontal="center" vertical="center" wrapText="1"/>
    </xf>
    <xf numFmtId="0" fontId="24" fillId="24" borderId="2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0" fillId="8" borderId="1" xfId="4" applyFont="1" applyFill="1" applyBorder="1" applyAlignment="1">
      <alignment vertical="center" wrapText="1"/>
    </xf>
    <xf numFmtId="0" fontId="12" fillId="8" borderId="1" xfId="4" applyFont="1" applyFill="1" applyBorder="1" applyAlignment="1">
      <alignment vertical="center" wrapText="1"/>
    </xf>
    <xf numFmtId="0" fontId="12" fillId="0" borderId="1" xfId="6" applyFont="1" applyBorder="1" applyAlignment="1">
      <alignment vertical="center" wrapText="1"/>
    </xf>
    <xf numFmtId="0" fontId="10" fillId="0" borderId="1" xfId="6" applyFont="1" applyBorder="1" applyAlignment="1">
      <alignment vertical="center" wrapText="1"/>
    </xf>
    <xf numFmtId="0" fontId="9" fillId="8" borderId="1" xfId="5" applyFont="1" applyFill="1" applyBorder="1" applyAlignment="1">
      <alignment horizontal="center" vertical="center" textRotation="90" wrapText="1"/>
    </xf>
    <xf numFmtId="0" fontId="9" fillId="8" borderId="1" xfId="5" applyFont="1" applyFill="1" applyBorder="1" applyAlignment="1">
      <alignment vertical="center" wrapText="1"/>
    </xf>
    <xf numFmtId="0" fontId="28" fillId="8" borderId="1" xfId="5" applyFont="1" applyFill="1" applyBorder="1" applyAlignment="1" applyProtection="1">
      <alignment horizontal="center" vertical="center" textRotation="255" wrapText="1"/>
      <protection locked="0"/>
    </xf>
    <xf numFmtId="0" fontId="19" fillId="8" borderId="1" xfId="5" applyFont="1" applyFill="1" applyBorder="1" applyAlignment="1" applyProtection="1">
      <alignment horizontal="center" vertical="center" textRotation="255" wrapText="1"/>
      <protection locked="0"/>
    </xf>
    <xf numFmtId="9" fontId="11" fillId="8" borderId="1" xfId="1" applyFont="1" applyFill="1" applyBorder="1" applyAlignment="1" applyProtection="1">
      <alignment horizontal="center" vertical="center" wrapText="1"/>
      <protection locked="0"/>
    </xf>
    <xf numFmtId="0" fontId="19" fillId="8" borderId="1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30" fillId="2" borderId="1" xfId="2" applyFont="1" applyFill="1" applyBorder="1" applyAlignment="1">
      <alignment horizontal="center" vertical="center"/>
    </xf>
    <xf numFmtId="49" fontId="31" fillId="0" borderId="1" xfId="2" applyNumberFormat="1" applyFont="1" applyBorder="1" applyAlignment="1">
      <alignment horizontal="center" vertical="center"/>
    </xf>
    <xf numFmtId="0" fontId="31" fillId="0" borderId="1" xfId="2" applyFont="1" applyBorder="1" applyAlignment="1">
      <alignment horizontal="justify" vertical="top" wrapText="1"/>
    </xf>
    <xf numFmtId="14" fontId="3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29" fillId="0" borderId="1" xfId="0" applyFont="1" applyBorder="1" applyAlignment="1">
      <alignment vertical="center" wrapText="1"/>
    </xf>
    <xf numFmtId="0" fontId="8" fillId="14" borderId="1" xfId="6" applyFont="1" applyFill="1" applyBorder="1" applyAlignment="1">
      <alignment horizontal="center" vertical="center" wrapText="1"/>
    </xf>
    <xf numFmtId="0" fontId="10" fillId="0" borderId="1" xfId="6" applyFont="1" applyBorder="1" applyAlignment="1">
      <alignment horizontal="left" vertical="center" wrapText="1"/>
    </xf>
    <xf numFmtId="0" fontId="32" fillId="0" borderId="1" xfId="6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0" fillId="2" borderId="1" xfId="2" applyFont="1" applyFill="1" applyBorder="1" applyAlignment="1">
      <alignment horizontal="center" vertical="center" wrapText="1"/>
    </xf>
    <xf numFmtId="0" fontId="28" fillId="0" borderId="1" xfId="5" applyFont="1" applyBorder="1" applyAlignment="1" applyProtection="1">
      <alignment horizontal="center" vertical="center" textRotation="255" wrapText="1"/>
      <protection locked="0"/>
    </xf>
    <xf numFmtId="0" fontId="12" fillId="0" borderId="0" xfId="3" applyFont="1" applyAlignment="1">
      <alignment horizontal="center" vertical="center"/>
    </xf>
    <xf numFmtId="0" fontId="12" fillId="8" borderId="0" xfId="3" applyFont="1" applyFill="1" applyBorder="1" applyAlignment="1">
      <alignment vertical="top" wrapText="1"/>
    </xf>
    <xf numFmtId="0" fontId="12" fillId="8" borderId="0" xfId="3" applyFont="1" applyFill="1" applyBorder="1" applyAlignment="1">
      <alignment horizontal="center" vertical="center"/>
    </xf>
    <xf numFmtId="0" fontId="12" fillId="8" borderId="0" xfId="3" applyFont="1" applyFill="1" applyBorder="1" applyAlignment="1">
      <alignment horizontal="left" vertical="center"/>
    </xf>
    <xf numFmtId="0" fontId="9" fillId="8" borderId="1" xfId="5" applyFont="1" applyFill="1" applyBorder="1" applyAlignment="1">
      <alignment horizontal="center" vertical="center" wrapText="1"/>
    </xf>
    <xf numFmtId="0" fontId="12" fillId="8" borderId="0" xfId="3" applyFont="1" applyFill="1" applyBorder="1" applyAlignment="1">
      <alignment vertical="center" wrapText="1"/>
    </xf>
    <xf numFmtId="0" fontId="12" fillId="8" borderId="1" xfId="3" applyFont="1" applyFill="1" applyBorder="1" applyAlignment="1">
      <alignment horizontal="center" vertical="center" wrapText="1"/>
    </xf>
    <xf numFmtId="0" fontId="10" fillId="8" borderId="1" xfId="4" applyFont="1" applyFill="1" applyBorder="1" applyAlignment="1">
      <alignment horizontal="left" vertical="center" wrapText="1"/>
    </xf>
    <xf numFmtId="0" fontId="12" fillId="8" borderId="0" xfId="3" applyFont="1" applyFill="1" applyBorder="1" applyAlignment="1">
      <alignment vertical="center"/>
    </xf>
    <xf numFmtId="0" fontId="10" fillId="0" borderId="0" xfId="6" applyFont="1" applyBorder="1" applyAlignment="1">
      <alignment vertical="center" wrapText="1"/>
    </xf>
    <xf numFmtId="0" fontId="12" fillId="0" borderId="0" xfId="6" applyFont="1" applyBorder="1" applyAlignment="1">
      <alignment horizontal="left" wrapText="1"/>
    </xf>
    <xf numFmtId="0" fontId="28" fillId="8" borderId="0" xfId="5" applyFont="1" applyFill="1" applyBorder="1" applyAlignment="1" applyProtection="1">
      <alignment horizontal="center" vertical="center" textRotation="255" wrapText="1"/>
      <protection locked="0"/>
    </xf>
    <xf numFmtId="0" fontId="19" fillId="8" borderId="0" xfId="5" applyFont="1" applyFill="1" applyBorder="1" applyAlignment="1" applyProtection="1">
      <alignment horizontal="center" vertical="center" textRotation="255" wrapText="1"/>
      <protection locked="0"/>
    </xf>
    <xf numFmtId="0" fontId="10" fillId="8" borderId="0" xfId="4" applyFont="1" applyFill="1" applyBorder="1" applyAlignment="1">
      <alignment vertical="center" wrapText="1"/>
    </xf>
    <xf numFmtId="9" fontId="11" fillId="8" borderId="0" xfId="1" applyFont="1" applyFill="1" applyBorder="1" applyAlignment="1" applyProtection="1">
      <alignment horizontal="center" vertical="center" wrapText="1"/>
      <protection locked="0"/>
    </xf>
    <xf numFmtId="0" fontId="19" fillId="8" borderId="0" xfId="5" applyFont="1" applyFill="1" applyBorder="1" applyAlignment="1" applyProtection="1">
      <alignment horizontal="center" vertical="center" wrapText="1"/>
      <protection locked="0"/>
    </xf>
    <xf numFmtId="0" fontId="28" fillId="0" borderId="0" xfId="5" applyFont="1" applyBorder="1" applyAlignment="1" applyProtection="1">
      <alignment horizontal="center" vertical="center" textRotation="255" wrapText="1"/>
      <protection locked="0"/>
    </xf>
    <xf numFmtId="0" fontId="12" fillId="8" borderId="0" xfId="3" applyFont="1" applyFill="1" applyBorder="1"/>
    <xf numFmtId="0" fontId="12" fillId="8" borderId="0" xfId="4" applyFont="1" applyFill="1" applyBorder="1" applyAlignment="1">
      <alignment vertical="center" wrapText="1"/>
    </xf>
    <xf numFmtId="0" fontId="12" fillId="0" borderId="0" xfId="3" applyFont="1" applyBorder="1" applyAlignment="1">
      <alignment horizontal="center" vertical="center"/>
    </xf>
    <xf numFmtId="0" fontId="12" fillId="8" borderId="0" xfId="3" applyFont="1" applyFill="1" applyBorder="1" applyAlignment="1">
      <alignment horizontal="left" vertical="center" wrapText="1"/>
    </xf>
    <xf numFmtId="0" fontId="8" fillId="8" borderId="1" xfId="3" applyFont="1" applyFill="1" applyBorder="1" applyAlignment="1">
      <alignment horizontal="center" vertical="center" textRotation="90" wrapText="1"/>
    </xf>
    <xf numFmtId="0" fontId="8" fillId="8" borderId="9" xfId="3" applyFont="1" applyFill="1" applyBorder="1" applyAlignment="1">
      <alignment horizontal="left" vertical="center" wrapText="1"/>
    </xf>
    <xf numFmtId="0" fontId="9" fillId="8" borderId="10" xfId="3" applyFont="1" applyFill="1" applyBorder="1" applyAlignment="1">
      <alignment horizontal="left" vertical="center" wrapText="1"/>
    </xf>
    <xf numFmtId="0" fontId="10" fillId="8" borderId="11" xfId="4" applyFont="1" applyFill="1" applyBorder="1" applyAlignment="1">
      <alignment vertical="center" wrapText="1"/>
    </xf>
    <xf numFmtId="0" fontId="10" fillId="0" borderId="13" xfId="6" applyFont="1" applyBorder="1" applyAlignment="1">
      <alignment vertical="center" wrapText="1"/>
    </xf>
    <xf numFmtId="0" fontId="12" fillId="0" borderId="13" xfId="6" applyFont="1" applyBorder="1" applyAlignment="1">
      <alignment horizontal="left" wrapText="1"/>
    </xf>
    <xf numFmtId="0" fontId="28" fillId="8" borderId="13" xfId="5" applyFont="1" applyFill="1" applyBorder="1" applyAlignment="1" applyProtection="1">
      <alignment horizontal="center" vertical="center" textRotation="255" wrapText="1"/>
      <protection locked="0"/>
    </xf>
    <xf numFmtId="0" fontId="19" fillId="8" borderId="13" xfId="5" applyFont="1" applyFill="1" applyBorder="1" applyAlignment="1" applyProtection="1">
      <alignment horizontal="center" vertical="center" textRotation="255" wrapText="1"/>
      <protection locked="0"/>
    </xf>
    <xf numFmtId="0" fontId="10" fillId="8" borderId="13" xfId="4" applyFont="1" applyFill="1" applyBorder="1" applyAlignment="1">
      <alignment vertical="center" wrapText="1"/>
    </xf>
    <xf numFmtId="9" fontId="11" fillId="8" borderId="13" xfId="1" applyFont="1" applyFill="1" applyBorder="1" applyAlignment="1" applyProtection="1">
      <alignment horizontal="center" vertical="center" wrapText="1"/>
      <protection locked="0"/>
    </xf>
    <xf numFmtId="0" fontId="19" fillId="8" borderId="13" xfId="5" applyFont="1" applyFill="1" applyBorder="1" applyAlignment="1" applyProtection="1">
      <alignment horizontal="center" vertical="center" wrapText="1"/>
      <protection locked="0"/>
    </xf>
    <xf numFmtId="0" fontId="28" fillId="0" borderId="13" xfId="5" applyFont="1" applyBorder="1" applyAlignment="1" applyProtection="1">
      <alignment horizontal="center" vertical="center" textRotation="255" wrapText="1"/>
      <protection locked="0"/>
    </xf>
    <xf numFmtId="0" fontId="10" fillId="8" borderId="14" xfId="4" applyFont="1" applyFill="1" applyBorder="1" applyAlignment="1">
      <alignment vertical="center" wrapText="1"/>
    </xf>
    <xf numFmtId="0" fontId="10" fillId="8" borderId="1" xfId="4" applyFont="1" applyFill="1" applyBorder="1" applyAlignment="1">
      <alignment horizontal="center" vertical="center" wrapText="1"/>
    </xf>
    <xf numFmtId="0" fontId="30" fillId="8" borderId="1" xfId="2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12" fillId="8" borderId="10" xfId="3" applyFont="1" applyFill="1" applyBorder="1" applyAlignment="1">
      <alignment horizontal="center" vertical="center" wrapText="1"/>
    </xf>
    <xf numFmtId="0" fontId="12" fillId="8" borderId="1" xfId="3" applyFont="1" applyFill="1" applyBorder="1" applyAlignment="1">
      <alignment horizontal="center" vertical="center" wrapText="1"/>
    </xf>
    <xf numFmtId="0" fontId="12" fillId="8" borderId="12" xfId="3" applyFont="1" applyFill="1" applyBorder="1" applyAlignment="1">
      <alignment horizontal="center" vertical="center" wrapText="1"/>
    </xf>
    <xf numFmtId="0" fontId="12" fillId="8" borderId="1" xfId="3" applyFont="1" applyFill="1" applyBorder="1" applyAlignment="1">
      <alignment horizontal="center" vertical="center"/>
    </xf>
    <xf numFmtId="0" fontId="12" fillId="8" borderId="13" xfId="3" applyFont="1" applyFill="1" applyBorder="1" applyAlignment="1">
      <alignment horizontal="center" vertical="center"/>
    </xf>
    <xf numFmtId="0" fontId="8" fillId="8" borderId="7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8" fillId="8" borderId="10" xfId="3" applyFont="1" applyFill="1" applyBorder="1" applyAlignment="1">
      <alignment horizontal="center" vertical="center" wrapText="1"/>
    </xf>
    <xf numFmtId="0" fontId="16" fillId="8" borderId="1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9" fillId="8" borderId="1" xfId="3" applyFont="1" applyFill="1" applyBorder="1" applyAlignment="1">
      <alignment horizontal="left" vertical="center" wrapText="1"/>
    </xf>
    <xf numFmtId="0" fontId="9" fillId="8" borderId="11" xfId="3" applyFont="1" applyFill="1" applyBorder="1" applyAlignment="1">
      <alignment horizontal="left" vertical="center" wrapText="1"/>
    </xf>
    <xf numFmtId="14" fontId="9" fillId="8" borderId="1" xfId="3" applyNumberFormat="1" applyFont="1" applyFill="1" applyBorder="1" applyAlignment="1">
      <alignment horizontal="left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 textRotation="90" wrapText="1"/>
    </xf>
    <xf numFmtId="0" fontId="9" fillId="8" borderId="1" xfId="5" applyFont="1" applyFill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 textRotation="90" wrapText="1"/>
    </xf>
    <xf numFmtId="0" fontId="9" fillId="8" borderId="11" xfId="5" applyFont="1" applyFill="1" applyBorder="1" applyAlignment="1">
      <alignment horizontal="center" vertical="center" wrapText="1"/>
    </xf>
    <xf numFmtId="0" fontId="12" fillId="8" borderId="13" xfId="3" applyFont="1" applyFill="1" applyBorder="1" applyAlignment="1">
      <alignment horizontal="center" vertical="center" wrapText="1"/>
    </xf>
    <xf numFmtId="0" fontId="12" fillId="8" borderId="1" xfId="3" applyFont="1" applyFill="1" applyBorder="1" applyAlignment="1">
      <alignment horizontal="center" vertical="top" wrapText="1"/>
    </xf>
    <xf numFmtId="0" fontId="12" fillId="8" borderId="13" xfId="3" applyFont="1" applyFill="1" applyBorder="1" applyAlignment="1">
      <alignment horizontal="center" vertical="top" wrapText="1"/>
    </xf>
    <xf numFmtId="0" fontId="33" fillId="8" borderId="8" xfId="3" applyFont="1" applyFill="1" applyBorder="1" applyAlignment="1">
      <alignment horizontal="center" vertical="center"/>
    </xf>
    <xf numFmtId="0" fontId="23" fillId="8" borderId="1" xfId="5" applyFont="1" applyFill="1" applyBorder="1" applyAlignment="1">
      <alignment horizontal="center" vertical="center" textRotation="90" wrapText="1"/>
    </xf>
    <xf numFmtId="0" fontId="12" fillId="8" borderId="1" xfId="3" applyFont="1" applyFill="1" applyBorder="1" applyAlignment="1">
      <alignment vertical="center" wrapText="1"/>
    </xf>
    <xf numFmtId="0" fontId="15" fillId="15" borderId="5" xfId="5" applyFont="1" applyFill="1" applyBorder="1" applyAlignment="1">
      <alignment horizontal="center" vertical="center" wrapText="1"/>
    </xf>
    <xf numFmtId="0" fontId="15" fillId="15" borderId="6" xfId="5" applyFont="1" applyFill="1" applyBorder="1" applyAlignment="1">
      <alignment horizontal="center" vertical="center" wrapText="1"/>
    </xf>
    <xf numFmtId="0" fontId="13" fillId="15" borderId="1" xfId="5" applyFont="1" applyFill="1" applyBorder="1" applyAlignment="1">
      <alignment horizontal="center" vertical="center" wrapText="1"/>
    </xf>
    <xf numFmtId="0" fontId="13" fillId="19" borderId="5" xfId="5" applyFont="1" applyFill="1" applyBorder="1" applyAlignment="1">
      <alignment horizontal="center" vertical="center" wrapText="1"/>
    </xf>
    <xf numFmtId="0" fontId="13" fillId="19" borderId="6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textRotation="90"/>
    </xf>
    <xf numFmtId="0" fontId="23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 textRotation="90" wrapText="1"/>
    </xf>
    <xf numFmtId="0" fontId="29" fillId="14" borderId="0" xfId="0" applyFont="1" applyFill="1" applyAlignment="1">
      <alignment horizontal="center" vertical="center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22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F9A805"/>
      <color rgb="FFFF0000"/>
      <color rgb="FF85CA3A"/>
      <color rgb="FFFF6600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238124</xdr:colOff>
      <xdr:row>1</xdr:row>
      <xdr:rowOff>207972</xdr:rowOff>
    </xdr:from>
    <xdr:to>
      <xdr:col>1</xdr:col>
      <xdr:colOff>2190749</xdr:colOff>
      <xdr:row>1</xdr:row>
      <xdr:rowOff>1000124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C5C95BB-BDC4-3206-2778-4CBB78C866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269"/>
        <a:stretch/>
      </xdr:blipFill>
      <xdr:spPr>
        <a:xfrm>
          <a:off x="1000124" y="469910"/>
          <a:ext cx="1952625" cy="7921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xmlns="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 x14ac:dyDescent="0.25">
      <c r="A1" s="90"/>
      <c r="B1" s="135" t="s">
        <v>0</v>
      </c>
      <c r="C1" s="136"/>
      <c r="D1" s="91" t="s">
        <v>1</v>
      </c>
    </row>
    <row r="2" spans="1:7" ht="29.25" customHeight="1" x14ac:dyDescent="0.25">
      <c r="B2" s="95"/>
      <c r="C2" s="96"/>
    </row>
    <row r="3" spans="1:7" ht="27.75" customHeight="1" x14ac:dyDescent="0.25">
      <c r="A3" s="134" t="s">
        <v>2</v>
      </c>
      <c r="B3" s="134"/>
      <c r="C3" s="134"/>
      <c r="D3" s="134"/>
      <c r="G3" s="85"/>
    </row>
    <row r="4" spans="1:7" ht="24" customHeight="1" x14ac:dyDescent="0.25">
      <c r="A4" s="97" t="s">
        <v>3</v>
      </c>
      <c r="B4" s="86" t="s">
        <v>4</v>
      </c>
      <c r="C4" s="86" t="s">
        <v>5</v>
      </c>
      <c r="D4" s="86" t="s">
        <v>6</v>
      </c>
    </row>
    <row r="5" spans="1:7" ht="24.75" customHeight="1" x14ac:dyDescent="0.25">
      <c r="A5" s="87"/>
      <c r="B5" s="88"/>
      <c r="C5" s="89"/>
      <c r="D5" s="90"/>
    </row>
    <row r="6" spans="1:7" ht="24.75" customHeight="1" x14ac:dyDescent="0.25">
      <c r="A6" s="6"/>
      <c r="B6" s="3"/>
      <c r="C6" s="1"/>
      <c r="D6" s="90"/>
    </row>
    <row r="7" spans="1:7" ht="24.75" customHeight="1" x14ac:dyDescent="0.25">
      <c r="A7" s="6"/>
      <c r="B7" s="3"/>
      <c r="C7" s="1"/>
      <c r="D7" s="90"/>
    </row>
    <row r="8" spans="1:7" ht="24.75" customHeight="1" x14ac:dyDescent="0.25">
      <c r="A8" s="6"/>
      <c r="B8" s="3"/>
      <c r="C8" s="2"/>
      <c r="D8" s="90"/>
    </row>
    <row r="9" spans="1:7" ht="24.75" customHeight="1" x14ac:dyDescent="0.25">
      <c r="A9" s="6"/>
      <c r="B9" s="4"/>
      <c r="C9" s="2"/>
      <c r="D9" s="90"/>
    </row>
    <row r="10" spans="1:7" ht="24.75" customHeight="1" x14ac:dyDescent="0.25">
      <c r="A10" s="6"/>
      <c r="B10" s="8"/>
      <c r="C10" s="1"/>
      <c r="D10" s="90"/>
    </row>
    <row r="11" spans="1:7" ht="30.75" customHeight="1" x14ac:dyDescent="0.25">
      <c r="A11" s="6"/>
      <c r="B11" s="5"/>
      <c r="C11" s="7"/>
      <c r="D11" s="90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AB80"/>
  <sheetViews>
    <sheetView tabSelected="1" zoomScale="50" zoomScaleNormal="50" zoomScaleSheetLayoutView="70" zoomScalePageLayoutView="70" workbookViewId="0">
      <selection activeCell="J7" sqref="J7"/>
    </sheetView>
  </sheetViews>
  <sheetFormatPr baseColWidth="10" defaultColWidth="11.42578125" defaultRowHeight="19.5" x14ac:dyDescent="0.25"/>
  <cols>
    <col min="1" max="1" width="11.42578125" style="23"/>
    <col min="2" max="2" width="39" style="28" customWidth="1"/>
    <col min="3" max="3" width="8" style="28" customWidth="1"/>
    <col min="4" max="4" width="9" style="28" customWidth="1"/>
    <col min="5" max="7" width="4.140625" style="29" customWidth="1"/>
    <col min="8" max="8" width="4.140625" style="28" customWidth="1"/>
    <col min="9" max="9" width="24.140625" style="28" customWidth="1"/>
    <col min="10" max="10" width="32.5703125" style="28" customWidth="1"/>
    <col min="11" max="11" width="55.5703125" style="28" customWidth="1"/>
    <col min="12" max="12" width="76.28515625" style="28" customWidth="1"/>
    <col min="13" max="14" width="6.85546875" style="29" customWidth="1"/>
    <col min="15" max="18" width="11.42578125" style="29" customWidth="1"/>
    <col min="19" max="19" width="62" style="28" customWidth="1"/>
    <col min="20" max="20" width="63.85546875" style="28" customWidth="1"/>
    <col min="21" max="21" width="75.7109375" style="28" customWidth="1"/>
    <col min="22" max="22" width="78.7109375" style="28" customWidth="1"/>
    <col min="23" max="23" width="6.42578125" style="29" customWidth="1"/>
    <col min="24" max="24" width="13.28515625" style="29" customWidth="1"/>
    <col min="25" max="25" width="14.42578125" style="29" customWidth="1"/>
    <col min="26" max="26" width="8.28515625" style="99" customWidth="1"/>
    <col min="27" max="27" width="39.140625" style="30" customWidth="1"/>
    <col min="28" max="16384" width="11.42578125" style="23"/>
  </cols>
  <sheetData>
    <row r="1" spans="2:27" ht="20.25" thickBot="1" x14ac:dyDescent="0.3"/>
    <row r="2" spans="2:27" ht="85.5" customHeight="1" x14ac:dyDescent="0.25">
      <c r="B2" s="142"/>
      <c r="C2" s="143"/>
      <c r="D2" s="158" t="s">
        <v>0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21" t="s">
        <v>7</v>
      </c>
    </row>
    <row r="3" spans="2:27" s="24" customFormat="1" ht="30.75" customHeight="1" x14ac:dyDescent="0.25">
      <c r="B3" s="122" t="s">
        <v>8</v>
      </c>
      <c r="C3" s="147" t="s">
        <v>9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8"/>
    </row>
    <row r="4" spans="2:27" s="25" customFormat="1" ht="65.25" customHeight="1" x14ac:dyDescent="0.25">
      <c r="B4" s="122" t="s">
        <v>10</v>
      </c>
      <c r="C4" s="149">
        <v>45271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8"/>
    </row>
    <row r="5" spans="2:27" s="26" customFormat="1" ht="41.25" customHeight="1" x14ac:dyDescent="0.25">
      <c r="B5" s="144" t="s">
        <v>11</v>
      </c>
      <c r="C5" s="145" t="s">
        <v>12</v>
      </c>
      <c r="D5" s="145"/>
      <c r="E5" s="145" t="s">
        <v>13</v>
      </c>
      <c r="F5" s="145"/>
      <c r="G5" s="145"/>
      <c r="H5" s="145"/>
      <c r="I5" s="146" t="s">
        <v>14</v>
      </c>
      <c r="J5" s="150" t="s">
        <v>15</v>
      </c>
      <c r="K5" s="150" t="s">
        <v>16</v>
      </c>
      <c r="L5" s="150" t="s">
        <v>17</v>
      </c>
      <c r="M5" s="152" t="s">
        <v>18</v>
      </c>
      <c r="N5" s="152"/>
      <c r="O5" s="152"/>
      <c r="P5" s="152"/>
      <c r="Q5" s="103"/>
      <c r="R5" s="151" t="s">
        <v>19</v>
      </c>
      <c r="S5" s="152" t="s">
        <v>20</v>
      </c>
      <c r="T5" s="152"/>
      <c r="U5" s="152"/>
      <c r="V5" s="152"/>
      <c r="W5" s="151" t="s">
        <v>21</v>
      </c>
      <c r="X5" s="151" t="s">
        <v>22</v>
      </c>
      <c r="Y5" s="159" t="s">
        <v>23</v>
      </c>
      <c r="Z5" s="153" t="s">
        <v>24</v>
      </c>
      <c r="AA5" s="154" t="s">
        <v>25</v>
      </c>
    </row>
    <row r="6" spans="2:27" s="26" customFormat="1" ht="147.94999999999999" customHeight="1" x14ac:dyDescent="0.25">
      <c r="B6" s="144"/>
      <c r="C6" s="120" t="s">
        <v>26</v>
      </c>
      <c r="D6" s="120" t="s">
        <v>27</v>
      </c>
      <c r="E6" s="79" t="s">
        <v>28</v>
      </c>
      <c r="F6" s="79" t="s">
        <v>29</v>
      </c>
      <c r="G6" s="79" t="s">
        <v>30</v>
      </c>
      <c r="H6" s="79" t="s">
        <v>31</v>
      </c>
      <c r="I6" s="146"/>
      <c r="J6" s="150"/>
      <c r="K6" s="150" t="s">
        <v>32</v>
      </c>
      <c r="L6" s="150" t="s">
        <v>33</v>
      </c>
      <c r="M6" s="79" t="s">
        <v>34</v>
      </c>
      <c r="N6" s="79" t="s">
        <v>35</v>
      </c>
      <c r="O6" s="79" t="s">
        <v>17</v>
      </c>
      <c r="P6" s="79" t="s">
        <v>36</v>
      </c>
      <c r="Q6" s="79" t="s">
        <v>37</v>
      </c>
      <c r="R6" s="151"/>
      <c r="S6" s="80" t="s">
        <v>38</v>
      </c>
      <c r="T6" s="80" t="s">
        <v>39</v>
      </c>
      <c r="U6" s="80" t="s">
        <v>40</v>
      </c>
      <c r="V6" s="80" t="s">
        <v>41</v>
      </c>
      <c r="W6" s="151"/>
      <c r="X6" s="151"/>
      <c r="Y6" s="159"/>
      <c r="Z6" s="153"/>
      <c r="AA6" s="154"/>
    </row>
    <row r="7" spans="2:27" s="27" customFormat="1" ht="193.5" customHeight="1" x14ac:dyDescent="0.25">
      <c r="B7" s="137" t="s">
        <v>42</v>
      </c>
      <c r="C7" s="138" t="s">
        <v>43</v>
      </c>
      <c r="D7" s="138"/>
      <c r="E7" s="160" t="s">
        <v>43</v>
      </c>
      <c r="F7" s="138" t="s">
        <v>43</v>
      </c>
      <c r="G7" s="160" t="s">
        <v>43</v>
      </c>
      <c r="H7" s="160" t="s">
        <v>43</v>
      </c>
      <c r="I7" s="138" t="s">
        <v>44</v>
      </c>
      <c r="J7" s="78" t="s">
        <v>45</v>
      </c>
      <c r="K7" s="77" t="s">
        <v>46</v>
      </c>
      <c r="L7" s="78" t="s">
        <v>47</v>
      </c>
      <c r="M7" s="81" t="s">
        <v>48</v>
      </c>
      <c r="N7" s="82">
        <f>VLOOKUP('MATRIZ DE RIESGOS DE SST'!M7,'MAPAS DE RIESGOS INHER Y RESID'!$E$3:$F$7,2,FALSE)</f>
        <v>2</v>
      </c>
      <c r="O7" s="81" t="s">
        <v>261</v>
      </c>
      <c r="P7" s="82">
        <f>VLOOKUP('MATRIZ DE RIESGOS DE SST'!O7,'MAPAS DE RIESGOS INHER Y RESID'!$O$3:$P$7,2,FALSE)</f>
        <v>4</v>
      </c>
      <c r="Q7" s="82">
        <f>N7*P7</f>
        <v>8</v>
      </c>
      <c r="R7" s="81" t="str">
        <f>IF(OR('MAPAS DE RIESGOS INHER Y RESID'!$G$7='MATRIZ DE RIESGOS DE SST'!Q7,Q7&lt;'MAPAS DE RIESGOS INHER Y RESID'!$G$3+1),'MAPAS DE RIESGOS INHER Y RESID'!$M$6,IF(OR('MAPAS DE RIESGOS INHER Y RESID'!$H$5='MATRIZ DE RIESGOS DE SST'!Q7,Q7&lt;'MAPAS DE RIESGOS INHER Y RESID'!$I$5+1),'MAPAS DE RIESGOS INHER Y RESID'!$M$5,IF(OR('MAPAS DE RIESGOS INHER Y RESID'!$I$4='MATRIZ DE RIESGOS DE SST'!Q7,Q7&lt;'MAPAS DE RIESGOS INHER Y RESID'!$J$4+1),'MAPAS DE RIESGOS INHER Y RESID'!$M$4,'MAPAS DE RIESGOS INHER Y RESID'!$M$3)))</f>
        <v>BAJO</v>
      </c>
      <c r="S7" s="133" t="s">
        <v>310</v>
      </c>
      <c r="T7" s="133" t="s">
        <v>310</v>
      </c>
      <c r="U7" s="133" t="s">
        <v>310</v>
      </c>
      <c r="V7" s="75" t="s">
        <v>275</v>
      </c>
      <c r="W7" s="81" t="s">
        <v>262</v>
      </c>
      <c r="X7" s="83">
        <v>0.7</v>
      </c>
      <c r="Y7" s="84">
        <f>Q7-(X7*Q7)</f>
        <v>2.4000000000000004</v>
      </c>
      <c r="Z7" s="98" t="str">
        <f>IF(OR('MAPAS DE RIESGOS INHER Y RESID'!$G$18='MATRIZ DE RIESGOS DE SST'!Y7,Y7&lt;'MAPAS DE RIESGOS INHER Y RESID'!$G$16+1),'MAPAS DE RIESGOS INHER Y RESID'!$M$19,IF(OR('MAPAS DE RIESGOS INHER Y RESID'!$H$17='MATRIZ DE RIESGOS DE SST'!Y7,Y7&lt;'MAPAS DE RIESGOS INHER Y RESID'!$I$18+1),'MAPAS DE RIESGOS INHER Y RESID'!$M$18,IF(OR('MAPAS DE RIESGOS INHER Y RESID'!$I$17='MATRIZ DE RIESGOS DE SST'!Y7,Y7&lt;'MAPAS DE RIESGOS INHER Y RESID'!$J$17+1),'MAPAS DE RIESGOS INHER Y RESID'!$M$17,'MAPAS DE RIESGOS INHER Y RESID'!$M$16)))</f>
        <v>BAJO</v>
      </c>
      <c r="AA7" s="123" t="str">
        <f>VLOOKUP('MATRIZ DE RIESGOS DE SST'!Z7,'TABLA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2:27" s="27" customFormat="1" ht="141" customHeight="1" x14ac:dyDescent="0.25">
      <c r="B8" s="137"/>
      <c r="C8" s="138"/>
      <c r="D8" s="138"/>
      <c r="E8" s="160"/>
      <c r="F8" s="138"/>
      <c r="G8" s="160"/>
      <c r="H8" s="160"/>
      <c r="I8" s="138"/>
      <c r="J8" s="75" t="s">
        <v>49</v>
      </c>
      <c r="K8" s="76" t="s">
        <v>50</v>
      </c>
      <c r="L8" s="75" t="s">
        <v>51</v>
      </c>
      <c r="M8" s="81" t="s">
        <v>48</v>
      </c>
      <c r="N8" s="82">
        <f>VLOOKUP('MATRIZ DE RIESGOS DE SST'!M8,'MAPAS DE RIESGOS INHER Y RESID'!$E$3:$F$7,2,FALSE)</f>
        <v>2</v>
      </c>
      <c r="O8" s="81" t="s">
        <v>261</v>
      </c>
      <c r="P8" s="82">
        <f>VLOOKUP('MATRIZ DE RIESGOS DE SST'!O8,'MAPAS DE RIESGOS INHER Y RESID'!$O$3:$P$7,2,FALSE)</f>
        <v>4</v>
      </c>
      <c r="Q8" s="82">
        <f>+N8*P8</f>
        <v>8</v>
      </c>
      <c r="R8" s="81" t="str">
        <f>IF(OR('MAPAS DE RIESGOS INHER Y RESID'!$G$7='MATRIZ DE RIESGOS DE SST'!Q8,Q8&lt;'MAPAS DE RIESGOS INHER Y RESID'!$G$3+1),'MAPAS DE RIESGOS INHER Y RESID'!$M$6,IF(OR('MAPAS DE RIESGOS INHER Y RESID'!$H$5='MATRIZ DE RIESGOS DE SST'!Q8,Q8&lt;'MAPAS DE RIESGOS INHER Y RESID'!$I$5+1),'MAPAS DE RIESGOS INHER Y RESID'!$M$5,IF(OR('MAPAS DE RIESGOS INHER Y RESID'!$I$4='MATRIZ DE RIESGOS DE SST'!Q8,Q8&lt;'MAPAS DE RIESGOS INHER Y RESID'!$J$4+1),'MAPAS DE RIESGOS INHER Y RESID'!$M$4,'MAPAS DE RIESGOS INHER Y RESID'!$M$3)))</f>
        <v>BAJO</v>
      </c>
      <c r="S8" s="75" t="s">
        <v>276</v>
      </c>
      <c r="T8" s="133" t="s">
        <v>310</v>
      </c>
      <c r="U8" s="105" t="s">
        <v>310</v>
      </c>
      <c r="V8" s="105" t="s">
        <v>310</v>
      </c>
      <c r="W8" s="81" t="s">
        <v>262</v>
      </c>
      <c r="X8" s="83">
        <v>0.8</v>
      </c>
      <c r="Y8" s="84">
        <f>Q8-(X8*Q8)</f>
        <v>1.5999999999999996</v>
      </c>
      <c r="Z8" s="98" t="str">
        <f>IF(OR('MAPAS DE RIESGOS INHER Y RESID'!$G$18='MATRIZ DE RIESGOS DE SST'!Y8,Y8&lt;'MAPAS DE RIESGOS INHER Y RESID'!$G$16+1),'MAPAS DE RIESGOS INHER Y RESID'!$M$19,IF(OR('MAPAS DE RIESGOS INHER Y RESID'!$H$17='MATRIZ DE RIESGOS DE SST'!Y8,Y8&lt;'MAPAS DE RIESGOS INHER Y RESID'!$I$18+1),'MAPAS DE RIESGOS INHER Y RESID'!$M$18,IF(OR('MAPAS DE RIESGOS INHER Y RESID'!$I$17='MATRIZ DE RIESGOS DE SST'!Y8,Y8&lt;'MAPAS DE RIESGOS INHER Y RESID'!$J$17+1),'MAPAS DE RIESGOS INHER Y RESID'!$M$17,'MAPAS DE RIESGOS INHER Y RESID'!$M$16)))</f>
        <v>BAJO</v>
      </c>
      <c r="AA8" s="123" t="str">
        <f>VLOOKUP('MATRIZ DE RIESGOS DE SST'!Z8,'TABLA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2:27" ht="173.25" customHeight="1" x14ac:dyDescent="0.25">
      <c r="B9" s="137"/>
      <c r="C9" s="138"/>
      <c r="D9" s="138"/>
      <c r="E9" s="160"/>
      <c r="F9" s="138"/>
      <c r="G9" s="160"/>
      <c r="H9" s="160"/>
      <c r="I9" s="138"/>
      <c r="J9" s="75" t="s">
        <v>52</v>
      </c>
      <c r="K9" s="76" t="s">
        <v>53</v>
      </c>
      <c r="L9" s="75" t="s">
        <v>54</v>
      </c>
      <c r="M9" s="81" t="s">
        <v>48</v>
      </c>
      <c r="N9" s="82">
        <f>VLOOKUP('MATRIZ DE RIESGOS DE SST'!M9,'MAPAS DE RIESGOS INHER Y RESID'!$E$3:$F$7,2,FALSE)</f>
        <v>2</v>
      </c>
      <c r="O9" s="81" t="s">
        <v>261</v>
      </c>
      <c r="P9" s="82">
        <f>VLOOKUP('MATRIZ DE RIESGOS DE SST'!O9,'MAPAS DE RIESGOS INHER Y RESID'!$O$3:$P$7,2,FALSE)</f>
        <v>4</v>
      </c>
      <c r="Q9" s="82">
        <f>N9*P9</f>
        <v>8</v>
      </c>
      <c r="R9" s="81" t="str">
        <f>IF(OR('MAPAS DE RIESGOS INHER Y RESID'!$G$7='MATRIZ DE RIESGOS DE SST'!Q9,Q9&lt;'MAPAS DE RIESGOS INHER Y RESID'!$G$3+1),'MAPAS DE RIESGOS INHER Y RESID'!$M$6,IF(OR('MAPAS DE RIESGOS INHER Y RESID'!$H$5='MATRIZ DE RIESGOS DE SST'!Q9,Q9&lt;'MAPAS DE RIESGOS INHER Y RESID'!$I$5+1),'MAPAS DE RIESGOS INHER Y RESID'!$M$5,IF(OR('MAPAS DE RIESGOS INHER Y RESID'!$I$4='MATRIZ DE RIESGOS DE SST'!Q9,Q9&lt;'MAPAS DE RIESGOS INHER Y RESID'!$J$4+1),'MAPAS DE RIESGOS INHER Y RESID'!$M$4,'MAPAS DE RIESGOS INHER Y RESID'!$M$3)))</f>
        <v>BAJO</v>
      </c>
      <c r="S9" s="133" t="s">
        <v>310</v>
      </c>
      <c r="T9" s="75" t="s">
        <v>273</v>
      </c>
      <c r="U9" s="105" t="s">
        <v>274</v>
      </c>
      <c r="V9" s="133" t="s">
        <v>310</v>
      </c>
      <c r="W9" s="81" t="s">
        <v>262</v>
      </c>
      <c r="X9" s="83">
        <f>VLOOKUP(W9,'MAPAS DE RIESGOS INHER Y RESID'!$E$16:$F$18,2,FALSE)</f>
        <v>0.4</v>
      </c>
      <c r="Y9" s="84">
        <f>Q9-(X9*Q9)</f>
        <v>4.8</v>
      </c>
      <c r="Z9" s="98" t="str">
        <f>IF(OR('MAPAS DE RIESGOS INHER Y RESID'!$G$18='MATRIZ DE RIESGOS DE SST'!Y9,Y9&lt;'MAPAS DE RIESGOS INHER Y RESID'!$G$16+1),'MAPAS DE RIESGOS INHER Y RESID'!$M$19,IF(OR('MAPAS DE RIESGOS INHER Y RESID'!$H$17='MATRIZ DE RIESGOS DE SST'!Y9,Y9&lt;'MAPAS DE RIESGOS INHER Y RESID'!$I$18+1),'MAPAS DE RIESGOS INHER Y RESID'!$M$18,IF(OR('MAPAS DE RIESGOS INHER Y RESID'!$I$17='MATRIZ DE RIESGOS DE SST'!Y9,Y9&lt;'MAPAS DE RIESGOS INHER Y RESID'!$J$17+1),'MAPAS DE RIESGOS INHER Y RESID'!$M$17,'MAPAS DE RIESGOS INHER Y RESID'!$M$16)))</f>
        <v>BAJO</v>
      </c>
      <c r="AA9" s="123" t="str">
        <f>VLOOKUP('MATRIZ DE RIESGOS DE SST'!Z9,'TABLA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2:27" ht="385.5" customHeight="1" x14ac:dyDescent="0.25">
      <c r="B10" s="137"/>
      <c r="C10" s="138"/>
      <c r="D10" s="138"/>
      <c r="E10" s="160"/>
      <c r="F10" s="138"/>
      <c r="G10" s="160"/>
      <c r="H10" s="160"/>
      <c r="I10" s="138"/>
      <c r="J10" s="75" t="s">
        <v>55</v>
      </c>
      <c r="K10" s="76" t="s">
        <v>56</v>
      </c>
      <c r="L10" s="75" t="s">
        <v>57</v>
      </c>
      <c r="M10" s="81" t="s">
        <v>58</v>
      </c>
      <c r="N10" s="82">
        <f>VLOOKUP('MATRIZ DE RIESGOS DE SST'!M10,'MAPAS DE RIESGOS INHER Y RESID'!$E$3:$F$7,2,FALSE)</f>
        <v>1</v>
      </c>
      <c r="O10" s="81" t="s">
        <v>259</v>
      </c>
      <c r="P10" s="82">
        <f>VLOOKUP('MATRIZ DE RIESGOS DE SST'!O10,'MAPAS DE RIESGOS INHER Y RESID'!$O$3:$P$7,2,FALSE)</f>
        <v>2</v>
      </c>
      <c r="Q10" s="82">
        <f t="shared" ref="Q10:Q12" si="0">+N10*P10</f>
        <v>2</v>
      </c>
      <c r="R10" s="81" t="str">
        <f>IF(OR('MAPAS DE RIESGOS INHER Y RESID'!$G$7='MATRIZ DE RIESGOS DE SST'!Q10,Q10&lt;'MAPAS DE RIESGOS INHER Y RESID'!$G$3+1),'MAPAS DE RIESGOS INHER Y RESID'!$M$6,IF(OR('MAPAS DE RIESGOS INHER Y RESID'!$H$5='MATRIZ DE RIESGOS DE SST'!Q10,Q10&lt;'MAPAS DE RIESGOS INHER Y RESID'!$I$5+1),'MAPAS DE RIESGOS INHER Y RESID'!$M$5,IF(OR('MAPAS DE RIESGOS INHER Y RESID'!$I$4='MATRIZ DE RIESGOS DE SST'!Q10,Q10&lt;'MAPAS DE RIESGOS INHER Y RESID'!$J$4+1),'MAPAS DE RIESGOS INHER Y RESID'!$M$4,'MAPAS DE RIESGOS INHER Y RESID'!$M$3)))</f>
        <v>BAJO</v>
      </c>
      <c r="S10" s="75" t="s">
        <v>277</v>
      </c>
      <c r="T10" s="133" t="s">
        <v>310</v>
      </c>
      <c r="U10" s="133" t="s">
        <v>310</v>
      </c>
      <c r="V10" s="133" t="s">
        <v>310</v>
      </c>
      <c r="W10" s="81" t="s">
        <v>262</v>
      </c>
      <c r="X10" s="83">
        <f>VLOOKUP(W10,'MAPAS DE RIESGOS INHER Y RESID'!$E$16:$F$18,2,FALSE)</f>
        <v>0.4</v>
      </c>
      <c r="Y10" s="84">
        <f t="shared" ref="Y10:Y11" si="1">Q10-(Q10*X10)</f>
        <v>1.2</v>
      </c>
      <c r="Z10" s="98" t="str">
        <f>IF(OR('MAPAS DE RIESGOS INHER Y RESID'!$G$18='MATRIZ DE RIESGOS DE SST'!Y10,Y10&lt;'MAPAS DE RIESGOS INHER Y RESID'!$G$16+1),'MAPAS DE RIESGOS INHER Y RESID'!$M$19,IF(OR('MAPAS DE RIESGOS INHER Y RESID'!$H$17='MATRIZ DE RIESGOS DE SST'!Y10,Y10&lt;'MAPAS DE RIESGOS INHER Y RESID'!$I$18+1),'MAPAS DE RIESGOS INHER Y RESID'!$M$18,IF(OR('MAPAS DE RIESGOS INHER Y RESID'!$I$17='MATRIZ DE RIESGOS DE SST'!Y10,Y10&lt;'MAPAS DE RIESGOS INHER Y RESID'!$J$17+1),'MAPAS DE RIESGOS INHER Y RESID'!$M$17,'MAPAS DE RIESGOS INHER Y RESID'!$M$16)))</f>
        <v>BAJO</v>
      </c>
      <c r="AA10" s="123" t="str">
        <f>VLOOKUP('MATRIZ DE RIESGOS DE SST'!Z10,'TABLA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2:27" ht="240" customHeight="1" x14ac:dyDescent="0.25">
      <c r="B11" s="137"/>
      <c r="C11" s="138"/>
      <c r="D11" s="138"/>
      <c r="E11" s="160"/>
      <c r="F11" s="138"/>
      <c r="G11" s="160"/>
      <c r="H11" s="160"/>
      <c r="I11" s="138"/>
      <c r="J11" s="75" t="s">
        <v>59</v>
      </c>
      <c r="K11" s="76" t="s">
        <v>60</v>
      </c>
      <c r="L11" s="75" t="s">
        <v>61</v>
      </c>
      <c r="M11" s="81" t="s">
        <v>48</v>
      </c>
      <c r="N11" s="82">
        <f>VLOOKUP('MATRIZ DE RIESGOS DE SST'!M11,'MAPAS DE RIESGOS INHER Y RESID'!$E$3:$F$7,2,FALSE)</f>
        <v>2</v>
      </c>
      <c r="O11" s="81" t="s">
        <v>261</v>
      </c>
      <c r="P11" s="82">
        <f>VLOOKUP('MATRIZ DE RIESGOS DE SST'!O11,'MAPAS DE RIESGOS INHER Y RESID'!$O$3:$P$7,2,FALSE)</f>
        <v>4</v>
      </c>
      <c r="Q11" s="82">
        <f t="shared" si="0"/>
        <v>8</v>
      </c>
      <c r="R11" s="81" t="str">
        <f>IF(OR('MAPAS DE RIESGOS INHER Y RESID'!$G$7='MATRIZ DE RIESGOS DE SST'!Q11,Q11&lt;'MAPAS DE RIESGOS INHER Y RESID'!$G$3+1),'MAPAS DE RIESGOS INHER Y RESID'!$M$6,IF(OR('MAPAS DE RIESGOS INHER Y RESID'!$H$5='MATRIZ DE RIESGOS DE SST'!Q11,Q11&lt;'MAPAS DE RIESGOS INHER Y RESID'!$I$5+1),'MAPAS DE RIESGOS INHER Y RESID'!$M$5,IF(OR('MAPAS DE RIESGOS INHER Y RESID'!$I$4='MATRIZ DE RIESGOS DE SST'!Q11,Q11&lt;'MAPAS DE RIESGOS INHER Y RESID'!$J$4+1),'MAPAS DE RIESGOS INHER Y RESID'!$M$4,'MAPAS DE RIESGOS INHER Y RESID'!$M$3)))</f>
        <v>BAJO</v>
      </c>
      <c r="S11" s="75" t="s">
        <v>278</v>
      </c>
      <c r="T11" s="133" t="s">
        <v>310</v>
      </c>
      <c r="U11" s="133" t="s">
        <v>310</v>
      </c>
      <c r="V11" s="133" t="s">
        <v>310</v>
      </c>
      <c r="W11" s="81" t="s">
        <v>262</v>
      </c>
      <c r="X11" s="83">
        <f>VLOOKUP(W11,'MAPAS DE RIESGOS INHER Y RESID'!$E$16:$F$18,2,FALSE)</f>
        <v>0.4</v>
      </c>
      <c r="Y11" s="84">
        <f t="shared" si="1"/>
        <v>4.8</v>
      </c>
      <c r="Z11" s="98" t="str">
        <f>IF(OR('MAPAS DE RIESGOS INHER Y RESID'!$G$18='MATRIZ DE RIESGOS DE SST'!Y11,Y11&lt;'MAPAS DE RIESGOS INHER Y RESID'!$G$16+1),'MAPAS DE RIESGOS INHER Y RESID'!$M$19,IF(OR('MAPAS DE RIESGOS INHER Y RESID'!$H$17='MATRIZ DE RIESGOS DE SST'!Y11,Y11&lt;'MAPAS DE RIESGOS INHER Y RESID'!$I$18+1),'MAPAS DE RIESGOS INHER Y RESID'!$M$18,IF(OR('MAPAS DE RIESGOS INHER Y RESID'!$I$17='MATRIZ DE RIESGOS DE SST'!Y11,Y11&lt;'MAPAS DE RIESGOS INHER Y RESID'!$J$17+1),'MAPAS DE RIESGOS INHER Y RESID'!$M$17,'MAPAS DE RIESGOS INHER Y RESID'!$M$16)))</f>
        <v>BAJO</v>
      </c>
      <c r="AA11" s="123" t="str">
        <f>VLOOKUP('MATRIZ DE RIESGOS DE SST'!Z11,'TABLA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2:27" ht="174.75" customHeight="1" x14ac:dyDescent="0.25">
      <c r="B12" s="137"/>
      <c r="C12" s="138"/>
      <c r="D12" s="138"/>
      <c r="E12" s="160"/>
      <c r="F12" s="138"/>
      <c r="G12" s="160"/>
      <c r="H12" s="160"/>
      <c r="I12" s="138"/>
      <c r="J12" s="78" t="s">
        <v>62</v>
      </c>
      <c r="K12" s="77" t="s">
        <v>63</v>
      </c>
      <c r="L12" s="78" t="s">
        <v>64</v>
      </c>
      <c r="M12" s="81" t="s">
        <v>48</v>
      </c>
      <c r="N12" s="82">
        <f>VLOOKUP('MATRIZ DE RIESGOS DE SST'!M12,'MAPAS DE RIESGOS INHER Y RESID'!$E$3:$F$7,2,FALSE)</f>
        <v>2</v>
      </c>
      <c r="O12" s="81" t="s">
        <v>261</v>
      </c>
      <c r="P12" s="82">
        <f>VLOOKUP('MATRIZ DE RIESGOS DE SST'!O12,'MAPAS DE RIESGOS INHER Y RESID'!$O$3:$P$7,2,FALSE)</f>
        <v>4</v>
      </c>
      <c r="Q12" s="82">
        <f t="shared" si="0"/>
        <v>8</v>
      </c>
      <c r="R12" s="81" t="str">
        <f>IF(OR('MAPAS DE RIESGOS INHER Y RESID'!$G$7='MATRIZ DE RIESGOS DE SST'!Q12,Q12&lt;'MAPAS DE RIESGOS INHER Y RESID'!$G$3+1),'MAPAS DE RIESGOS INHER Y RESID'!$M$6,IF(OR('MAPAS DE RIESGOS INHER Y RESID'!$H$5='MATRIZ DE RIESGOS DE SST'!Q12,Q12&lt;'MAPAS DE RIESGOS INHER Y RESID'!$I$5+1),'MAPAS DE RIESGOS INHER Y RESID'!$M$5,IF(OR('MAPAS DE RIESGOS INHER Y RESID'!$I$4='MATRIZ DE RIESGOS DE SST'!Q12,Q12&lt;'MAPAS DE RIESGOS INHER Y RESID'!$J$4+1),'MAPAS DE RIESGOS INHER Y RESID'!$M$4,'MAPAS DE RIESGOS INHER Y RESID'!$M$3)))</f>
        <v>BAJO</v>
      </c>
      <c r="S12" s="133" t="s">
        <v>310</v>
      </c>
      <c r="T12" s="133" t="s">
        <v>310</v>
      </c>
      <c r="U12" s="75" t="s">
        <v>279</v>
      </c>
      <c r="V12" s="133" t="s">
        <v>310</v>
      </c>
      <c r="W12" s="81" t="s">
        <v>262</v>
      </c>
      <c r="X12" s="83">
        <f>VLOOKUP(W12,'MAPAS DE RIESGOS INHER Y RESID'!$E$16:$F$18,2,FALSE)</f>
        <v>0.4</v>
      </c>
      <c r="Y12" s="84">
        <f t="shared" ref="Y12" si="2">Q12-(Q12*X12)</f>
        <v>4.8</v>
      </c>
      <c r="Z12" s="98" t="str">
        <f>IF(OR('MAPAS DE RIESGOS INHER Y RESID'!$G$18='MATRIZ DE RIESGOS DE SST'!Y12,Y12&lt;'MAPAS DE RIESGOS INHER Y RESID'!$G$16+1),'MAPAS DE RIESGOS INHER Y RESID'!$M$19,IF(OR('MAPAS DE RIESGOS INHER Y RESID'!$H$17='MATRIZ DE RIESGOS DE SST'!Y12,Y12&lt;'MAPAS DE RIESGOS INHER Y RESID'!$I$18+1),'MAPAS DE RIESGOS INHER Y RESID'!$M$18,IF(OR('MAPAS DE RIESGOS INHER Y RESID'!$I$17='MATRIZ DE RIESGOS DE SST'!Y12,Y12&lt;'MAPAS DE RIESGOS INHER Y RESID'!$J$17+1),'MAPAS DE RIESGOS INHER Y RESID'!$M$17,'MAPAS DE RIESGOS INHER Y RESID'!$M$16)))</f>
        <v>BAJO</v>
      </c>
      <c r="AA12" s="123" t="str">
        <f>VLOOKUP('MATRIZ DE RIESGOS DE SST'!Z12,'TABLA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2:27" ht="148.5" customHeight="1" x14ac:dyDescent="0.25">
      <c r="B13" s="137"/>
      <c r="C13" s="138"/>
      <c r="D13" s="138"/>
      <c r="E13" s="160"/>
      <c r="F13" s="138"/>
      <c r="G13" s="160"/>
      <c r="H13" s="160"/>
      <c r="I13" s="138"/>
      <c r="J13" s="78" t="s">
        <v>65</v>
      </c>
      <c r="K13" s="77" t="s">
        <v>66</v>
      </c>
      <c r="L13" s="78" t="s">
        <v>67</v>
      </c>
      <c r="M13" s="81" t="s">
        <v>48</v>
      </c>
      <c r="N13" s="82">
        <f>VLOOKUP('MATRIZ DE RIESGOS DE SST'!M13,'MAPAS DE RIESGOS INHER Y RESID'!$E$3:$F$7,2,FALSE)</f>
        <v>2</v>
      </c>
      <c r="O13" s="81" t="s">
        <v>261</v>
      </c>
      <c r="P13" s="82">
        <f>VLOOKUP('MATRIZ DE RIESGOS DE SST'!O13,'MAPAS DE RIESGOS INHER Y RESID'!$O$3:$P$7,2,FALSE)</f>
        <v>4</v>
      </c>
      <c r="Q13" s="82">
        <f t="shared" ref="Q13:Q23" si="3">+N13*P13</f>
        <v>8</v>
      </c>
      <c r="R13" s="81" t="str">
        <f>IF(OR('MAPAS DE RIESGOS INHER Y RESID'!$G$7='MATRIZ DE RIESGOS DE SST'!Q13,Q13&lt;'MAPAS DE RIESGOS INHER Y RESID'!$G$3+1),'MAPAS DE RIESGOS INHER Y RESID'!$M$6,IF(OR('MAPAS DE RIESGOS INHER Y RESID'!$H$5='MATRIZ DE RIESGOS DE SST'!Q13,Q13&lt;'MAPAS DE RIESGOS INHER Y RESID'!$I$5+1),'MAPAS DE RIESGOS INHER Y RESID'!$M$5,IF(OR('MAPAS DE RIESGOS INHER Y RESID'!$I$4='MATRIZ DE RIESGOS DE SST'!Q13,Q13&lt;'MAPAS DE RIESGOS INHER Y RESID'!$J$4+1),'MAPAS DE RIESGOS INHER Y RESID'!$M$4,'MAPAS DE RIESGOS INHER Y RESID'!$M$3)))</f>
        <v>BAJO</v>
      </c>
      <c r="S13" s="133" t="s">
        <v>310</v>
      </c>
      <c r="T13" s="133" t="s">
        <v>310</v>
      </c>
      <c r="U13" s="75" t="s">
        <v>280</v>
      </c>
      <c r="V13" s="133" t="s">
        <v>310</v>
      </c>
      <c r="W13" s="81" t="s">
        <v>262</v>
      </c>
      <c r="X13" s="83">
        <f>VLOOKUP(W13,'MAPAS DE RIESGOS INHER Y RESID'!$E$16:$F$18,2,FALSE)</f>
        <v>0.4</v>
      </c>
      <c r="Y13" s="84">
        <f t="shared" ref="Y13:Y23" si="4">Q13-(Q13*X13)</f>
        <v>4.8</v>
      </c>
      <c r="Z13" s="98" t="str">
        <f>IF(OR('MAPAS DE RIESGOS INHER Y RESID'!$G$18='MATRIZ DE RIESGOS DE SST'!Y13,Y13&lt;'MAPAS DE RIESGOS INHER Y RESID'!$G$16+1),'MAPAS DE RIESGOS INHER Y RESID'!$M$19,IF(OR('MAPAS DE RIESGOS INHER Y RESID'!$H$17='MATRIZ DE RIESGOS DE SST'!Y13,Y13&lt;'MAPAS DE RIESGOS INHER Y RESID'!$I$18+1),'MAPAS DE RIESGOS INHER Y RESID'!$M$18,IF(OR('MAPAS DE RIESGOS INHER Y RESID'!$I$17='MATRIZ DE RIESGOS DE SST'!Y13,Y13&lt;'MAPAS DE RIESGOS INHER Y RESID'!$J$17+1),'MAPAS DE RIESGOS INHER Y RESID'!$M$17,'MAPAS DE RIESGOS INHER Y RESID'!$M$16)))</f>
        <v>BAJO</v>
      </c>
      <c r="AA13" s="123" t="str">
        <f>VLOOKUP('MATRIZ DE RIESGOS DE SST'!Z13,'TABLA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2:27" ht="257.25" customHeight="1" x14ac:dyDescent="0.25">
      <c r="B14" s="137"/>
      <c r="C14" s="138"/>
      <c r="D14" s="138"/>
      <c r="E14" s="160"/>
      <c r="F14" s="138"/>
      <c r="G14" s="160"/>
      <c r="H14" s="160"/>
      <c r="I14" s="138"/>
      <c r="J14" s="78" t="s">
        <v>68</v>
      </c>
      <c r="K14" s="77" t="s">
        <v>69</v>
      </c>
      <c r="L14" s="78" t="s">
        <v>70</v>
      </c>
      <c r="M14" s="81" t="s">
        <v>48</v>
      </c>
      <c r="N14" s="82">
        <f>VLOOKUP('MATRIZ DE RIESGOS DE SST'!M14,'MAPAS DE RIESGOS INHER Y RESID'!$E$3:$F$7,2,FALSE)</f>
        <v>2</v>
      </c>
      <c r="O14" s="81" t="s">
        <v>261</v>
      </c>
      <c r="P14" s="82">
        <f>VLOOKUP('MATRIZ DE RIESGOS DE SST'!O14,'MAPAS DE RIESGOS INHER Y RESID'!$O$3:$P$7,2,FALSE)</f>
        <v>4</v>
      </c>
      <c r="Q14" s="82">
        <f t="shared" si="3"/>
        <v>8</v>
      </c>
      <c r="R14" s="81" t="str">
        <f>IF(OR('MAPAS DE RIESGOS INHER Y RESID'!$G$7='MATRIZ DE RIESGOS DE SST'!Q14,Q14&lt;'MAPAS DE RIESGOS INHER Y RESID'!$G$3+1),'MAPAS DE RIESGOS INHER Y RESID'!$M$6,IF(OR('MAPAS DE RIESGOS INHER Y RESID'!$H$5='MATRIZ DE RIESGOS DE SST'!Q14,Q14&lt;'MAPAS DE RIESGOS INHER Y RESID'!$I$5+1),'MAPAS DE RIESGOS INHER Y RESID'!$M$5,IF(OR('MAPAS DE RIESGOS INHER Y RESID'!$I$4='MATRIZ DE RIESGOS DE SST'!Q14,Q14&lt;'MAPAS DE RIESGOS INHER Y RESID'!$J$4+1),'MAPAS DE RIESGOS INHER Y RESID'!$M$4,'MAPAS DE RIESGOS INHER Y RESID'!$M$3)))</f>
        <v>BAJO</v>
      </c>
      <c r="S14" s="75" t="s">
        <v>283</v>
      </c>
      <c r="T14" s="75" t="s">
        <v>282</v>
      </c>
      <c r="U14" s="133" t="s">
        <v>310</v>
      </c>
      <c r="V14" s="75" t="s">
        <v>281</v>
      </c>
      <c r="W14" s="81" t="s">
        <v>262</v>
      </c>
      <c r="X14" s="83">
        <f>VLOOKUP(W14,'MAPAS DE RIESGOS INHER Y RESID'!$E$16:$F$18,2,FALSE)</f>
        <v>0.4</v>
      </c>
      <c r="Y14" s="84">
        <f t="shared" si="4"/>
        <v>4.8</v>
      </c>
      <c r="Z14" s="98" t="str">
        <f>IF(OR('MAPAS DE RIESGOS INHER Y RESID'!$G$18='MATRIZ DE RIESGOS DE SST'!Y14,Y14&lt;'MAPAS DE RIESGOS INHER Y RESID'!$G$16+1),'MAPAS DE RIESGOS INHER Y RESID'!$M$19,IF(OR('MAPAS DE RIESGOS INHER Y RESID'!$H$17='MATRIZ DE RIESGOS DE SST'!Y14,Y14&lt;'MAPAS DE RIESGOS INHER Y RESID'!$I$18+1),'MAPAS DE RIESGOS INHER Y RESID'!$M$18,IF(OR('MAPAS DE RIESGOS INHER Y RESID'!$I$17='MATRIZ DE RIESGOS DE SST'!Y14,Y14&lt;'MAPAS DE RIESGOS INHER Y RESID'!$J$17+1),'MAPAS DE RIESGOS INHER Y RESID'!$M$17,'MAPAS DE RIESGOS INHER Y RESID'!$M$16)))</f>
        <v>BAJO</v>
      </c>
      <c r="AA14" s="123" t="str">
        <f>VLOOKUP('MATRIZ DE RIESGOS DE SST'!Z14,'TABLA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2:27" ht="108" customHeight="1" x14ac:dyDescent="0.25">
      <c r="B15" s="137"/>
      <c r="C15" s="138"/>
      <c r="D15" s="138"/>
      <c r="E15" s="160"/>
      <c r="F15" s="138"/>
      <c r="G15" s="160"/>
      <c r="H15" s="160"/>
      <c r="I15" s="138"/>
      <c r="J15" s="78" t="s">
        <v>71</v>
      </c>
      <c r="K15" s="77" t="s">
        <v>72</v>
      </c>
      <c r="L15" s="78" t="s">
        <v>73</v>
      </c>
      <c r="M15" s="81" t="s">
        <v>48</v>
      </c>
      <c r="N15" s="82">
        <f>VLOOKUP('MATRIZ DE RIESGOS DE SST'!M15,'MAPAS DE RIESGOS INHER Y RESID'!$E$3:$F$7,2,FALSE)</f>
        <v>2</v>
      </c>
      <c r="O15" s="81" t="s">
        <v>261</v>
      </c>
      <c r="P15" s="82">
        <f>VLOOKUP('MATRIZ DE RIESGOS DE SST'!O15,'MAPAS DE RIESGOS INHER Y RESID'!$O$3:$P$7,2,FALSE)</f>
        <v>4</v>
      </c>
      <c r="Q15" s="82">
        <f t="shared" si="3"/>
        <v>8</v>
      </c>
      <c r="R15" s="81" t="str">
        <f>IF(OR('MAPAS DE RIESGOS INHER Y RESID'!$G$7='MATRIZ DE RIESGOS DE SST'!Q15,Q15&lt;'MAPAS DE RIESGOS INHER Y RESID'!$G$3+1),'MAPAS DE RIESGOS INHER Y RESID'!$M$6,IF(OR('MAPAS DE RIESGOS INHER Y RESID'!$H$5='MATRIZ DE RIESGOS DE SST'!Q15,Q15&lt;'MAPAS DE RIESGOS INHER Y RESID'!$I$5+1),'MAPAS DE RIESGOS INHER Y RESID'!$M$5,IF(OR('MAPAS DE RIESGOS INHER Y RESID'!$I$4='MATRIZ DE RIESGOS DE SST'!Q15,Q15&lt;'MAPAS DE RIESGOS INHER Y RESID'!$J$4+1),'MAPAS DE RIESGOS INHER Y RESID'!$M$4,'MAPAS DE RIESGOS INHER Y RESID'!$M$3)))</f>
        <v>BAJO</v>
      </c>
      <c r="S15" s="75" t="s">
        <v>284</v>
      </c>
      <c r="T15" s="133" t="s">
        <v>310</v>
      </c>
      <c r="U15" s="133" t="s">
        <v>310</v>
      </c>
      <c r="V15" s="133" t="s">
        <v>310</v>
      </c>
      <c r="W15" s="81" t="s">
        <v>262</v>
      </c>
      <c r="X15" s="83">
        <f>VLOOKUP(W15,'MAPAS DE RIESGOS INHER Y RESID'!$E$16:$F$18,2,FALSE)</f>
        <v>0.4</v>
      </c>
      <c r="Y15" s="84">
        <f t="shared" si="4"/>
        <v>4.8</v>
      </c>
      <c r="Z15" s="98" t="str">
        <f>IF(OR('MAPAS DE RIESGOS INHER Y RESID'!$G$18='MATRIZ DE RIESGOS DE SST'!Y15,Y15&lt;'MAPAS DE RIESGOS INHER Y RESID'!$G$16+1),'MAPAS DE RIESGOS INHER Y RESID'!$M$19,IF(OR('MAPAS DE RIESGOS INHER Y RESID'!$H$17='MATRIZ DE RIESGOS DE SST'!Y15,Y15&lt;'MAPAS DE RIESGOS INHER Y RESID'!$I$18+1),'MAPAS DE RIESGOS INHER Y RESID'!$M$18,IF(OR('MAPAS DE RIESGOS INHER Y RESID'!$I$17='MATRIZ DE RIESGOS DE SST'!Y15,Y15&lt;'MAPAS DE RIESGOS INHER Y RESID'!$J$17+1),'MAPAS DE RIESGOS INHER Y RESID'!$M$17,'MAPAS DE RIESGOS INHER Y RESID'!$M$16)))</f>
        <v>BAJO</v>
      </c>
      <c r="AA15" s="123" t="str">
        <f>VLOOKUP('MATRIZ DE RIESGOS DE SST'!Z15,'TABLA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2:27" ht="108" customHeight="1" x14ac:dyDescent="0.25">
      <c r="B16" s="137"/>
      <c r="C16" s="138"/>
      <c r="D16" s="138"/>
      <c r="E16" s="160"/>
      <c r="F16" s="138"/>
      <c r="G16" s="160"/>
      <c r="H16" s="160"/>
      <c r="I16" s="138"/>
      <c r="J16" s="78" t="s">
        <v>74</v>
      </c>
      <c r="K16" s="77" t="s">
        <v>75</v>
      </c>
      <c r="L16" s="78" t="s">
        <v>76</v>
      </c>
      <c r="M16" s="81" t="s">
        <v>48</v>
      </c>
      <c r="N16" s="82">
        <f>VLOOKUP('MATRIZ DE RIESGOS DE SST'!M16,'MAPAS DE RIESGOS INHER Y RESID'!$E$3:$F$7,2,FALSE)</f>
        <v>2</v>
      </c>
      <c r="O16" s="81" t="s">
        <v>261</v>
      </c>
      <c r="P16" s="82">
        <f>VLOOKUP('MATRIZ DE RIESGOS DE SST'!O16,'MAPAS DE RIESGOS INHER Y RESID'!$O$3:$P$7,2,FALSE)</f>
        <v>4</v>
      </c>
      <c r="Q16" s="82">
        <f t="shared" si="3"/>
        <v>8</v>
      </c>
      <c r="R16" s="81" t="str">
        <f>IF(OR('MAPAS DE RIESGOS INHER Y RESID'!$G$7='MATRIZ DE RIESGOS DE SST'!Q16,Q16&lt;'MAPAS DE RIESGOS INHER Y RESID'!$G$3+1),'MAPAS DE RIESGOS INHER Y RESID'!$M$6,IF(OR('MAPAS DE RIESGOS INHER Y RESID'!$H$5='MATRIZ DE RIESGOS DE SST'!Q16,Q16&lt;'MAPAS DE RIESGOS INHER Y RESID'!$I$5+1),'MAPAS DE RIESGOS INHER Y RESID'!$M$5,IF(OR('MAPAS DE RIESGOS INHER Y RESID'!$I$4='MATRIZ DE RIESGOS DE SST'!Q16,Q16&lt;'MAPAS DE RIESGOS INHER Y RESID'!$J$4+1),'MAPAS DE RIESGOS INHER Y RESID'!$M$4,'MAPAS DE RIESGOS INHER Y RESID'!$M$3)))</f>
        <v>BAJO</v>
      </c>
      <c r="S16" s="133" t="s">
        <v>310</v>
      </c>
      <c r="T16" s="133" t="s">
        <v>310</v>
      </c>
      <c r="U16" s="133" t="s">
        <v>310</v>
      </c>
      <c r="V16" s="133" t="s">
        <v>310</v>
      </c>
      <c r="W16" s="81" t="s">
        <v>262</v>
      </c>
      <c r="X16" s="83">
        <f>VLOOKUP(W16,'MAPAS DE RIESGOS INHER Y RESID'!$E$16:$F$18,2,FALSE)</f>
        <v>0.4</v>
      </c>
      <c r="Y16" s="84">
        <f t="shared" si="4"/>
        <v>4.8</v>
      </c>
      <c r="Z16" s="98" t="str">
        <f>IF(OR('MAPAS DE RIESGOS INHER Y RESID'!$G$18='MATRIZ DE RIESGOS DE SST'!Y16,Y16&lt;'MAPAS DE RIESGOS INHER Y RESID'!$G$16+1),'MAPAS DE RIESGOS INHER Y RESID'!$M$19,IF(OR('MAPAS DE RIESGOS INHER Y RESID'!$H$17='MATRIZ DE RIESGOS DE SST'!Y16,Y16&lt;'MAPAS DE RIESGOS INHER Y RESID'!$I$18+1),'MAPAS DE RIESGOS INHER Y RESID'!$M$18,IF(OR('MAPAS DE RIESGOS INHER Y RESID'!$I$17='MATRIZ DE RIESGOS DE SST'!Y16,Y16&lt;'MAPAS DE RIESGOS INHER Y RESID'!$J$17+1),'MAPAS DE RIESGOS INHER Y RESID'!$M$17,'MAPAS DE RIESGOS INHER Y RESID'!$M$16)))</f>
        <v>BAJO</v>
      </c>
      <c r="AA16" s="123" t="str">
        <f>VLOOKUP('MATRIZ DE RIESGOS DE SST'!Z16,'TABLA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2:28" ht="297.75" customHeight="1" x14ac:dyDescent="0.25">
      <c r="B17" s="137" t="s">
        <v>309</v>
      </c>
      <c r="C17" s="140" t="s">
        <v>43</v>
      </c>
      <c r="D17" s="138"/>
      <c r="E17" s="138" t="s">
        <v>43</v>
      </c>
      <c r="F17" s="156"/>
      <c r="G17" s="156"/>
      <c r="H17" s="156"/>
      <c r="I17" s="140"/>
      <c r="J17" s="78" t="s">
        <v>77</v>
      </c>
      <c r="K17" s="77" t="s">
        <v>78</v>
      </c>
      <c r="L17" s="78" t="s">
        <v>79</v>
      </c>
      <c r="M17" s="81" t="s">
        <v>58</v>
      </c>
      <c r="N17" s="82">
        <f>VLOOKUP('MATRIZ DE RIESGOS DE SST'!M17,'MAPAS DE RIESGOS INHER Y RESID'!$E$3:$F$7,2,FALSE)</f>
        <v>1</v>
      </c>
      <c r="O17" s="81" t="s">
        <v>259</v>
      </c>
      <c r="P17" s="82">
        <f>VLOOKUP('MATRIZ DE RIESGOS DE SST'!O17,'MAPAS DE RIESGOS INHER Y RESID'!$O$3:$P$7,2,FALSE)</f>
        <v>2</v>
      </c>
      <c r="Q17" s="82">
        <f t="shared" si="3"/>
        <v>2</v>
      </c>
      <c r="R17" s="81" t="str">
        <f>IF(OR('MAPAS DE RIESGOS INHER Y RESID'!$G$7='MATRIZ DE RIESGOS DE SST'!Q17,Q17&lt;'MAPAS DE RIESGOS INHER Y RESID'!$G$3+1),'MAPAS DE RIESGOS INHER Y RESID'!$M$6,IF(OR('MAPAS DE RIESGOS INHER Y RESID'!$H$5='MATRIZ DE RIESGOS DE SST'!Q17,Q17&lt;'MAPAS DE RIESGOS INHER Y RESID'!$I$5+1),'MAPAS DE RIESGOS INHER Y RESID'!$M$5,IF(OR('MAPAS DE RIESGOS INHER Y RESID'!$I$4='MATRIZ DE RIESGOS DE SST'!Q17,Q17&lt;'MAPAS DE RIESGOS INHER Y RESID'!$J$4+1),'MAPAS DE RIESGOS INHER Y RESID'!$M$4,'MAPAS DE RIESGOS INHER Y RESID'!$M$3)))</f>
        <v>BAJO</v>
      </c>
      <c r="S17" s="133" t="s">
        <v>310</v>
      </c>
      <c r="T17" s="133" t="s">
        <v>310</v>
      </c>
      <c r="U17" s="75" t="s">
        <v>285</v>
      </c>
      <c r="V17" s="133" t="s">
        <v>310</v>
      </c>
      <c r="W17" s="81" t="s">
        <v>262</v>
      </c>
      <c r="X17" s="83">
        <f>VLOOKUP(W17,'MAPAS DE RIESGOS INHER Y RESID'!$E$16:$F$18,2,FALSE)</f>
        <v>0.4</v>
      </c>
      <c r="Y17" s="84">
        <f t="shared" si="4"/>
        <v>1.2</v>
      </c>
      <c r="Z17" s="98" t="str">
        <f>IF(OR('MAPAS DE RIESGOS INHER Y RESID'!$G$18='MATRIZ DE RIESGOS DE SST'!Y17,Y17&lt;'MAPAS DE RIESGOS INHER Y RESID'!$G$16+1),'MAPAS DE RIESGOS INHER Y RESID'!$M$19,IF(OR('MAPAS DE RIESGOS INHER Y RESID'!$H$17='MATRIZ DE RIESGOS DE SST'!Y17,Y17&lt;'MAPAS DE RIESGOS INHER Y RESID'!$I$18+1),'MAPAS DE RIESGOS INHER Y RESID'!$M$18,IF(OR('MAPAS DE RIESGOS INHER Y RESID'!$I$17='MATRIZ DE RIESGOS DE SST'!Y17,Y17&lt;'MAPAS DE RIESGOS INHER Y RESID'!$J$17+1),'MAPAS DE RIESGOS INHER Y RESID'!$M$17,'MAPAS DE RIESGOS INHER Y RESID'!$M$16)))</f>
        <v>BAJO</v>
      </c>
      <c r="AA17" s="123" t="str">
        <f>VLOOKUP('MATRIZ DE RIESGOS DE SST'!Z17,'TABLA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" spans="2:28" ht="158.25" customHeight="1" x14ac:dyDescent="0.25">
      <c r="B18" s="137"/>
      <c r="C18" s="140"/>
      <c r="D18" s="138"/>
      <c r="E18" s="138"/>
      <c r="F18" s="156"/>
      <c r="G18" s="156"/>
      <c r="H18" s="156"/>
      <c r="I18" s="140"/>
      <c r="J18" s="78" t="s">
        <v>80</v>
      </c>
      <c r="K18" s="77" t="s">
        <v>286</v>
      </c>
      <c r="L18" s="78" t="s">
        <v>82</v>
      </c>
      <c r="M18" s="81" t="s">
        <v>48</v>
      </c>
      <c r="N18" s="82">
        <f>VLOOKUP('MATRIZ DE RIESGOS DE SST'!M18,'MAPAS DE RIESGOS INHER Y RESID'!$E$3:$F$7,2,FALSE)</f>
        <v>2</v>
      </c>
      <c r="O18" s="81" t="s">
        <v>261</v>
      </c>
      <c r="P18" s="82">
        <f>VLOOKUP('MATRIZ DE RIESGOS DE SST'!O18,'MAPAS DE RIESGOS INHER Y RESID'!$O$3:$P$7,2,FALSE)</f>
        <v>4</v>
      </c>
      <c r="Q18" s="82">
        <f t="shared" si="3"/>
        <v>8</v>
      </c>
      <c r="R18" s="81" t="str">
        <f>IF(OR('MAPAS DE RIESGOS INHER Y RESID'!$G$7='MATRIZ DE RIESGOS DE SST'!Q18,Q18&lt;'MAPAS DE RIESGOS INHER Y RESID'!$G$3+1),'MAPAS DE RIESGOS INHER Y RESID'!$M$6,IF(OR('MAPAS DE RIESGOS INHER Y RESID'!$H$5='MATRIZ DE RIESGOS DE SST'!Q18,Q18&lt;'MAPAS DE RIESGOS INHER Y RESID'!$I$5+1),'MAPAS DE RIESGOS INHER Y RESID'!$M$5,IF(OR('MAPAS DE RIESGOS INHER Y RESID'!$I$4='MATRIZ DE RIESGOS DE SST'!Q18,Q18&lt;'MAPAS DE RIESGOS INHER Y RESID'!$J$4+1),'MAPAS DE RIESGOS INHER Y RESID'!$M$4,'MAPAS DE RIESGOS INHER Y RESID'!$M$3)))</f>
        <v>BAJO</v>
      </c>
      <c r="S18" s="133" t="s">
        <v>310</v>
      </c>
      <c r="T18" s="75" t="s">
        <v>288</v>
      </c>
      <c r="U18" s="75" t="s">
        <v>285</v>
      </c>
      <c r="V18" s="75" t="s">
        <v>287</v>
      </c>
      <c r="W18" s="81" t="s">
        <v>262</v>
      </c>
      <c r="X18" s="83">
        <f>VLOOKUP(W18,'MAPAS DE RIESGOS INHER Y RESID'!$E$16:$F$18,2,FALSE)</f>
        <v>0.4</v>
      </c>
      <c r="Y18" s="84">
        <f t="shared" si="4"/>
        <v>4.8</v>
      </c>
      <c r="Z18" s="98" t="str">
        <f>IF(OR('MAPAS DE RIESGOS INHER Y RESID'!$G$18='MATRIZ DE RIESGOS DE SST'!Y18,Y18&lt;'MAPAS DE RIESGOS INHER Y RESID'!$G$16+1),'MAPAS DE RIESGOS INHER Y RESID'!$M$19,IF(OR('MAPAS DE RIESGOS INHER Y RESID'!$H$17='MATRIZ DE RIESGOS DE SST'!Y18,Y18&lt;'MAPAS DE RIESGOS INHER Y RESID'!$I$18+1),'MAPAS DE RIESGOS INHER Y RESID'!$M$18,IF(OR('MAPAS DE RIESGOS INHER Y RESID'!$I$17='MATRIZ DE RIESGOS DE SST'!Y18,Y18&lt;'MAPAS DE RIESGOS INHER Y RESID'!$J$17+1),'MAPAS DE RIESGOS INHER Y RESID'!$M$17,'MAPAS DE RIESGOS INHER Y RESID'!$M$16)))</f>
        <v>BAJO</v>
      </c>
      <c r="AA18" s="123" t="str">
        <f>VLOOKUP('MATRIZ DE RIESGOS DE SST'!Z18,'TABLA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2:28" ht="134.25" customHeight="1" x14ac:dyDescent="0.25">
      <c r="B19" s="137"/>
      <c r="C19" s="140"/>
      <c r="D19" s="138"/>
      <c r="E19" s="138"/>
      <c r="F19" s="156"/>
      <c r="G19" s="156"/>
      <c r="H19" s="156"/>
      <c r="I19" s="140"/>
      <c r="J19" s="78" t="s">
        <v>83</v>
      </c>
      <c r="K19" s="77" t="s">
        <v>84</v>
      </c>
      <c r="L19" s="78" t="s">
        <v>64</v>
      </c>
      <c r="M19" s="81" t="s">
        <v>262</v>
      </c>
      <c r="N19" s="82">
        <f>VLOOKUP('MATRIZ DE RIESGOS DE SST'!M19,'MAPAS DE RIESGOS INHER Y RESID'!$E$3:$F$7,2,FALSE)</f>
        <v>3</v>
      </c>
      <c r="O19" s="81" t="s">
        <v>261</v>
      </c>
      <c r="P19" s="82">
        <f>VLOOKUP('MATRIZ DE RIESGOS DE SST'!O19,'MAPAS DE RIESGOS INHER Y RESID'!$O$3:$P$7,2,FALSE)</f>
        <v>4</v>
      </c>
      <c r="Q19" s="82">
        <f t="shared" si="3"/>
        <v>12</v>
      </c>
      <c r="R19" s="81" t="str">
        <f>IF(OR('MAPAS DE RIESGOS INHER Y RESID'!$G$7='MATRIZ DE RIESGOS DE SST'!Q19,Q19&lt;'MAPAS DE RIESGOS INHER Y RESID'!$G$3+1),'MAPAS DE RIESGOS INHER Y RESID'!$M$6,IF(OR('MAPAS DE RIESGOS INHER Y RESID'!$H$5='MATRIZ DE RIESGOS DE SST'!Q19,Q19&lt;'MAPAS DE RIESGOS INHER Y RESID'!$I$5+1),'MAPAS DE RIESGOS INHER Y RESID'!$M$5,IF(OR('MAPAS DE RIESGOS INHER Y RESID'!$I$4='MATRIZ DE RIESGOS DE SST'!Q19,Q19&lt;'MAPAS DE RIESGOS INHER Y RESID'!$J$4+1),'MAPAS DE RIESGOS INHER Y RESID'!$M$4,'MAPAS DE RIESGOS INHER Y RESID'!$M$3)))</f>
        <v>MODERADO</v>
      </c>
      <c r="S19" s="133" t="s">
        <v>310</v>
      </c>
      <c r="T19" s="133" t="s">
        <v>310</v>
      </c>
      <c r="U19" s="75" t="s">
        <v>279</v>
      </c>
      <c r="V19" s="75" t="s">
        <v>289</v>
      </c>
      <c r="W19" s="81" t="s">
        <v>262</v>
      </c>
      <c r="X19" s="83">
        <f>VLOOKUP(W19,'MAPAS DE RIESGOS INHER Y RESID'!$E$16:$F$18,2,FALSE)</f>
        <v>0.4</v>
      </c>
      <c r="Y19" s="84">
        <f t="shared" si="4"/>
        <v>7.1999999999999993</v>
      </c>
      <c r="Z19" s="98" t="str">
        <f>IF(OR('MAPAS DE RIESGOS INHER Y RESID'!$G$18='MATRIZ DE RIESGOS DE SST'!Y19,Y19&lt;'MAPAS DE RIESGOS INHER Y RESID'!$G$16+1),'MAPAS DE RIESGOS INHER Y RESID'!$M$19,IF(OR('MAPAS DE RIESGOS INHER Y RESID'!$H$17='MATRIZ DE RIESGOS DE SST'!Y19,Y19&lt;'MAPAS DE RIESGOS INHER Y RESID'!$I$18+1),'MAPAS DE RIESGOS INHER Y RESID'!$M$18,IF(OR('MAPAS DE RIESGOS INHER Y RESID'!$I$17='MATRIZ DE RIESGOS DE SST'!Y19,Y19&lt;'MAPAS DE RIESGOS INHER Y RESID'!$J$17+1),'MAPAS DE RIESGOS INHER Y RESID'!$M$17,'MAPAS DE RIESGOS INHER Y RESID'!$M$16)))</f>
        <v>BAJO</v>
      </c>
      <c r="AA19" s="123" t="str">
        <f>VLOOKUP('MATRIZ DE RIESGOS DE SST'!Z19,'TABLA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2:28" ht="251.25" customHeight="1" x14ac:dyDescent="0.25">
      <c r="B20" s="137"/>
      <c r="C20" s="140"/>
      <c r="D20" s="138"/>
      <c r="E20" s="138"/>
      <c r="F20" s="156"/>
      <c r="G20" s="156"/>
      <c r="H20" s="156"/>
      <c r="I20" s="140"/>
      <c r="J20" s="78" t="s">
        <v>210</v>
      </c>
      <c r="K20" s="77" t="s">
        <v>272</v>
      </c>
      <c r="L20" s="78" t="s">
        <v>70</v>
      </c>
      <c r="M20" s="81" t="s">
        <v>48</v>
      </c>
      <c r="N20" s="82">
        <f>VLOOKUP('MATRIZ DE RIESGOS DE SST'!M20,'MAPAS DE RIESGOS INHER Y RESID'!$E$3:$F$7,2,FALSE)</f>
        <v>2</v>
      </c>
      <c r="O20" s="81" t="s">
        <v>261</v>
      </c>
      <c r="P20" s="82">
        <f>VLOOKUP('MATRIZ DE RIESGOS DE SST'!O20,'MAPAS DE RIESGOS INHER Y RESID'!$O$3:$P$7,2,FALSE)</f>
        <v>4</v>
      </c>
      <c r="Q20" s="82">
        <f t="shared" si="3"/>
        <v>8</v>
      </c>
      <c r="R20" s="81" t="str">
        <f>IF(OR('MAPAS DE RIESGOS INHER Y RESID'!$G$7='MATRIZ DE RIESGOS DE SST'!Q20,Q20&lt;'MAPAS DE RIESGOS INHER Y RESID'!$G$3+1),'MAPAS DE RIESGOS INHER Y RESID'!$M$6,IF(OR('MAPAS DE RIESGOS INHER Y RESID'!$H$5='MATRIZ DE RIESGOS DE SST'!Q20,Q20&lt;'MAPAS DE RIESGOS INHER Y RESID'!$I$5+1),'MAPAS DE RIESGOS INHER Y RESID'!$M$5,IF(OR('MAPAS DE RIESGOS INHER Y RESID'!$I$4='MATRIZ DE RIESGOS DE SST'!Q20,Q20&lt;'MAPAS DE RIESGOS INHER Y RESID'!$J$4+1),'MAPAS DE RIESGOS INHER Y RESID'!$M$4,'MAPAS DE RIESGOS INHER Y RESID'!$M$3)))</f>
        <v>BAJO</v>
      </c>
      <c r="S20" s="75" t="s">
        <v>290</v>
      </c>
      <c r="T20" s="75" t="s">
        <v>291</v>
      </c>
      <c r="U20" s="75" t="s">
        <v>297</v>
      </c>
      <c r="V20" s="75" t="s">
        <v>298</v>
      </c>
      <c r="W20" s="81" t="s">
        <v>268</v>
      </c>
      <c r="X20" s="83">
        <f>VLOOKUP(W20,'MAPAS DE RIESGOS INHER Y RESID'!$E$16:$F$18,2,FALSE)</f>
        <v>0.9</v>
      </c>
      <c r="Y20" s="84">
        <f t="shared" si="4"/>
        <v>0.79999999999999982</v>
      </c>
      <c r="Z20" s="98" t="str">
        <f>IF(OR('MAPAS DE RIESGOS INHER Y RESID'!$G$18='MATRIZ DE RIESGOS DE SST'!Y20,Y20&lt;'MAPAS DE RIESGOS INHER Y RESID'!$G$16+1),'MAPAS DE RIESGOS INHER Y RESID'!$M$19,IF(OR('MAPAS DE RIESGOS INHER Y RESID'!$H$17='MATRIZ DE RIESGOS DE SST'!Y20,Y20&lt;'MAPAS DE RIESGOS INHER Y RESID'!$I$18+1),'MAPAS DE RIESGOS INHER Y RESID'!$M$18,IF(OR('MAPAS DE RIESGOS INHER Y RESID'!$I$17='MATRIZ DE RIESGOS DE SST'!Y20,Y20&lt;'MAPAS DE RIESGOS INHER Y RESID'!$J$17+1),'MAPAS DE RIESGOS INHER Y RESID'!$M$17,'MAPAS DE RIESGOS INHER Y RESID'!$M$16)))</f>
        <v>BAJO</v>
      </c>
      <c r="AA20" s="123" t="str">
        <f>VLOOKUP('MATRIZ DE RIESGOS DE SST'!Z20,'TABLA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2:28" ht="213.75" customHeight="1" x14ac:dyDescent="0.25">
      <c r="B21" s="137"/>
      <c r="C21" s="140"/>
      <c r="D21" s="138"/>
      <c r="E21" s="138"/>
      <c r="F21" s="156"/>
      <c r="G21" s="156"/>
      <c r="H21" s="156"/>
      <c r="I21" s="140"/>
      <c r="J21" s="78" t="s">
        <v>68</v>
      </c>
      <c r="K21" s="77" t="s">
        <v>292</v>
      </c>
      <c r="L21" s="78" t="s">
        <v>70</v>
      </c>
      <c r="M21" s="81" t="s">
        <v>48</v>
      </c>
      <c r="N21" s="82">
        <f>VLOOKUP('MATRIZ DE RIESGOS DE SST'!M21,'MAPAS DE RIESGOS INHER Y RESID'!$E$3:$F$7,2,FALSE)</f>
        <v>2</v>
      </c>
      <c r="O21" s="81" t="s">
        <v>263</v>
      </c>
      <c r="P21" s="82">
        <f>VLOOKUP('MATRIZ DE RIESGOS DE SST'!O21,'MAPAS DE RIESGOS INHER Y RESID'!$O$3:$P$7,2,FALSE)</f>
        <v>16</v>
      </c>
      <c r="Q21" s="82">
        <f t="shared" si="3"/>
        <v>32</v>
      </c>
      <c r="R21" s="81" t="str">
        <f>IF(OR('MAPAS DE RIESGOS INHER Y RESID'!$G$7='MATRIZ DE RIESGOS DE SST'!Q21,Q21&lt;'MAPAS DE RIESGOS INHER Y RESID'!$G$3+1),'MAPAS DE RIESGOS INHER Y RESID'!$M$6,IF(OR('MAPAS DE RIESGOS INHER Y RESID'!$H$5='MATRIZ DE RIESGOS DE SST'!Q21,Q21&lt;'MAPAS DE RIESGOS INHER Y RESID'!$I$5+1),'MAPAS DE RIESGOS INHER Y RESID'!$M$5,IF(OR('MAPAS DE RIESGOS INHER Y RESID'!$I$4='MATRIZ DE RIESGOS DE SST'!Q21,Q21&lt;'MAPAS DE RIESGOS INHER Y RESID'!$J$4+1),'MAPAS DE RIESGOS INHER Y RESID'!$M$4,'MAPAS DE RIESGOS INHER Y RESID'!$M$3)))</f>
        <v>MODERADO</v>
      </c>
      <c r="S21" s="75" t="s">
        <v>293</v>
      </c>
      <c r="T21" s="106" t="s">
        <v>294</v>
      </c>
      <c r="U21" s="75" t="s">
        <v>295</v>
      </c>
      <c r="V21" s="75" t="s">
        <v>296</v>
      </c>
      <c r="W21" s="81" t="s">
        <v>268</v>
      </c>
      <c r="X21" s="83">
        <f>VLOOKUP(W21,'MAPAS DE RIESGOS INHER Y RESID'!$E$16:$F$18,2,FALSE)</f>
        <v>0.9</v>
      </c>
      <c r="Y21" s="84">
        <f t="shared" si="4"/>
        <v>3.1999999999999993</v>
      </c>
      <c r="Z21" s="98" t="str">
        <f>IF(OR('MAPAS DE RIESGOS INHER Y RESID'!$G$18='MATRIZ DE RIESGOS DE SST'!Y21,Y21&lt;'MAPAS DE RIESGOS INHER Y RESID'!$G$16+1),'MAPAS DE RIESGOS INHER Y RESID'!$M$19,IF(OR('MAPAS DE RIESGOS INHER Y RESID'!$H$17='MATRIZ DE RIESGOS DE SST'!Y21,Y21&lt;'MAPAS DE RIESGOS INHER Y RESID'!$I$18+1),'MAPAS DE RIESGOS INHER Y RESID'!$M$18,IF(OR('MAPAS DE RIESGOS INHER Y RESID'!$I$17='MATRIZ DE RIESGOS DE SST'!Y21,Y21&lt;'MAPAS DE RIESGOS INHER Y RESID'!$J$17+1),'MAPAS DE RIESGOS INHER Y RESID'!$M$17,'MAPAS DE RIESGOS INHER Y RESID'!$M$16)))</f>
        <v>BAJO</v>
      </c>
      <c r="AA21" s="123" t="str">
        <f>VLOOKUP('MATRIZ DE RIESGOS DE SST'!Z21,'TABLA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" spans="2:28" ht="176.25" customHeight="1" x14ac:dyDescent="0.25">
      <c r="B22" s="137"/>
      <c r="C22" s="140"/>
      <c r="D22" s="138"/>
      <c r="E22" s="138"/>
      <c r="F22" s="156"/>
      <c r="G22" s="156"/>
      <c r="H22" s="156"/>
      <c r="I22" s="140"/>
      <c r="J22" s="78" t="s">
        <v>213</v>
      </c>
      <c r="K22" s="77" t="s">
        <v>299</v>
      </c>
      <c r="L22" s="78" t="s">
        <v>70</v>
      </c>
      <c r="M22" s="81" t="s">
        <v>48</v>
      </c>
      <c r="N22" s="82">
        <f>VLOOKUP('MATRIZ DE RIESGOS DE SST'!M22,'MAPAS DE RIESGOS INHER Y RESID'!$E$3:$F$7,2,FALSE)</f>
        <v>2</v>
      </c>
      <c r="O22" s="81" t="s">
        <v>261</v>
      </c>
      <c r="P22" s="82">
        <f>VLOOKUP('MATRIZ DE RIESGOS DE SST'!O22,'MAPAS DE RIESGOS INHER Y RESID'!$O$3:$P$7,2,FALSE)</f>
        <v>4</v>
      </c>
      <c r="Q22" s="82">
        <f t="shared" si="3"/>
        <v>8</v>
      </c>
      <c r="R22" s="81" t="str">
        <f>IF(OR('MAPAS DE RIESGOS INHER Y RESID'!$G$7='MATRIZ DE RIESGOS DE SST'!Q22,Q22&lt;'MAPAS DE RIESGOS INHER Y RESID'!$G$3+1),'MAPAS DE RIESGOS INHER Y RESID'!$M$6,IF(OR('MAPAS DE RIESGOS INHER Y RESID'!$H$5='MATRIZ DE RIESGOS DE SST'!Q22,Q22&lt;'MAPAS DE RIESGOS INHER Y RESID'!$I$5+1),'MAPAS DE RIESGOS INHER Y RESID'!$M$5,IF(OR('MAPAS DE RIESGOS INHER Y RESID'!$I$4='MATRIZ DE RIESGOS DE SST'!Q22,Q22&lt;'MAPAS DE RIESGOS INHER Y RESID'!$J$4+1),'MAPAS DE RIESGOS INHER Y RESID'!$M$4,'MAPAS DE RIESGOS INHER Y RESID'!$M$3)))</f>
        <v>BAJO</v>
      </c>
      <c r="S22" s="75" t="s">
        <v>302</v>
      </c>
      <c r="T22" s="75" t="s">
        <v>300</v>
      </c>
      <c r="U22" s="75" t="s">
        <v>303</v>
      </c>
      <c r="V22" s="75" t="s">
        <v>301</v>
      </c>
      <c r="W22" s="81" t="s">
        <v>268</v>
      </c>
      <c r="X22" s="83">
        <f>VLOOKUP(W22,'MAPAS DE RIESGOS INHER Y RESID'!$E$16:$F$18,2,FALSE)</f>
        <v>0.9</v>
      </c>
      <c r="Y22" s="84">
        <f t="shared" si="4"/>
        <v>0.79999999999999982</v>
      </c>
      <c r="Z22" s="98" t="str">
        <f>IF(OR('MAPAS DE RIESGOS INHER Y RESID'!$G$18='MATRIZ DE RIESGOS DE SST'!Y22,Y22&lt;'MAPAS DE RIESGOS INHER Y RESID'!$G$16+1),'MAPAS DE RIESGOS INHER Y RESID'!$M$19,IF(OR('MAPAS DE RIESGOS INHER Y RESID'!$H$17='MATRIZ DE RIESGOS DE SST'!Y22,Y22&lt;'MAPAS DE RIESGOS INHER Y RESID'!$I$18+1),'MAPAS DE RIESGOS INHER Y RESID'!$M$18,IF(OR('MAPAS DE RIESGOS INHER Y RESID'!$I$17='MATRIZ DE RIESGOS DE SST'!Y22,Y22&lt;'MAPAS DE RIESGOS INHER Y RESID'!$J$17+1),'MAPAS DE RIESGOS INHER Y RESID'!$M$17,'MAPAS DE RIESGOS INHER Y RESID'!$M$16)))</f>
        <v>BAJO</v>
      </c>
      <c r="AA22" s="123" t="str">
        <f>VLOOKUP('MATRIZ DE RIESGOS DE SST'!Z22,'TABLA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2:28" ht="234.75" thickBot="1" x14ac:dyDescent="0.3">
      <c r="B23" s="139"/>
      <c r="C23" s="141"/>
      <c r="D23" s="155"/>
      <c r="E23" s="155"/>
      <c r="F23" s="157"/>
      <c r="G23" s="157"/>
      <c r="H23" s="157"/>
      <c r="I23" s="141"/>
      <c r="J23" s="124" t="s">
        <v>217</v>
      </c>
      <c r="K23" s="125" t="s">
        <v>304</v>
      </c>
      <c r="L23" s="124" t="s">
        <v>219</v>
      </c>
      <c r="M23" s="126" t="s">
        <v>48</v>
      </c>
      <c r="N23" s="127">
        <f>VLOOKUP('MATRIZ DE RIESGOS DE SST'!M23,'MAPAS DE RIESGOS INHER Y RESID'!$E$3:$F$7,2,FALSE)</f>
        <v>2</v>
      </c>
      <c r="O23" s="126" t="s">
        <v>261</v>
      </c>
      <c r="P23" s="127">
        <f>VLOOKUP('MATRIZ DE RIESGOS DE SST'!O23,'MAPAS DE RIESGOS INHER Y RESID'!$O$3:$P$7,2,FALSE)</f>
        <v>4</v>
      </c>
      <c r="Q23" s="127">
        <f t="shared" si="3"/>
        <v>8</v>
      </c>
      <c r="R23" s="126" t="str">
        <f>IF(OR('MAPAS DE RIESGOS INHER Y RESID'!$G$7='MATRIZ DE RIESGOS DE SST'!Q23,Q23&lt;'MAPAS DE RIESGOS INHER Y RESID'!$G$3+1),'MAPAS DE RIESGOS INHER Y RESID'!$M$6,IF(OR('MAPAS DE RIESGOS INHER Y RESID'!$H$5='MATRIZ DE RIESGOS DE SST'!Q23,Q23&lt;'MAPAS DE RIESGOS INHER Y RESID'!$I$5+1),'MAPAS DE RIESGOS INHER Y RESID'!$M$5,IF(OR('MAPAS DE RIESGOS INHER Y RESID'!$I$4='MATRIZ DE RIESGOS DE SST'!Q23,Q23&lt;'MAPAS DE RIESGOS INHER Y RESID'!$J$4+1),'MAPAS DE RIESGOS INHER Y RESID'!$M$4,'MAPAS DE RIESGOS INHER Y RESID'!$M$3)))</f>
        <v>BAJO</v>
      </c>
      <c r="S23" s="128" t="s">
        <v>305</v>
      </c>
      <c r="T23" s="128" t="s">
        <v>306</v>
      </c>
      <c r="U23" s="128" t="s">
        <v>307</v>
      </c>
      <c r="V23" s="128" t="s">
        <v>308</v>
      </c>
      <c r="W23" s="126" t="s">
        <v>268</v>
      </c>
      <c r="X23" s="129">
        <f>VLOOKUP(W23,'MAPAS DE RIESGOS INHER Y RESID'!$E$16:$F$18,2,FALSE)</f>
        <v>0.9</v>
      </c>
      <c r="Y23" s="130">
        <f t="shared" si="4"/>
        <v>0.79999999999999982</v>
      </c>
      <c r="Z23" s="131" t="str">
        <f>IF(OR('MAPAS DE RIESGOS INHER Y RESID'!$G$18='MATRIZ DE RIESGOS DE SST'!Y23,Y23&lt;'MAPAS DE RIESGOS INHER Y RESID'!$G$16+1),'MAPAS DE RIESGOS INHER Y RESID'!$M$19,IF(OR('MAPAS DE RIESGOS INHER Y RESID'!$H$17='MATRIZ DE RIESGOS DE SST'!Y23,Y23&lt;'MAPAS DE RIESGOS INHER Y RESID'!$I$18+1),'MAPAS DE RIESGOS INHER Y RESID'!$M$18,IF(OR('MAPAS DE RIESGOS INHER Y RESID'!$I$17='MATRIZ DE RIESGOS DE SST'!Y23,Y23&lt;'MAPAS DE RIESGOS INHER Y RESID'!$J$17+1),'MAPAS DE RIESGOS INHER Y RESID'!$M$17,'MAPAS DE RIESGOS INHER Y RESID'!$M$16)))</f>
        <v>BAJO</v>
      </c>
      <c r="AA23" s="132" t="str">
        <f>VLOOKUP('MATRIZ DE RIESGOS DE SST'!Z23,'TABLA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2:28" x14ac:dyDescent="0.25">
      <c r="B24" s="102"/>
      <c r="C24" s="107"/>
      <c r="D24" s="104"/>
      <c r="E24" s="104"/>
      <c r="F24" s="100"/>
      <c r="G24" s="100"/>
      <c r="H24" s="100"/>
      <c r="I24" s="107"/>
      <c r="J24" s="108"/>
      <c r="K24" s="109"/>
      <c r="L24" s="108"/>
      <c r="M24" s="110"/>
      <c r="N24" s="111"/>
      <c r="O24" s="110"/>
      <c r="P24" s="111"/>
      <c r="Q24" s="111"/>
      <c r="R24" s="110"/>
      <c r="S24" s="112"/>
      <c r="T24" s="112"/>
      <c r="U24" s="112"/>
      <c r="V24" s="112"/>
      <c r="W24" s="110"/>
      <c r="X24" s="113"/>
      <c r="Y24" s="114"/>
      <c r="Z24" s="115"/>
      <c r="AA24" s="112"/>
      <c r="AB24" s="116"/>
    </row>
    <row r="25" spans="2:28" ht="61.5" customHeight="1" x14ac:dyDescent="0.25">
      <c r="B25" s="104"/>
      <c r="C25" s="107"/>
      <c r="D25" s="104"/>
      <c r="E25" s="104"/>
      <c r="F25" s="100"/>
      <c r="G25" s="100"/>
      <c r="H25" s="100"/>
      <c r="I25" s="107"/>
      <c r="J25" s="112"/>
      <c r="K25" s="117"/>
      <c r="L25" s="112"/>
      <c r="M25" s="110"/>
      <c r="N25" s="111"/>
      <c r="O25" s="110"/>
      <c r="P25" s="111"/>
      <c r="Q25" s="111"/>
      <c r="R25" s="110"/>
      <c r="S25" s="112"/>
      <c r="T25" s="112"/>
      <c r="U25" s="112"/>
      <c r="V25" s="112"/>
      <c r="W25" s="110"/>
      <c r="X25" s="113"/>
      <c r="Y25" s="114"/>
      <c r="Z25" s="115"/>
      <c r="AA25" s="112"/>
      <c r="AB25" s="116"/>
    </row>
    <row r="26" spans="2:28" x14ac:dyDescent="0.25">
      <c r="B26" s="104"/>
      <c r="C26" s="107"/>
      <c r="D26" s="104"/>
      <c r="E26" s="104"/>
      <c r="F26" s="100"/>
      <c r="G26" s="100"/>
      <c r="H26" s="100"/>
      <c r="I26" s="107"/>
      <c r="J26" s="112"/>
      <c r="K26" s="117"/>
      <c r="L26" s="112"/>
      <c r="M26" s="110"/>
      <c r="N26" s="111"/>
      <c r="O26" s="110"/>
      <c r="P26" s="111"/>
      <c r="Q26" s="111"/>
      <c r="R26" s="110"/>
      <c r="S26" s="112"/>
      <c r="T26" s="112"/>
      <c r="U26" s="112"/>
      <c r="V26" s="112"/>
      <c r="W26" s="110"/>
      <c r="X26" s="113"/>
      <c r="Y26" s="114"/>
      <c r="Z26" s="115"/>
      <c r="AA26" s="112"/>
      <c r="AB26" s="116"/>
    </row>
    <row r="27" spans="2:28" x14ac:dyDescent="0.25">
      <c r="B27" s="104"/>
      <c r="C27" s="107"/>
      <c r="D27" s="104"/>
      <c r="E27" s="104"/>
      <c r="F27" s="100"/>
      <c r="G27" s="100"/>
      <c r="H27" s="100"/>
      <c r="I27" s="107"/>
      <c r="J27" s="112"/>
      <c r="K27" s="117"/>
      <c r="L27" s="112"/>
      <c r="M27" s="110"/>
      <c r="N27" s="111"/>
      <c r="O27" s="110"/>
      <c r="P27" s="111"/>
      <c r="Q27" s="111"/>
      <c r="R27" s="110"/>
      <c r="S27" s="112"/>
      <c r="T27" s="112"/>
      <c r="U27" s="112"/>
      <c r="V27" s="112"/>
      <c r="W27" s="110"/>
      <c r="X27" s="113"/>
      <c r="Y27" s="114"/>
      <c r="Z27" s="115"/>
      <c r="AA27" s="112"/>
      <c r="AB27" s="116"/>
    </row>
    <row r="28" spans="2:28" x14ac:dyDescent="0.25">
      <c r="B28" s="104"/>
      <c r="C28" s="107"/>
      <c r="D28" s="104"/>
      <c r="E28" s="104"/>
      <c r="F28" s="100"/>
      <c r="G28" s="100"/>
      <c r="H28" s="100"/>
      <c r="I28" s="107"/>
      <c r="J28" s="112"/>
      <c r="K28" s="117"/>
      <c r="L28" s="112"/>
      <c r="M28" s="110"/>
      <c r="N28" s="111"/>
      <c r="O28" s="110"/>
      <c r="P28" s="111"/>
      <c r="Q28" s="111"/>
      <c r="R28" s="110"/>
      <c r="S28" s="112"/>
      <c r="T28" s="112"/>
      <c r="U28" s="112"/>
      <c r="V28" s="112"/>
      <c r="W28" s="110"/>
      <c r="X28" s="113"/>
      <c r="Y28" s="114"/>
      <c r="Z28" s="115"/>
      <c r="AA28" s="112"/>
      <c r="AB28" s="116"/>
    </row>
    <row r="29" spans="2:28" x14ac:dyDescent="0.25">
      <c r="B29" s="104"/>
      <c r="C29" s="107"/>
      <c r="D29" s="104"/>
      <c r="E29" s="104"/>
      <c r="F29" s="100"/>
      <c r="G29" s="100"/>
      <c r="H29" s="100"/>
      <c r="I29" s="107"/>
      <c r="J29" s="104"/>
      <c r="K29" s="117"/>
      <c r="L29" s="112"/>
      <c r="M29" s="110"/>
      <c r="N29" s="111"/>
      <c r="O29" s="110"/>
      <c r="P29" s="111"/>
      <c r="Q29" s="111"/>
      <c r="R29" s="110"/>
      <c r="S29" s="112"/>
      <c r="T29" s="112"/>
      <c r="U29" s="112"/>
      <c r="V29" s="112"/>
      <c r="W29" s="110"/>
      <c r="X29" s="113"/>
      <c r="Y29" s="114"/>
      <c r="Z29" s="115"/>
      <c r="AA29" s="112"/>
      <c r="AB29" s="116"/>
    </row>
    <row r="30" spans="2:28" x14ac:dyDescent="0.25">
      <c r="B30" s="104"/>
      <c r="C30" s="107"/>
      <c r="D30" s="104"/>
      <c r="E30" s="104"/>
      <c r="F30" s="100"/>
      <c r="G30" s="100"/>
      <c r="H30" s="100"/>
      <c r="I30" s="107"/>
      <c r="J30" s="112"/>
      <c r="K30" s="117"/>
      <c r="L30" s="112"/>
      <c r="M30" s="110"/>
      <c r="N30" s="111"/>
      <c r="O30" s="110"/>
      <c r="P30" s="111"/>
      <c r="Q30" s="111"/>
      <c r="R30" s="110"/>
      <c r="S30" s="112"/>
      <c r="T30" s="112"/>
      <c r="U30" s="112"/>
      <c r="V30" s="112"/>
      <c r="W30" s="110"/>
      <c r="X30" s="113"/>
      <c r="Y30" s="114"/>
      <c r="Z30" s="115"/>
      <c r="AA30" s="112"/>
      <c r="AB30" s="116"/>
    </row>
    <row r="31" spans="2:28" ht="61.5" customHeight="1" x14ac:dyDescent="0.25">
      <c r="B31" s="104"/>
      <c r="C31" s="107"/>
      <c r="D31" s="104"/>
      <c r="E31" s="104"/>
      <c r="F31" s="100"/>
      <c r="G31" s="100"/>
      <c r="H31" s="100"/>
      <c r="I31" s="107"/>
      <c r="J31" s="112"/>
      <c r="K31" s="117"/>
      <c r="L31" s="112"/>
      <c r="M31" s="110"/>
      <c r="N31" s="111"/>
      <c r="O31" s="110"/>
      <c r="P31" s="111"/>
      <c r="Q31" s="111"/>
      <c r="R31" s="110"/>
      <c r="S31" s="112"/>
      <c r="T31" s="112"/>
      <c r="U31" s="112"/>
      <c r="V31" s="112"/>
      <c r="W31" s="110"/>
      <c r="X31" s="113"/>
      <c r="Y31" s="114"/>
      <c r="Z31" s="115"/>
      <c r="AA31" s="112"/>
      <c r="AB31" s="116"/>
    </row>
    <row r="32" spans="2:28" x14ac:dyDescent="0.25">
      <c r="B32" s="104"/>
      <c r="C32" s="107"/>
      <c r="D32" s="104"/>
      <c r="E32" s="104"/>
      <c r="F32" s="100"/>
      <c r="G32" s="100"/>
      <c r="H32" s="100"/>
      <c r="I32" s="107"/>
      <c r="J32" s="112"/>
      <c r="K32" s="117"/>
      <c r="L32" s="112"/>
      <c r="M32" s="110"/>
      <c r="N32" s="111"/>
      <c r="O32" s="110"/>
      <c r="P32" s="111"/>
      <c r="Q32" s="111"/>
      <c r="R32" s="110"/>
      <c r="S32" s="112"/>
      <c r="T32" s="112"/>
      <c r="U32" s="112"/>
      <c r="V32" s="112"/>
      <c r="W32" s="110"/>
      <c r="X32" s="113"/>
      <c r="Y32" s="114"/>
      <c r="Z32" s="115"/>
      <c r="AA32" s="112"/>
      <c r="AB32" s="116"/>
    </row>
    <row r="33" spans="2:28" x14ac:dyDescent="0.25">
      <c r="B33" s="104"/>
      <c r="C33" s="107"/>
      <c r="D33" s="104"/>
      <c r="E33" s="104"/>
      <c r="F33" s="100"/>
      <c r="G33" s="100"/>
      <c r="H33" s="100"/>
      <c r="I33" s="107"/>
      <c r="J33" s="112"/>
      <c r="K33" s="117"/>
      <c r="L33" s="112"/>
      <c r="M33" s="110"/>
      <c r="N33" s="111"/>
      <c r="O33" s="110"/>
      <c r="P33" s="111"/>
      <c r="Q33" s="111"/>
      <c r="R33" s="110"/>
      <c r="S33" s="112"/>
      <c r="T33" s="112"/>
      <c r="U33" s="112"/>
      <c r="V33" s="112"/>
      <c r="W33" s="110"/>
      <c r="X33" s="113"/>
      <c r="Y33" s="114"/>
      <c r="Z33" s="115"/>
      <c r="AA33" s="112"/>
      <c r="AB33" s="116"/>
    </row>
    <row r="34" spans="2:28" x14ac:dyDescent="0.25">
      <c r="B34" s="104"/>
      <c r="C34" s="107"/>
      <c r="D34" s="104"/>
      <c r="E34" s="104"/>
      <c r="F34" s="100"/>
      <c r="G34" s="100"/>
      <c r="H34" s="100"/>
      <c r="I34" s="107"/>
      <c r="J34" s="112"/>
      <c r="K34" s="117"/>
      <c r="L34" s="112"/>
      <c r="M34" s="110"/>
      <c r="N34" s="111"/>
      <c r="O34" s="110"/>
      <c r="P34" s="111"/>
      <c r="Q34" s="111"/>
      <c r="R34" s="110"/>
      <c r="S34" s="112"/>
      <c r="T34" s="112"/>
      <c r="U34" s="112"/>
      <c r="V34" s="112"/>
      <c r="W34" s="110"/>
      <c r="X34" s="113"/>
      <c r="Y34" s="114"/>
      <c r="Z34" s="115"/>
      <c r="AA34" s="112"/>
      <c r="AB34" s="116"/>
    </row>
    <row r="35" spans="2:28" x14ac:dyDescent="0.25">
      <c r="B35" s="104"/>
      <c r="C35" s="107"/>
      <c r="D35" s="104"/>
      <c r="E35" s="104"/>
      <c r="F35" s="100"/>
      <c r="G35" s="100"/>
      <c r="H35" s="100"/>
      <c r="I35" s="107"/>
      <c r="J35" s="112"/>
      <c r="K35" s="117"/>
      <c r="L35" s="112"/>
      <c r="M35" s="110"/>
      <c r="N35" s="111"/>
      <c r="O35" s="110"/>
      <c r="P35" s="111"/>
      <c r="Q35" s="111"/>
      <c r="R35" s="110"/>
      <c r="S35" s="112"/>
      <c r="T35" s="112"/>
      <c r="U35" s="112"/>
      <c r="V35" s="112"/>
      <c r="W35" s="110"/>
      <c r="X35" s="113"/>
      <c r="Y35" s="114"/>
      <c r="Z35" s="115"/>
      <c r="AA35" s="112"/>
      <c r="AB35" s="116"/>
    </row>
    <row r="36" spans="2:28" x14ac:dyDescent="0.25">
      <c r="B36" s="104"/>
      <c r="C36" s="107"/>
      <c r="D36" s="104"/>
      <c r="E36" s="104"/>
      <c r="F36" s="100"/>
      <c r="G36" s="100"/>
      <c r="H36" s="100"/>
      <c r="I36" s="107"/>
      <c r="J36" s="112"/>
      <c r="K36" s="117"/>
      <c r="L36" s="112"/>
      <c r="M36" s="110"/>
      <c r="N36" s="111"/>
      <c r="O36" s="110"/>
      <c r="P36" s="111"/>
      <c r="Q36" s="111"/>
      <c r="R36" s="110"/>
      <c r="S36" s="112"/>
      <c r="T36" s="112"/>
      <c r="U36" s="112"/>
      <c r="V36" s="112"/>
      <c r="W36" s="110"/>
      <c r="X36" s="113"/>
      <c r="Y36" s="114"/>
      <c r="Z36" s="115"/>
      <c r="AA36" s="112"/>
      <c r="AB36" s="116"/>
    </row>
    <row r="37" spans="2:28" ht="61.5" customHeight="1" x14ac:dyDescent="0.25">
      <c r="B37" s="104"/>
      <c r="C37" s="107"/>
      <c r="D37" s="104"/>
      <c r="E37" s="104"/>
      <c r="F37" s="100"/>
      <c r="G37" s="100"/>
      <c r="H37" s="100"/>
      <c r="I37" s="107"/>
      <c r="J37" s="112"/>
      <c r="K37" s="117"/>
      <c r="L37" s="112"/>
      <c r="M37" s="110"/>
      <c r="N37" s="111"/>
      <c r="O37" s="110"/>
      <c r="P37" s="111"/>
      <c r="Q37" s="111"/>
      <c r="R37" s="110"/>
      <c r="S37" s="112"/>
      <c r="T37" s="112"/>
      <c r="U37" s="112"/>
      <c r="V37" s="112"/>
      <c r="W37" s="110"/>
      <c r="X37" s="113"/>
      <c r="Y37" s="114"/>
      <c r="Z37" s="115"/>
      <c r="AA37" s="112"/>
      <c r="AB37" s="116"/>
    </row>
    <row r="38" spans="2:28" x14ac:dyDescent="0.25">
      <c r="B38" s="104"/>
      <c r="C38" s="107"/>
      <c r="D38" s="104"/>
      <c r="E38" s="104"/>
      <c r="F38" s="100"/>
      <c r="G38" s="100"/>
      <c r="H38" s="100"/>
      <c r="I38" s="107"/>
      <c r="J38" s="112"/>
      <c r="K38" s="117"/>
      <c r="L38" s="112"/>
      <c r="M38" s="110"/>
      <c r="N38" s="111"/>
      <c r="O38" s="110"/>
      <c r="P38" s="111"/>
      <c r="Q38" s="111"/>
      <c r="R38" s="110"/>
      <c r="S38" s="112"/>
      <c r="T38" s="112"/>
      <c r="U38" s="112"/>
      <c r="V38" s="112"/>
      <c r="W38" s="110"/>
      <c r="X38" s="113"/>
      <c r="Y38" s="114"/>
      <c r="Z38" s="115"/>
      <c r="AA38" s="112"/>
      <c r="AB38" s="116"/>
    </row>
    <row r="39" spans="2:28" x14ac:dyDescent="0.25">
      <c r="B39" s="104"/>
      <c r="C39" s="107"/>
      <c r="D39" s="104"/>
      <c r="E39" s="104"/>
      <c r="F39" s="100"/>
      <c r="G39" s="100"/>
      <c r="H39" s="100"/>
      <c r="I39" s="107"/>
      <c r="J39" s="112"/>
      <c r="K39" s="117"/>
      <c r="L39" s="112"/>
      <c r="M39" s="110"/>
      <c r="N39" s="111"/>
      <c r="O39" s="110"/>
      <c r="P39" s="111"/>
      <c r="Q39" s="111"/>
      <c r="R39" s="110"/>
      <c r="S39" s="112"/>
      <c r="T39" s="112"/>
      <c r="U39" s="112"/>
      <c r="V39" s="112"/>
      <c r="W39" s="110"/>
      <c r="X39" s="113"/>
      <c r="Y39" s="114"/>
      <c r="Z39" s="115"/>
      <c r="AA39" s="112"/>
      <c r="AB39" s="116"/>
    </row>
    <row r="40" spans="2:28" x14ac:dyDescent="0.25">
      <c r="B40" s="104"/>
      <c r="C40" s="107"/>
      <c r="D40" s="104"/>
      <c r="E40" s="104"/>
      <c r="F40" s="100"/>
      <c r="G40" s="100"/>
      <c r="H40" s="100"/>
      <c r="I40" s="107"/>
      <c r="J40" s="112"/>
      <c r="K40" s="117"/>
      <c r="L40" s="112"/>
      <c r="M40" s="110"/>
      <c r="N40" s="111"/>
      <c r="O40" s="110"/>
      <c r="P40" s="111"/>
      <c r="Q40" s="111"/>
      <c r="R40" s="110"/>
      <c r="S40" s="112"/>
      <c r="T40" s="112"/>
      <c r="U40" s="112"/>
      <c r="V40" s="112"/>
      <c r="W40" s="110"/>
      <c r="X40" s="113"/>
      <c r="Y40" s="114"/>
      <c r="Z40" s="115"/>
      <c r="AA40" s="112"/>
      <c r="AB40" s="116"/>
    </row>
    <row r="41" spans="2:28" x14ac:dyDescent="0.25">
      <c r="B41" s="104"/>
      <c r="C41" s="107"/>
      <c r="D41" s="104"/>
      <c r="E41" s="104"/>
      <c r="F41" s="100"/>
      <c r="G41" s="100"/>
      <c r="H41" s="100"/>
      <c r="I41" s="107"/>
      <c r="J41" s="112"/>
      <c r="K41" s="117"/>
      <c r="L41" s="112"/>
      <c r="M41" s="110"/>
      <c r="N41" s="111"/>
      <c r="O41" s="110"/>
      <c r="P41" s="111"/>
      <c r="Q41" s="111"/>
      <c r="R41" s="110"/>
      <c r="S41" s="112"/>
      <c r="T41" s="112"/>
      <c r="U41" s="112"/>
      <c r="V41" s="112"/>
      <c r="W41" s="110"/>
      <c r="X41" s="113"/>
      <c r="Y41" s="114"/>
      <c r="Z41" s="115"/>
      <c r="AA41" s="112"/>
      <c r="AB41" s="116"/>
    </row>
    <row r="42" spans="2:28" x14ac:dyDescent="0.25">
      <c r="B42" s="104"/>
      <c r="C42" s="107"/>
      <c r="D42" s="104"/>
      <c r="E42" s="104"/>
      <c r="F42" s="100"/>
      <c r="G42" s="100"/>
      <c r="H42" s="100"/>
      <c r="I42" s="107"/>
      <c r="J42" s="112"/>
      <c r="K42" s="117"/>
      <c r="L42" s="112"/>
      <c r="M42" s="110"/>
      <c r="N42" s="111"/>
      <c r="O42" s="110"/>
      <c r="P42" s="111"/>
      <c r="Q42" s="111"/>
      <c r="R42" s="110"/>
      <c r="S42" s="112"/>
      <c r="T42" s="112"/>
      <c r="U42" s="112"/>
      <c r="V42" s="112"/>
      <c r="W42" s="110"/>
      <c r="X42" s="113"/>
      <c r="Y42" s="114"/>
      <c r="Z42" s="115"/>
      <c r="AA42" s="112"/>
      <c r="AB42" s="116"/>
    </row>
    <row r="43" spans="2:28" ht="61.5" customHeight="1" x14ac:dyDescent="0.25">
      <c r="B43" s="104"/>
      <c r="C43" s="107"/>
      <c r="D43" s="104"/>
      <c r="E43" s="104"/>
      <c r="F43" s="100"/>
      <c r="G43" s="100"/>
      <c r="H43" s="100"/>
      <c r="I43" s="107"/>
      <c r="J43" s="112"/>
      <c r="K43" s="117"/>
      <c r="L43" s="112"/>
      <c r="M43" s="110"/>
      <c r="N43" s="111"/>
      <c r="O43" s="110"/>
      <c r="P43" s="111"/>
      <c r="Q43" s="111"/>
      <c r="R43" s="110"/>
      <c r="S43" s="112"/>
      <c r="T43" s="112"/>
      <c r="U43" s="112"/>
      <c r="V43" s="112"/>
      <c r="W43" s="110"/>
      <c r="X43" s="113"/>
      <c r="Y43" s="114"/>
      <c r="Z43" s="115"/>
      <c r="AA43" s="112"/>
      <c r="AB43" s="116"/>
    </row>
    <row r="44" spans="2:28" x14ac:dyDescent="0.25">
      <c r="B44" s="104"/>
      <c r="C44" s="107"/>
      <c r="D44" s="104"/>
      <c r="E44" s="104"/>
      <c r="F44" s="100"/>
      <c r="G44" s="100"/>
      <c r="H44" s="100"/>
      <c r="I44" s="107"/>
      <c r="J44" s="112"/>
      <c r="K44" s="117"/>
      <c r="L44" s="112"/>
      <c r="M44" s="110"/>
      <c r="N44" s="111"/>
      <c r="O44" s="110"/>
      <c r="P44" s="111"/>
      <c r="Q44" s="111"/>
      <c r="R44" s="110"/>
      <c r="S44" s="112"/>
      <c r="T44" s="112"/>
      <c r="U44" s="112"/>
      <c r="V44" s="112"/>
      <c r="W44" s="110"/>
      <c r="X44" s="113"/>
      <c r="Y44" s="114"/>
      <c r="Z44" s="115"/>
      <c r="AA44" s="112"/>
      <c r="AB44" s="116"/>
    </row>
    <row r="45" spans="2:28" x14ac:dyDescent="0.25">
      <c r="B45" s="104"/>
      <c r="C45" s="107"/>
      <c r="D45" s="104"/>
      <c r="E45" s="104"/>
      <c r="F45" s="100"/>
      <c r="G45" s="100"/>
      <c r="H45" s="100"/>
      <c r="I45" s="107"/>
      <c r="J45" s="112"/>
      <c r="K45" s="117"/>
      <c r="L45" s="112"/>
      <c r="M45" s="110"/>
      <c r="N45" s="111"/>
      <c r="O45" s="110"/>
      <c r="P45" s="111"/>
      <c r="Q45" s="111"/>
      <c r="R45" s="110"/>
      <c r="S45" s="112"/>
      <c r="T45" s="112"/>
      <c r="U45" s="112"/>
      <c r="V45" s="112"/>
      <c r="W45" s="110"/>
      <c r="X45" s="113"/>
      <c r="Y45" s="114"/>
      <c r="Z45" s="115"/>
      <c r="AA45" s="112"/>
      <c r="AB45" s="116"/>
    </row>
    <row r="46" spans="2:28" x14ac:dyDescent="0.25">
      <c r="B46" s="104"/>
      <c r="C46" s="107"/>
      <c r="D46" s="104"/>
      <c r="E46" s="104"/>
      <c r="F46" s="100"/>
      <c r="G46" s="100"/>
      <c r="H46" s="100"/>
      <c r="I46" s="107"/>
      <c r="J46" s="112"/>
      <c r="K46" s="117"/>
      <c r="L46" s="112"/>
      <c r="M46" s="110"/>
      <c r="N46" s="111"/>
      <c r="O46" s="110"/>
      <c r="P46" s="111"/>
      <c r="Q46" s="111"/>
      <c r="R46" s="110"/>
      <c r="S46" s="112"/>
      <c r="T46" s="112"/>
      <c r="U46" s="112"/>
      <c r="V46" s="112"/>
      <c r="W46" s="110"/>
      <c r="X46" s="113"/>
      <c r="Y46" s="114"/>
      <c r="Z46" s="115"/>
      <c r="AA46" s="112"/>
      <c r="AB46" s="116"/>
    </row>
    <row r="47" spans="2:28" x14ac:dyDescent="0.25">
      <c r="B47" s="104"/>
      <c r="C47" s="107"/>
      <c r="D47" s="104"/>
      <c r="E47" s="104"/>
      <c r="F47" s="100"/>
      <c r="G47" s="100"/>
      <c r="H47" s="100"/>
      <c r="I47" s="107"/>
      <c r="J47" s="112"/>
      <c r="K47" s="117"/>
      <c r="L47" s="112"/>
      <c r="M47" s="110"/>
      <c r="N47" s="111"/>
      <c r="O47" s="110"/>
      <c r="P47" s="111"/>
      <c r="Q47" s="111"/>
      <c r="R47" s="110"/>
      <c r="S47" s="112"/>
      <c r="T47" s="112"/>
      <c r="U47" s="112"/>
      <c r="V47" s="112"/>
      <c r="W47" s="110"/>
      <c r="X47" s="113"/>
      <c r="Y47" s="114"/>
      <c r="Z47" s="115"/>
      <c r="AA47" s="112"/>
      <c r="AB47" s="116"/>
    </row>
    <row r="48" spans="2:28" x14ac:dyDescent="0.25">
      <c r="B48" s="104"/>
      <c r="C48" s="107"/>
      <c r="D48" s="104"/>
      <c r="E48" s="104"/>
      <c r="F48" s="100"/>
      <c r="G48" s="100"/>
      <c r="H48" s="100"/>
      <c r="I48" s="107"/>
      <c r="J48" s="112"/>
      <c r="K48" s="117"/>
      <c r="L48" s="112"/>
      <c r="M48" s="110"/>
      <c r="N48" s="111"/>
      <c r="O48" s="110"/>
      <c r="P48" s="111"/>
      <c r="Q48" s="111"/>
      <c r="R48" s="110"/>
      <c r="S48" s="112"/>
      <c r="T48" s="112"/>
      <c r="U48" s="112"/>
      <c r="V48" s="112"/>
      <c r="W48" s="110"/>
      <c r="X48" s="113"/>
      <c r="Y48" s="114"/>
      <c r="Z48" s="115"/>
      <c r="AA48" s="112"/>
      <c r="AB48" s="116"/>
    </row>
    <row r="49" spans="2:28" ht="61.5" customHeight="1" x14ac:dyDescent="0.25">
      <c r="B49" s="104"/>
      <c r="C49" s="107"/>
      <c r="D49" s="104"/>
      <c r="E49" s="104"/>
      <c r="F49" s="100"/>
      <c r="G49" s="100"/>
      <c r="H49" s="100"/>
      <c r="I49" s="107"/>
      <c r="J49" s="112"/>
      <c r="K49" s="117"/>
      <c r="L49" s="112"/>
      <c r="M49" s="110"/>
      <c r="N49" s="111"/>
      <c r="O49" s="110"/>
      <c r="P49" s="111"/>
      <c r="Q49" s="111"/>
      <c r="R49" s="110"/>
      <c r="S49" s="112"/>
      <c r="T49" s="112"/>
      <c r="U49" s="112"/>
      <c r="V49" s="112"/>
      <c r="W49" s="110"/>
      <c r="X49" s="113"/>
      <c r="Y49" s="114"/>
      <c r="Z49" s="115"/>
      <c r="AA49" s="112"/>
      <c r="AB49" s="116"/>
    </row>
    <row r="50" spans="2:28" x14ac:dyDescent="0.25">
      <c r="B50" s="104"/>
      <c r="C50" s="107"/>
      <c r="D50" s="104"/>
      <c r="E50" s="104"/>
      <c r="F50" s="100"/>
      <c r="G50" s="100"/>
      <c r="H50" s="100"/>
      <c r="I50" s="107"/>
      <c r="J50" s="112"/>
      <c r="K50" s="117"/>
      <c r="L50" s="112"/>
      <c r="M50" s="110"/>
      <c r="N50" s="111"/>
      <c r="O50" s="110"/>
      <c r="P50" s="111"/>
      <c r="Q50" s="111"/>
      <c r="R50" s="110"/>
      <c r="S50" s="112"/>
      <c r="T50" s="112"/>
      <c r="U50" s="112"/>
      <c r="V50" s="112"/>
      <c r="W50" s="110"/>
      <c r="X50" s="113"/>
      <c r="Y50" s="114"/>
      <c r="Z50" s="115"/>
      <c r="AA50" s="112"/>
      <c r="AB50" s="116"/>
    </row>
    <row r="51" spans="2:28" x14ac:dyDescent="0.25">
      <c r="B51" s="104"/>
      <c r="C51" s="107"/>
      <c r="D51" s="104"/>
      <c r="E51" s="104"/>
      <c r="F51" s="100"/>
      <c r="G51" s="100"/>
      <c r="H51" s="100"/>
      <c r="I51" s="107"/>
      <c r="J51" s="112"/>
      <c r="K51" s="117"/>
      <c r="L51" s="112"/>
      <c r="M51" s="110"/>
      <c r="N51" s="111"/>
      <c r="O51" s="110"/>
      <c r="P51" s="111"/>
      <c r="Q51" s="111"/>
      <c r="R51" s="110"/>
      <c r="S51" s="112"/>
      <c r="T51" s="112"/>
      <c r="U51" s="112"/>
      <c r="V51" s="112"/>
      <c r="W51" s="110"/>
      <c r="X51" s="113"/>
      <c r="Y51" s="114"/>
      <c r="Z51" s="115"/>
      <c r="AA51" s="112"/>
      <c r="AB51" s="116"/>
    </row>
    <row r="52" spans="2:28" x14ac:dyDescent="0.25">
      <c r="B52" s="104"/>
      <c r="C52" s="107"/>
      <c r="D52" s="104"/>
      <c r="E52" s="104"/>
      <c r="F52" s="100"/>
      <c r="G52" s="100"/>
      <c r="H52" s="100"/>
      <c r="I52" s="107"/>
      <c r="J52" s="112"/>
      <c r="K52" s="117"/>
      <c r="L52" s="112"/>
      <c r="M52" s="110"/>
      <c r="N52" s="111"/>
      <c r="O52" s="110"/>
      <c r="P52" s="111"/>
      <c r="Q52" s="111"/>
      <c r="R52" s="110"/>
      <c r="S52" s="112"/>
      <c r="T52" s="112"/>
      <c r="U52" s="112"/>
      <c r="V52" s="112"/>
      <c r="W52" s="110"/>
      <c r="X52" s="113"/>
      <c r="Y52" s="114"/>
      <c r="Z52" s="115"/>
      <c r="AA52" s="112"/>
      <c r="AB52" s="116"/>
    </row>
    <row r="53" spans="2:28" x14ac:dyDescent="0.25">
      <c r="B53" s="104"/>
      <c r="C53" s="107"/>
      <c r="D53" s="104"/>
      <c r="E53" s="104"/>
      <c r="F53" s="100"/>
      <c r="G53" s="100"/>
      <c r="H53" s="100"/>
      <c r="I53" s="107"/>
      <c r="J53" s="112"/>
      <c r="K53" s="117"/>
      <c r="L53" s="112"/>
      <c r="M53" s="110"/>
      <c r="N53" s="111"/>
      <c r="O53" s="110"/>
      <c r="P53" s="111"/>
      <c r="Q53" s="111"/>
      <c r="R53" s="110"/>
      <c r="S53" s="112"/>
      <c r="T53" s="112"/>
      <c r="U53" s="112"/>
      <c r="V53" s="112"/>
      <c r="W53" s="110"/>
      <c r="X53" s="113"/>
      <c r="Y53" s="114"/>
      <c r="Z53" s="115"/>
      <c r="AA53" s="112"/>
      <c r="AB53" s="116"/>
    </row>
    <row r="54" spans="2:28" x14ac:dyDescent="0.25">
      <c r="B54" s="104"/>
      <c r="C54" s="107"/>
      <c r="D54" s="104"/>
      <c r="E54" s="104"/>
      <c r="F54" s="100"/>
      <c r="G54" s="100"/>
      <c r="H54" s="100"/>
      <c r="I54" s="107"/>
      <c r="J54" s="112"/>
      <c r="K54" s="117"/>
      <c r="L54" s="112"/>
      <c r="M54" s="110"/>
      <c r="N54" s="111"/>
      <c r="O54" s="110"/>
      <c r="P54" s="111"/>
      <c r="Q54" s="111"/>
      <c r="R54" s="110"/>
      <c r="S54" s="112"/>
      <c r="T54" s="112"/>
      <c r="U54" s="112"/>
      <c r="V54" s="112"/>
      <c r="W54" s="110"/>
      <c r="X54" s="113"/>
      <c r="Y54" s="114"/>
      <c r="Z54" s="115"/>
      <c r="AA54" s="112"/>
      <c r="AB54" s="116"/>
    </row>
    <row r="55" spans="2:28" ht="61.5" customHeight="1" x14ac:dyDescent="0.25">
      <c r="B55" s="104"/>
      <c r="C55" s="107"/>
      <c r="D55" s="104"/>
      <c r="E55" s="104"/>
      <c r="F55" s="100"/>
      <c r="G55" s="100"/>
      <c r="H55" s="100"/>
      <c r="I55" s="107"/>
      <c r="J55" s="112"/>
      <c r="K55" s="117"/>
      <c r="L55" s="112"/>
      <c r="M55" s="110"/>
      <c r="N55" s="111"/>
      <c r="O55" s="110"/>
      <c r="P55" s="111"/>
      <c r="Q55" s="111"/>
      <c r="R55" s="110"/>
      <c r="S55" s="112"/>
      <c r="T55" s="112"/>
      <c r="U55" s="112"/>
      <c r="V55" s="112"/>
      <c r="W55" s="110"/>
      <c r="X55" s="113"/>
      <c r="Y55" s="114"/>
      <c r="Z55" s="115"/>
      <c r="AA55" s="112"/>
      <c r="AB55" s="116"/>
    </row>
    <row r="56" spans="2:28" x14ac:dyDescent="0.25">
      <c r="B56" s="104"/>
      <c r="C56" s="107"/>
      <c r="D56" s="104"/>
      <c r="E56" s="104"/>
      <c r="F56" s="100"/>
      <c r="G56" s="100"/>
      <c r="H56" s="100"/>
      <c r="I56" s="107"/>
      <c r="J56" s="112"/>
      <c r="K56" s="117"/>
      <c r="L56" s="112"/>
      <c r="M56" s="110"/>
      <c r="N56" s="111"/>
      <c r="O56" s="110"/>
      <c r="P56" s="111"/>
      <c r="Q56" s="111"/>
      <c r="R56" s="110"/>
      <c r="S56" s="112"/>
      <c r="T56" s="112"/>
      <c r="U56" s="112"/>
      <c r="V56" s="112"/>
      <c r="W56" s="110"/>
      <c r="X56" s="113"/>
      <c r="Y56" s="114"/>
      <c r="Z56" s="115"/>
      <c r="AA56" s="112"/>
      <c r="AB56" s="116"/>
    </row>
    <row r="57" spans="2:28" x14ac:dyDescent="0.25">
      <c r="B57" s="104"/>
      <c r="C57" s="107"/>
      <c r="D57" s="104"/>
      <c r="E57" s="104"/>
      <c r="F57" s="100"/>
      <c r="G57" s="100"/>
      <c r="H57" s="100"/>
      <c r="I57" s="107"/>
      <c r="J57" s="112"/>
      <c r="K57" s="117"/>
      <c r="L57" s="112"/>
      <c r="M57" s="110"/>
      <c r="N57" s="111"/>
      <c r="O57" s="110"/>
      <c r="P57" s="111"/>
      <c r="Q57" s="111"/>
      <c r="R57" s="110"/>
      <c r="S57" s="112"/>
      <c r="T57" s="112"/>
      <c r="U57" s="112"/>
      <c r="V57" s="112"/>
      <c r="W57" s="110"/>
      <c r="X57" s="113"/>
      <c r="Y57" s="114"/>
      <c r="Z57" s="115"/>
      <c r="AA57" s="112"/>
      <c r="AB57" s="116"/>
    </row>
    <row r="58" spans="2:28" x14ac:dyDescent="0.25">
      <c r="B58" s="104"/>
      <c r="C58" s="107"/>
      <c r="D58" s="104"/>
      <c r="E58" s="104"/>
      <c r="F58" s="100"/>
      <c r="G58" s="100"/>
      <c r="H58" s="100"/>
      <c r="I58" s="107"/>
      <c r="J58" s="112"/>
      <c r="K58" s="117"/>
      <c r="L58" s="112"/>
      <c r="M58" s="110"/>
      <c r="N58" s="111"/>
      <c r="O58" s="110"/>
      <c r="P58" s="111"/>
      <c r="Q58" s="111"/>
      <c r="R58" s="110"/>
      <c r="S58" s="112"/>
      <c r="T58" s="112"/>
      <c r="U58" s="112"/>
      <c r="V58" s="112"/>
      <c r="W58" s="110"/>
      <c r="X58" s="113"/>
      <c r="Y58" s="114"/>
      <c r="Z58" s="115"/>
      <c r="AA58" s="112"/>
      <c r="AB58" s="116"/>
    </row>
    <row r="59" spans="2:28" x14ac:dyDescent="0.25">
      <c r="B59" s="104"/>
      <c r="C59" s="107"/>
      <c r="D59" s="104"/>
      <c r="E59" s="104"/>
      <c r="F59" s="100"/>
      <c r="G59" s="100"/>
      <c r="H59" s="100"/>
      <c r="I59" s="107"/>
      <c r="J59" s="112"/>
      <c r="K59" s="117"/>
      <c r="L59" s="112"/>
      <c r="M59" s="110"/>
      <c r="N59" s="111"/>
      <c r="O59" s="110"/>
      <c r="P59" s="111"/>
      <c r="Q59" s="111"/>
      <c r="R59" s="110"/>
      <c r="S59" s="112"/>
      <c r="T59" s="112"/>
      <c r="U59" s="112"/>
      <c r="V59" s="112"/>
      <c r="W59" s="110"/>
      <c r="X59" s="113"/>
      <c r="Y59" s="114"/>
      <c r="Z59" s="115"/>
      <c r="AA59" s="112"/>
      <c r="AB59" s="116"/>
    </row>
    <row r="60" spans="2:28" x14ac:dyDescent="0.25">
      <c r="B60" s="104"/>
      <c r="C60" s="107"/>
      <c r="D60" s="104"/>
      <c r="E60" s="104"/>
      <c r="F60" s="100"/>
      <c r="G60" s="100"/>
      <c r="H60" s="100"/>
      <c r="I60" s="107"/>
      <c r="J60" s="112"/>
      <c r="K60" s="117"/>
      <c r="L60" s="112"/>
      <c r="M60" s="110"/>
      <c r="N60" s="111"/>
      <c r="O60" s="110"/>
      <c r="P60" s="111"/>
      <c r="Q60" s="111"/>
      <c r="R60" s="110"/>
      <c r="S60" s="112"/>
      <c r="T60" s="112"/>
      <c r="U60" s="112"/>
      <c r="V60" s="112"/>
      <c r="W60" s="110"/>
      <c r="X60" s="113"/>
      <c r="Y60" s="114"/>
      <c r="Z60" s="115"/>
      <c r="AA60" s="112"/>
      <c r="AB60" s="116"/>
    </row>
    <row r="61" spans="2:28" x14ac:dyDescent="0.25">
      <c r="B61" s="104"/>
      <c r="C61" s="107"/>
      <c r="D61" s="104"/>
      <c r="E61" s="104"/>
      <c r="F61" s="100"/>
      <c r="G61" s="100"/>
      <c r="H61" s="100"/>
      <c r="I61" s="107"/>
      <c r="J61" s="112"/>
      <c r="K61" s="117"/>
      <c r="L61" s="112"/>
      <c r="M61" s="110"/>
      <c r="N61" s="111"/>
      <c r="O61" s="110"/>
      <c r="P61" s="111"/>
      <c r="Q61" s="111"/>
      <c r="R61" s="110"/>
      <c r="S61" s="112"/>
      <c r="T61" s="112"/>
      <c r="U61" s="112"/>
      <c r="V61" s="112"/>
      <c r="W61" s="110"/>
      <c r="X61" s="113"/>
      <c r="Y61" s="114"/>
      <c r="Z61" s="115"/>
      <c r="AA61" s="112"/>
      <c r="AB61" s="116"/>
    </row>
    <row r="62" spans="2:28" x14ac:dyDescent="0.25">
      <c r="B62" s="104"/>
      <c r="C62" s="107"/>
      <c r="D62" s="104"/>
      <c r="E62" s="104"/>
      <c r="F62" s="100"/>
      <c r="G62" s="100"/>
      <c r="H62" s="100"/>
      <c r="I62" s="107"/>
      <c r="J62" s="112"/>
      <c r="K62" s="117"/>
      <c r="L62" s="112"/>
      <c r="M62" s="110"/>
      <c r="N62" s="111"/>
      <c r="O62" s="110"/>
      <c r="P62" s="111"/>
      <c r="Q62" s="111"/>
      <c r="R62" s="110"/>
      <c r="S62" s="112"/>
      <c r="T62" s="112"/>
      <c r="U62" s="112"/>
      <c r="V62" s="112"/>
      <c r="W62" s="110"/>
      <c r="X62" s="113"/>
      <c r="Y62" s="114"/>
      <c r="Z62" s="115"/>
      <c r="AA62" s="112"/>
      <c r="AB62" s="116"/>
    </row>
    <row r="63" spans="2:28" x14ac:dyDescent="0.25">
      <c r="B63" s="104"/>
      <c r="C63" s="107"/>
      <c r="D63" s="104"/>
      <c r="E63" s="104"/>
      <c r="F63" s="100"/>
      <c r="G63" s="100"/>
      <c r="H63" s="100"/>
      <c r="I63" s="107"/>
      <c r="J63" s="112"/>
      <c r="K63" s="117"/>
      <c r="L63" s="112"/>
      <c r="M63" s="110"/>
      <c r="N63" s="111"/>
      <c r="O63" s="110"/>
      <c r="P63" s="111"/>
      <c r="Q63" s="111"/>
      <c r="R63" s="110"/>
      <c r="S63" s="112"/>
      <c r="T63" s="112"/>
      <c r="U63" s="112"/>
      <c r="V63" s="112"/>
      <c r="W63" s="110"/>
      <c r="X63" s="113"/>
      <c r="Y63" s="114"/>
      <c r="Z63" s="115"/>
      <c r="AA63" s="112"/>
      <c r="AB63" s="116"/>
    </row>
    <row r="64" spans="2:28" x14ac:dyDescent="0.25">
      <c r="B64" s="104"/>
      <c r="C64" s="107"/>
      <c r="D64" s="104"/>
      <c r="E64" s="104"/>
      <c r="F64" s="100"/>
      <c r="G64" s="100"/>
      <c r="H64" s="100"/>
      <c r="I64" s="107"/>
      <c r="J64" s="112"/>
      <c r="K64" s="117"/>
      <c r="L64" s="112"/>
      <c r="M64" s="110"/>
      <c r="N64" s="111"/>
      <c r="O64" s="110"/>
      <c r="P64" s="111"/>
      <c r="Q64" s="111"/>
      <c r="R64" s="110"/>
      <c r="S64" s="112"/>
      <c r="T64" s="112"/>
      <c r="U64" s="112"/>
      <c r="V64" s="112"/>
      <c r="W64" s="110"/>
      <c r="X64" s="113"/>
      <c r="Y64" s="114"/>
      <c r="Z64" s="115"/>
      <c r="AA64" s="112"/>
      <c r="AB64" s="116"/>
    </row>
    <row r="65" spans="2:28" x14ac:dyDescent="0.25">
      <c r="B65" s="104"/>
      <c r="C65" s="107"/>
      <c r="D65" s="104"/>
      <c r="E65" s="104"/>
      <c r="F65" s="100"/>
      <c r="G65" s="100"/>
      <c r="H65" s="100"/>
      <c r="I65" s="107"/>
      <c r="J65" s="112"/>
      <c r="K65" s="117"/>
      <c r="L65" s="112"/>
      <c r="M65" s="110"/>
      <c r="N65" s="111"/>
      <c r="O65" s="110"/>
      <c r="P65" s="111"/>
      <c r="Q65" s="111"/>
      <c r="R65" s="110"/>
      <c r="S65" s="112"/>
      <c r="T65" s="112"/>
      <c r="U65" s="112"/>
      <c r="V65" s="112"/>
      <c r="W65" s="110"/>
      <c r="X65" s="113"/>
      <c r="Y65" s="114"/>
      <c r="Z65" s="115"/>
      <c r="AA65" s="112"/>
      <c r="AB65" s="116"/>
    </row>
    <row r="66" spans="2:28" x14ac:dyDescent="0.25">
      <c r="B66" s="104"/>
      <c r="C66" s="107"/>
      <c r="D66" s="104"/>
      <c r="E66" s="104"/>
      <c r="F66" s="100"/>
      <c r="G66" s="100"/>
      <c r="H66" s="100"/>
      <c r="I66" s="107"/>
      <c r="J66" s="112"/>
      <c r="K66" s="117"/>
      <c r="L66" s="112"/>
      <c r="M66" s="110"/>
      <c r="N66" s="111"/>
      <c r="O66" s="110"/>
      <c r="P66" s="111"/>
      <c r="Q66" s="111"/>
      <c r="R66" s="110"/>
      <c r="S66" s="112"/>
      <c r="T66" s="112"/>
      <c r="U66" s="112"/>
      <c r="V66" s="112"/>
      <c r="W66" s="110"/>
      <c r="X66" s="113"/>
      <c r="Y66" s="114"/>
      <c r="Z66" s="115"/>
      <c r="AA66" s="112"/>
      <c r="AB66" s="116"/>
    </row>
    <row r="67" spans="2:28" x14ac:dyDescent="0.25">
      <c r="B67" s="104"/>
      <c r="C67" s="107"/>
      <c r="D67" s="104"/>
      <c r="E67" s="104"/>
      <c r="F67" s="100"/>
      <c r="G67" s="100"/>
      <c r="H67" s="100"/>
      <c r="I67" s="107"/>
      <c r="J67" s="112"/>
      <c r="K67" s="117"/>
      <c r="L67" s="112"/>
      <c r="M67" s="110"/>
      <c r="N67" s="111"/>
      <c r="O67" s="110"/>
      <c r="P67" s="111"/>
      <c r="Q67" s="111"/>
      <c r="R67" s="110"/>
      <c r="S67" s="112"/>
      <c r="T67" s="112"/>
      <c r="U67" s="112"/>
      <c r="V67" s="112"/>
      <c r="W67" s="110"/>
      <c r="X67" s="113"/>
      <c r="Y67" s="114"/>
      <c r="Z67" s="115"/>
      <c r="AA67" s="112"/>
      <c r="AB67" s="116"/>
    </row>
    <row r="68" spans="2:28" x14ac:dyDescent="0.25">
      <c r="B68" s="104"/>
      <c r="C68" s="107"/>
      <c r="D68" s="104"/>
      <c r="E68" s="104"/>
      <c r="F68" s="100"/>
      <c r="G68" s="101"/>
      <c r="H68" s="100"/>
      <c r="I68" s="104"/>
      <c r="J68" s="102"/>
      <c r="K68" s="102"/>
      <c r="L68" s="102"/>
      <c r="M68" s="101"/>
      <c r="N68" s="101"/>
      <c r="O68" s="101"/>
      <c r="P68" s="101"/>
      <c r="Q68" s="101"/>
      <c r="R68" s="101"/>
      <c r="S68" s="102"/>
      <c r="T68" s="102"/>
      <c r="U68" s="102"/>
      <c r="V68" s="102"/>
      <c r="W68" s="101"/>
      <c r="X68" s="101"/>
      <c r="Y68" s="101"/>
      <c r="Z68" s="118"/>
      <c r="AA68" s="119"/>
      <c r="AB68" s="116"/>
    </row>
    <row r="69" spans="2:28" x14ac:dyDescent="0.25">
      <c r="B69" s="104"/>
      <c r="C69" s="107"/>
      <c r="D69" s="104"/>
      <c r="E69" s="104"/>
      <c r="F69" s="100"/>
      <c r="G69" s="100"/>
      <c r="H69" s="100"/>
      <c r="I69" s="100"/>
      <c r="J69" s="102"/>
      <c r="K69" s="102"/>
      <c r="L69" s="102"/>
      <c r="M69" s="101"/>
      <c r="N69" s="101"/>
      <c r="O69" s="101"/>
      <c r="P69" s="101"/>
      <c r="Q69" s="101"/>
      <c r="R69" s="101"/>
      <c r="S69" s="102"/>
      <c r="T69" s="102"/>
      <c r="U69" s="102"/>
      <c r="V69" s="102"/>
      <c r="W69" s="101"/>
      <c r="X69" s="101"/>
      <c r="Y69" s="101"/>
      <c r="Z69" s="118"/>
      <c r="AA69" s="119"/>
      <c r="AB69" s="116"/>
    </row>
    <row r="70" spans="2:28" x14ac:dyDescent="0.25">
      <c r="B70" s="104"/>
      <c r="C70" s="107"/>
      <c r="D70" s="104"/>
      <c r="E70" s="104"/>
      <c r="F70" s="100"/>
      <c r="G70" s="100"/>
      <c r="H70" s="100"/>
      <c r="I70" s="104"/>
      <c r="J70" s="102"/>
      <c r="K70" s="102"/>
      <c r="L70" s="102"/>
      <c r="M70" s="101"/>
      <c r="N70" s="101"/>
      <c r="O70" s="101"/>
      <c r="P70" s="101"/>
      <c r="Q70" s="101"/>
      <c r="R70" s="101"/>
      <c r="S70" s="102"/>
      <c r="T70" s="102"/>
      <c r="U70" s="102"/>
      <c r="V70" s="102"/>
      <c r="W70" s="101"/>
      <c r="X70" s="101"/>
      <c r="Y70" s="101"/>
      <c r="Z70" s="118"/>
      <c r="AA70" s="119"/>
      <c r="AB70" s="116"/>
    </row>
    <row r="71" spans="2:28" x14ac:dyDescent="0.25">
      <c r="B71" s="104"/>
      <c r="C71" s="107"/>
      <c r="D71" s="104"/>
      <c r="E71" s="104"/>
      <c r="F71" s="100"/>
      <c r="G71" s="100"/>
      <c r="H71" s="100"/>
      <c r="I71" s="104"/>
      <c r="J71" s="102"/>
      <c r="K71" s="102"/>
      <c r="L71" s="102"/>
      <c r="M71" s="101"/>
      <c r="N71" s="101"/>
      <c r="O71" s="101"/>
      <c r="P71" s="101"/>
      <c r="Q71" s="101"/>
      <c r="R71" s="101"/>
      <c r="S71" s="102"/>
      <c r="T71" s="102"/>
      <c r="U71" s="102"/>
      <c r="V71" s="102"/>
      <c r="W71" s="101"/>
      <c r="X71" s="101"/>
      <c r="Y71" s="101"/>
      <c r="Z71" s="118"/>
      <c r="AA71" s="119"/>
      <c r="AB71" s="116"/>
    </row>
    <row r="72" spans="2:28" ht="67.5" customHeight="1" x14ac:dyDescent="0.25">
      <c r="B72" s="104"/>
      <c r="C72" s="107"/>
      <c r="D72" s="104"/>
      <c r="E72" s="104"/>
      <c r="F72" s="100"/>
      <c r="G72" s="100"/>
      <c r="H72" s="100"/>
      <c r="I72" s="104"/>
      <c r="J72" s="102"/>
      <c r="K72" s="102"/>
      <c r="L72" s="102"/>
      <c r="M72" s="101"/>
      <c r="N72" s="101"/>
      <c r="O72" s="101"/>
      <c r="P72" s="101"/>
      <c r="Q72" s="101"/>
      <c r="R72" s="101"/>
      <c r="S72" s="102"/>
      <c r="T72" s="102"/>
      <c r="U72" s="102"/>
      <c r="V72" s="102"/>
      <c r="W72" s="101"/>
      <c r="X72" s="101"/>
      <c r="Y72" s="101"/>
      <c r="Z72" s="118"/>
      <c r="AA72" s="119"/>
      <c r="AB72" s="116"/>
    </row>
    <row r="73" spans="2:28" x14ac:dyDescent="0.25">
      <c r="B73" s="104"/>
      <c r="C73" s="107"/>
      <c r="D73" s="104"/>
      <c r="E73" s="104"/>
      <c r="F73" s="100"/>
      <c r="G73" s="100"/>
      <c r="H73" s="100"/>
      <c r="I73" s="104"/>
      <c r="J73" s="102"/>
      <c r="K73" s="102"/>
      <c r="L73" s="102"/>
      <c r="M73" s="101"/>
      <c r="N73" s="101"/>
      <c r="O73" s="101"/>
      <c r="P73" s="101"/>
      <c r="Q73" s="101"/>
      <c r="R73" s="101"/>
      <c r="S73" s="102"/>
      <c r="T73" s="102"/>
      <c r="U73" s="102"/>
      <c r="V73" s="102"/>
      <c r="W73" s="101"/>
      <c r="X73" s="101"/>
      <c r="Y73" s="101"/>
      <c r="Z73" s="118"/>
      <c r="AA73" s="119"/>
      <c r="AB73" s="116"/>
    </row>
    <row r="74" spans="2:28" x14ac:dyDescent="0.25">
      <c r="B74" s="104"/>
      <c r="C74" s="107"/>
      <c r="D74" s="104"/>
      <c r="E74" s="104"/>
      <c r="F74" s="100"/>
      <c r="G74" s="100"/>
      <c r="H74" s="100"/>
      <c r="I74" s="104"/>
      <c r="J74" s="102"/>
      <c r="K74" s="102"/>
      <c r="L74" s="102"/>
      <c r="M74" s="101"/>
      <c r="N74" s="101"/>
      <c r="O74" s="101"/>
      <c r="P74" s="101"/>
      <c r="Q74" s="101"/>
      <c r="R74" s="101"/>
      <c r="S74" s="102"/>
      <c r="T74" s="102"/>
      <c r="U74" s="102"/>
      <c r="V74" s="102"/>
      <c r="W74" s="101"/>
      <c r="X74" s="101"/>
      <c r="Y74" s="101"/>
      <c r="Z74" s="118"/>
      <c r="AA74" s="119"/>
      <c r="AB74" s="116"/>
    </row>
    <row r="75" spans="2:28" x14ac:dyDescent="0.25">
      <c r="B75" s="104"/>
      <c r="C75" s="107"/>
      <c r="D75" s="104"/>
      <c r="E75" s="104"/>
      <c r="F75" s="100"/>
      <c r="G75" s="100"/>
      <c r="H75" s="100"/>
      <c r="I75" s="104"/>
      <c r="J75" s="102"/>
      <c r="K75" s="102"/>
      <c r="L75" s="102"/>
      <c r="M75" s="101"/>
      <c r="N75" s="101"/>
      <c r="O75" s="101"/>
      <c r="P75" s="101"/>
      <c r="Q75" s="101"/>
      <c r="R75" s="101"/>
      <c r="S75" s="102"/>
      <c r="T75" s="102"/>
      <c r="U75" s="102"/>
      <c r="V75" s="102"/>
      <c r="W75" s="101"/>
      <c r="X75" s="101"/>
      <c r="Y75" s="101"/>
      <c r="Z75" s="118"/>
      <c r="AA75" s="119"/>
      <c r="AB75" s="116"/>
    </row>
    <row r="76" spans="2:28" x14ac:dyDescent="0.25">
      <c r="B76" s="104"/>
      <c r="C76" s="107"/>
      <c r="D76" s="104"/>
      <c r="E76" s="104"/>
      <c r="F76" s="100"/>
      <c r="G76" s="100"/>
      <c r="H76" s="100"/>
      <c r="I76" s="104"/>
      <c r="J76" s="102"/>
      <c r="K76" s="102"/>
      <c r="L76" s="102"/>
      <c r="M76" s="101"/>
      <c r="N76" s="101"/>
      <c r="O76" s="101"/>
      <c r="P76" s="101"/>
      <c r="Q76" s="101"/>
      <c r="R76" s="101"/>
      <c r="S76" s="102"/>
      <c r="T76" s="102"/>
      <c r="U76" s="102"/>
      <c r="V76" s="102"/>
      <c r="W76" s="101"/>
      <c r="X76" s="101"/>
      <c r="Y76" s="101"/>
      <c r="Z76" s="118"/>
      <c r="AA76" s="119"/>
      <c r="AB76" s="116"/>
    </row>
    <row r="77" spans="2:28" x14ac:dyDescent="0.25">
      <c r="B77" s="104"/>
      <c r="C77" s="107"/>
      <c r="D77" s="104"/>
      <c r="E77" s="104"/>
      <c r="F77" s="100"/>
      <c r="G77" s="100"/>
      <c r="H77" s="100"/>
      <c r="I77" s="104"/>
      <c r="J77" s="102"/>
      <c r="K77" s="102"/>
      <c r="L77" s="102"/>
      <c r="M77" s="101"/>
      <c r="N77" s="101"/>
      <c r="O77" s="101"/>
      <c r="P77" s="101"/>
      <c r="Q77" s="101"/>
      <c r="R77" s="101"/>
      <c r="S77" s="102"/>
      <c r="T77" s="102"/>
      <c r="U77" s="102"/>
      <c r="V77" s="102"/>
      <c r="W77" s="101"/>
      <c r="X77" s="101"/>
      <c r="Y77" s="101"/>
      <c r="Z77" s="118"/>
      <c r="AA77" s="119"/>
      <c r="AB77" s="116"/>
    </row>
    <row r="78" spans="2:28" x14ac:dyDescent="0.25">
      <c r="B78" s="104"/>
      <c r="C78" s="107"/>
      <c r="D78" s="104"/>
      <c r="E78" s="104"/>
      <c r="F78" s="100"/>
      <c r="G78" s="100"/>
      <c r="H78" s="100"/>
      <c r="I78" s="104"/>
      <c r="J78" s="102"/>
      <c r="K78" s="102"/>
      <c r="L78" s="102"/>
      <c r="M78" s="101"/>
      <c r="N78" s="101"/>
      <c r="O78" s="101"/>
      <c r="P78" s="101"/>
      <c r="Q78" s="101"/>
      <c r="R78" s="101"/>
      <c r="S78" s="102"/>
      <c r="T78" s="102"/>
      <c r="U78" s="102"/>
      <c r="V78" s="102"/>
      <c r="W78" s="101"/>
      <c r="X78" s="101"/>
      <c r="Y78" s="101"/>
      <c r="Z78" s="118"/>
      <c r="AA78" s="119"/>
      <c r="AB78" s="116"/>
    </row>
    <row r="79" spans="2:28" x14ac:dyDescent="0.25">
      <c r="B79" s="102"/>
      <c r="C79" s="102"/>
      <c r="D79" s="102"/>
      <c r="E79" s="101"/>
      <c r="F79" s="101"/>
      <c r="G79" s="101"/>
      <c r="H79" s="102"/>
      <c r="I79" s="102"/>
      <c r="J79" s="102"/>
      <c r="K79" s="102"/>
      <c r="L79" s="102"/>
      <c r="M79" s="101"/>
      <c r="N79" s="101"/>
      <c r="O79" s="101"/>
      <c r="P79" s="101"/>
      <c r="Q79" s="101"/>
      <c r="R79" s="101"/>
      <c r="S79" s="102"/>
      <c r="T79" s="102"/>
      <c r="U79" s="102"/>
      <c r="V79" s="102"/>
      <c r="W79" s="101"/>
      <c r="X79" s="101"/>
      <c r="Y79" s="101"/>
      <c r="Z79" s="118"/>
      <c r="AA79" s="119"/>
      <c r="AB79" s="116"/>
    </row>
    <row r="80" spans="2:28" x14ac:dyDescent="0.25">
      <c r="F80" s="101"/>
      <c r="G80" s="101"/>
      <c r="H80" s="102"/>
      <c r="I80" s="102"/>
    </row>
  </sheetData>
  <autoFilter ref="B6:AA12"/>
  <mergeCells count="35">
    <mergeCell ref="E17:E23"/>
    <mergeCell ref="F17:F23"/>
    <mergeCell ref="G17:G23"/>
    <mergeCell ref="H17:H23"/>
    <mergeCell ref="D2:Z2"/>
    <mergeCell ref="J5:J6"/>
    <mergeCell ref="Y5:Y6"/>
    <mergeCell ref="H7:H16"/>
    <mergeCell ref="G7:G16"/>
    <mergeCell ref="F7:F16"/>
    <mergeCell ref="E7:E16"/>
    <mergeCell ref="I7:I16"/>
    <mergeCell ref="X5:X6"/>
    <mergeCell ref="I17:I23"/>
    <mergeCell ref="B2:C2"/>
    <mergeCell ref="B5:B6"/>
    <mergeCell ref="C5:D5"/>
    <mergeCell ref="E5:H5"/>
    <mergeCell ref="I5:I6"/>
    <mergeCell ref="C3:AA3"/>
    <mergeCell ref="C4:AA4"/>
    <mergeCell ref="K5:K6"/>
    <mergeCell ref="L5:L6"/>
    <mergeCell ref="R5:R6"/>
    <mergeCell ref="S5:V5"/>
    <mergeCell ref="W5:W6"/>
    <mergeCell ref="Z5:Z6"/>
    <mergeCell ref="M5:P5"/>
    <mergeCell ref="AA5:AA6"/>
    <mergeCell ref="B7:B16"/>
    <mergeCell ref="C7:C16"/>
    <mergeCell ref="D7:D16"/>
    <mergeCell ref="B17:B23"/>
    <mergeCell ref="C17:C23"/>
    <mergeCell ref="D17:D23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D6440164-8CD3-4855-8F73-064FD84562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5BBA0A20-DC91-4F2C-A03C-41CCB65B91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DC670425-9755-4CA0-847C-767592FB55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04644A2D-C146-4CFD-9BFD-1884ABDE55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04D804E3-4503-479F-BBFF-E08B565465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M7:M67</xm:sqref>
        </x14:conditionalFormatting>
        <x14:conditionalFormatting xmlns:xm="http://schemas.microsoft.com/office/excel/2006/main">
          <x14:cfRule type="cellIs" priority="9" operator="equal" id="{3E4CDF7E-5550-4D57-9D85-0A7DE829F8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E0004973-6D6D-43C2-8DC8-36DDC079D06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2F45840A-0085-43AC-9AF0-701A19231C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80FF7A91-0BFA-4752-8E2F-C37A6B9D01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39B3A32D-AC04-452F-81A4-724491F298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O7:O67</xm:sqref>
        </x14:conditionalFormatting>
        <x14:conditionalFormatting xmlns:xm="http://schemas.microsoft.com/office/excel/2006/main">
          <x14:cfRule type="cellIs" priority="115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R7:R67</xm:sqref>
        </x14:conditionalFormatting>
        <x14:conditionalFormatting xmlns:xm="http://schemas.microsoft.com/office/excel/2006/main">
          <x14:cfRule type="cellIs" priority="1" operator="equal" id="{D8B98311-FC30-4386-92E6-06A92CFAC10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6D82FAF8-587A-4F75-8711-E94FACFCEB2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EC3463DA-B4DC-4253-8E25-B2759D0BC40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B09DDA04-47BA-4E9E-A181-71A5EE21333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W7:W67</xm:sqref>
        </x14:conditionalFormatting>
        <x14:conditionalFormatting xmlns:xm="http://schemas.microsoft.com/office/excel/2006/main">
          <x14:cfRule type="cellIs" priority="51" operator="equal" id="{500CC5AC-AA4F-46E7-BFD6-E0286CB5C3D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30090082-057C-47E4-BB07-434B4057A9A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0B16D8F1-2204-41E4-80CA-93F6D6DF0C8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C8FDC932-1496-44DC-A5BE-A23BEADB019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Z7:Z67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RESID'!$E$3:$E$7</xm:f>
          </x14:formula1>
          <xm:sqref>M7:M67</xm:sqref>
        </x14:dataValidation>
        <x14:dataValidation type="list" allowBlank="1" showInputMessage="1" showErrorMessage="1">
          <x14:formula1>
            <xm:f>'MAPAS DE RIESGOS INHER Y RESID'!$G$9:$K$9</xm:f>
          </x14:formula1>
          <xm:sqref>O7:O67</xm:sqref>
        </x14:dataValidation>
        <x14:dataValidation type="list" allowBlank="1" showInputMessage="1" showErrorMessage="1">
          <x14:formula1>
            <xm:f>'MAPAS DE RIESGOS INHER Y RESID'!$E$16:$E$18</xm:f>
          </x14:formula1>
          <xm:sqref>W7:W67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0" zoomScaleNormal="50" workbookViewId="0">
      <pane ySplit="1" topLeftCell="A60" activePane="bottomLeft" state="frozen"/>
      <selection pane="bottomLeft" activeCell="B64" sqref="B64"/>
    </sheetView>
  </sheetViews>
  <sheetFormatPr baseColWidth="10" defaultColWidth="10.85546875" defaultRowHeight="19.5" x14ac:dyDescent="0.25"/>
  <cols>
    <col min="1" max="1" width="41.42578125" style="10" customWidth="1"/>
    <col min="2" max="2" width="51.42578125" style="74" customWidth="1"/>
    <col min="3" max="3" width="56.28515625" style="11" customWidth="1"/>
    <col min="4" max="16384" width="10.85546875" style="9"/>
  </cols>
  <sheetData>
    <row r="1" spans="1:3" ht="38.1" customHeight="1" x14ac:dyDescent="0.25">
      <c r="A1" s="92" t="s">
        <v>15</v>
      </c>
      <c r="B1" s="92" t="s">
        <v>16</v>
      </c>
      <c r="C1" s="92" t="s">
        <v>17</v>
      </c>
    </row>
    <row r="2" spans="1:3" ht="78" x14ac:dyDescent="0.25">
      <c r="A2" s="78" t="s">
        <v>77</v>
      </c>
      <c r="B2" s="77" t="s">
        <v>78</v>
      </c>
      <c r="C2" s="78" t="s">
        <v>79</v>
      </c>
    </row>
    <row r="3" spans="1:3" ht="58.5" x14ac:dyDescent="0.25">
      <c r="A3" s="78" t="s">
        <v>85</v>
      </c>
      <c r="B3" s="77" t="s">
        <v>86</v>
      </c>
      <c r="C3" s="78" t="s">
        <v>79</v>
      </c>
    </row>
    <row r="4" spans="1:3" ht="409.5" x14ac:dyDescent="0.25">
      <c r="A4" s="78" t="s">
        <v>87</v>
      </c>
      <c r="B4" s="77" t="s">
        <v>88</v>
      </c>
      <c r="C4" s="78" t="s">
        <v>82</v>
      </c>
    </row>
    <row r="5" spans="1:3" ht="97.5" x14ac:dyDescent="0.25">
      <c r="A5" s="78" t="s">
        <v>89</v>
      </c>
      <c r="B5" s="77" t="s">
        <v>90</v>
      </c>
      <c r="C5" s="78" t="s">
        <v>91</v>
      </c>
    </row>
    <row r="6" spans="1:3" ht="97.5" x14ac:dyDescent="0.25">
      <c r="A6" s="78" t="s">
        <v>92</v>
      </c>
      <c r="B6" s="77" t="s">
        <v>93</v>
      </c>
      <c r="C6" s="78" t="s">
        <v>82</v>
      </c>
    </row>
    <row r="7" spans="1:3" ht="327.75" customHeight="1" x14ac:dyDescent="0.25">
      <c r="A7" s="78" t="s">
        <v>80</v>
      </c>
      <c r="B7" s="77" t="s">
        <v>81</v>
      </c>
      <c r="C7" s="78" t="s">
        <v>82</v>
      </c>
    </row>
    <row r="8" spans="1:3" ht="97.5" x14ac:dyDescent="0.25">
      <c r="A8" s="78" t="s">
        <v>83</v>
      </c>
      <c r="B8" s="77" t="s">
        <v>84</v>
      </c>
      <c r="C8" s="78" t="s">
        <v>64</v>
      </c>
    </row>
    <row r="9" spans="1:3" ht="97.5" x14ac:dyDescent="0.25">
      <c r="A9" s="78" t="s">
        <v>94</v>
      </c>
      <c r="B9" s="77" t="s">
        <v>84</v>
      </c>
      <c r="C9" s="78" t="s">
        <v>64</v>
      </c>
    </row>
    <row r="10" spans="1:3" ht="212.25" customHeight="1" x14ac:dyDescent="0.25">
      <c r="A10" s="78" t="s">
        <v>95</v>
      </c>
      <c r="B10" s="77" t="s">
        <v>96</v>
      </c>
      <c r="C10" s="78" t="s">
        <v>64</v>
      </c>
    </row>
    <row r="11" spans="1:3" ht="117" x14ac:dyDescent="0.25">
      <c r="A11" s="78" t="s">
        <v>97</v>
      </c>
      <c r="B11" s="77" t="s">
        <v>98</v>
      </c>
      <c r="C11" s="78" t="s">
        <v>99</v>
      </c>
    </row>
    <row r="12" spans="1:3" ht="97.5" x14ac:dyDescent="0.25">
      <c r="A12" s="78" t="s">
        <v>100</v>
      </c>
      <c r="B12" s="77" t="s">
        <v>101</v>
      </c>
      <c r="C12" s="78" t="s">
        <v>64</v>
      </c>
    </row>
    <row r="13" spans="1:3" ht="97.5" x14ac:dyDescent="0.25">
      <c r="A13" s="78" t="s">
        <v>62</v>
      </c>
      <c r="B13" s="77" t="s">
        <v>102</v>
      </c>
      <c r="C13" s="78" t="s">
        <v>64</v>
      </c>
    </row>
    <row r="14" spans="1:3" ht="39" x14ac:dyDescent="0.25">
      <c r="A14" s="78" t="s">
        <v>103</v>
      </c>
      <c r="B14" s="77" t="s">
        <v>104</v>
      </c>
      <c r="C14" s="78" t="s">
        <v>105</v>
      </c>
    </row>
    <row r="15" spans="1:3" ht="78" x14ac:dyDescent="0.25">
      <c r="A15" s="78" t="s">
        <v>106</v>
      </c>
      <c r="B15" s="77" t="s">
        <v>107</v>
      </c>
      <c r="C15" s="78" t="s">
        <v>108</v>
      </c>
    </row>
    <row r="16" spans="1:3" ht="39" x14ac:dyDescent="0.25">
      <c r="A16" s="78" t="s">
        <v>109</v>
      </c>
      <c r="B16" s="77" t="s">
        <v>104</v>
      </c>
      <c r="C16" s="78" t="s">
        <v>105</v>
      </c>
    </row>
    <row r="17" spans="1:3" ht="97.5" x14ac:dyDescent="0.25">
      <c r="A17" s="78" t="s">
        <v>110</v>
      </c>
      <c r="B17" s="77" t="s">
        <v>111</v>
      </c>
      <c r="C17" s="78" t="s">
        <v>105</v>
      </c>
    </row>
    <row r="18" spans="1:3" ht="117" x14ac:dyDescent="0.25">
      <c r="A18" s="78" t="s">
        <v>112</v>
      </c>
      <c r="B18" s="77" t="s">
        <v>113</v>
      </c>
      <c r="C18" s="78" t="s">
        <v>105</v>
      </c>
    </row>
    <row r="19" spans="1:3" ht="58.5" x14ac:dyDescent="0.25">
      <c r="A19" s="78" t="s">
        <v>114</v>
      </c>
      <c r="B19" s="77" t="s">
        <v>115</v>
      </c>
      <c r="C19" s="78" t="s">
        <v>116</v>
      </c>
    </row>
    <row r="20" spans="1:3" ht="39" x14ac:dyDescent="0.25">
      <c r="A20" s="78" t="s">
        <v>117</v>
      </c>
      <c r="B20" s="77" t="s">
        <v>115</v>
      </c>
      <c r="C20" s="78" t="s">
        <v>108</v>
      </c>
    </row>
    <row r="21" spans="1:3" ht="78" x14ac:dyDescent="0.25">
      <c r="A21" s="78" t="s">
        <v>118</v>
      </c>
      <c r="B21" s="77" t="s">
        <v>119</v>
      </c>
      <c r="C21" s="78" t="s">
        <v>120</v>
      </c>
    </row>
    <row r="22" spans="1:3" ht="78" x14ac:dyDescent="0.25">
      <c r="A22" s="78" t="s">
        <v>121</v>
      </c>
      <c r="B22" s="77" t="s">
        <v>119</v>
      </c>
      <c r="C22" s="78" t="s">
        <v>120</v>
      </c>
    </row>
    <row r="23" spans="1:3" ht="58.5" x14ac:dyDescent="0.25">
      <c r="A23" s="78" t="s">
        <v>122</v>
      </c>
      <c r="B23" s="77" t="s">
        <v>123</v>
      </c>
      <c r="C23" s="78" t="s">
        <v>124</v>
      </c>
    </row>
    <row r="24" spans="1:3" ht="214.5" x14ac:dyDescent="0.25">
      <c r="A24" s="78" t="s">
        <v>125</v>
      </c>
      <c r="B24" s="77" t="s">
        <v>126</v>
      </c>
      <c r="C24" s="78" t="s">
        <v>127</v>
      </c>
    </row>
    <row r="25" spans="1:3" ht="136.5" x14ac:dyDescent="0.25">
      <c r="A25" s="78" t="s">
        <v>128</v>
      </c>
      <c r="B25" s="77" t="s">
        <v>129</v>
      </c>
      <c r="C25" s="78" t="s">
        <v>130</v>
      </c>
    </row>
    <row r="26" spans="1:3" ht="97.5" x14ac:dyDescent="0.25">
      <c r="A26" s="78" t="s">
        <v>131</v>
      </c>
      <c r="B26" s="77" t="s">
        <v>132</v>
      </c>
      <c r="C26" s="78" t="s">
        <v>133</v>
      </c>
    </row>
    <row r="27" spans="1:3" ht="370.5" x14ac:dyDescent="0.25">
      <c r="A27" s="78" t="s">
        <v>55</v>
      </c>
      <c r="B27" s="77" t="s">
        <v>134</v>
      </c>
      <c r="C27" s="78" t="s">
        <v>57</v>
      </c>
    </row>
    <row r="28" spans="1:3" ht="202.5" x14ac:dyDescent="0.25">
      <c r="A28" s="78" t="s">
        <v>59</v>
      </c>
      <c r="B28" s="94" t="s">
        <v>135</v>
      </c>
      <c r="C28" s="78" t="s">
        <v>61</v>
      </c>
    </row>
    <row r="29" spans="1:3" ht="195" x14ac:dyDescent="0.25">
      <c r="A29" s="78" t="s">
        <v>136</v>
      </c>
      <c r="B29" s="77" t="s">
        <v>137</v>
      </c>
      <c r="C29" s="78" t="s">
        <v>138</v>
      </c>
    </row>
    <row r="30" spans="1:3" ht="97.5" x14ac:dyDescent="0.25">
      <c r="A30" s="78" t="s">
        <v>139</v>
      </c>
      <c r="B30" s="77" t="s">
        <v>140</v>
      </c>
      <c r="C30" s="78" t="s">
        <v>141</v>
      </c>
    </row>
    <row r="31" spans="1:3" ht="173.1" customHeight="1" x14ac:dyDescent="0.25">
      <c r="A31" s="78" t="s">
        <v>142</v>
      </c>
      <c r="B31" s="77" t="s">
        <v>143</v>
      </c>
      <c r="C31" s="78" t="s">
        <v>144</v>
      </c>
    </row>
    <row r="32" spans="1:3" ht="105" customHeight="1" x14ac:dyDescent="0.25">
      <c r="A32" s="78" t="s">
        <v>145</v>
      </c>
      <c r="B32" s="77" t="s">
        <v>146</v>
      </c>
      <c r="C32" s="78" t="s">
        <v>144</v>
      </c>
    </row>
    <row r="33" spans="1:3" ht="195" x14ac:dyDescent="0.25">
      <c r="A33" s="78" t="s">
        <v>147</v>
      </c>
      <c r="B33" s="77" t="s">
        <v>148</v>
      </c>
      <c r="C33" s="78" t="s">
        <v>149</v>
      </c>
    </row>
    <row r="34" spans="1:3" ht="136.5" x14ac:dyDescent="0.25">
      <c r="A34" s="78" t="s">
        <v>150</v>
      </c>
      <c r="B34" s="77" t="s">
        <v>151</v>
      </c>
      <c r="C34" s="78" t="s">
        <v>149</v>
      </c>
    </row>
    <row r="35" spans="1:3" ht="97.5" x14ac:dyDescent="0.25">
      <c r="A35" s="78" t="s">
        <v>152</v>
      </c>
      <c r="B35" s="77" t="s">
        <v>153</v>
      </c>
      <c r="C35" s="78" t="s">
        <v>149</v>
      </c>
    </row>
    <row r="36" spans="1:3" ht="273" x14ac:dyDescent="0.25">
      <c r="A36" s="78" t="s">
        <v>154</v>
      </c>
      <c r="B36" s="77" t="s">
        <v>155</v>
      </c>
      <c r="C36" s="78" t="s">
        <v>156</v>
      </c>
    </row>
    <row r="37" spans="1:3" ht="409.5" x14ac:dyDescent="0.25">
      <c r="A37" s="78" t="s">
        <v>157</v>
      </c>
      <c r="B37" s="77" t="s">
        <v>158</v>
      </c>
      <c r="C37" s="78" t="s">
        <v>156</v>
      </c>
    </row>
    <row r="38" spans="1:3" ht="156" x14ac:dyDescent="0.25">
      <c r="A38" s="78" t="s">
        <v>159</v>
      </c>
      <c r="B38" s="77" t="s">
        <v>160</v>
      </c>
      <c r="C38" s="78" t="s">
        <v>156</v>
      </c>
    </row>
    <row r="39" spans="1:3" ht="273" x14ac:dyDescent="0.25">
      <c r="A39" s="78" t="s">
        <v>161</v>
      </c>
      <c r="B39" s="77" t="s">
        <v>162</v>
      </c>
      <c r="C39" s="78" t="s">
        <v>156</v>
      </c>
    </row>
    <row r="40" spans="1:3" ht="156" x14ac:dyDescent="0.25">
      <c r="A40" s="78" t="s">
        <v>163</v>
      </c>
      <c r="B40" s="77" t="s">
        <v>164</v>
      </c>
      <c r="C40" s="78" t="s">
        <v>156</v>
      </c>
    </row>
    <row r="41" spans="1:3" ht="156" x14ac:dyDescent="0.25">
      <c r="A41" s="78" t="s">
        <v>165</v>
      </c>
      <c r="B41" s="77" t="s">
        <v>166</v>
      </c>
      <c r="C41" s="78" t="s">
        <v>156</v>
      </c>
    </row>
    <row r="42" spans="1:3" ht="409.5" x14ac:dyDescent="0.25">
      <c r="A42" s="78" t="s">
        <v>167</v>
      </c>
      <c r="B42" s="77" t="s">
        <v>168</v>
      </c>
      <c r="C42" s="78" t="s">
        <v>169</v>
      </c>
    </row>
    <row r="43" spans="1:3" ht="136.5" x14ac:dyDescent="0.25">
      <c r="A43" s="78" t="s">
        <v>71</v>
      </c>
      <c r="B43" s="77" t="s">
        <v>72</v>
      </c>
      <c r="C43" s="78" t="s">
        <v>73</v>
      </c>
    </row>
    <row r="44" spans="1:3" ht="88.5" customHeight="1" x14ac:dyDescent="0.25">
      <c r="A44" s="78" t="s">
        <v>74</v>
      </c>
      <c r="B44" s="77" t="s">
        <v>75</v>
      </c>
      <c r="C44" s="78" t="s">
        <v>76</v>
      </c>
    </row>
    <row r="45" spans="1:3" ht="78" x14ac:dyDescent="0.25">
      <c r="A45" s="78" t="s">
        <v>170</v>
      </c>
      <c r="B45" s="77" t="s">
        <v>171</v>
      </c>
      <c r="C45" s="78" t="s">
        <v>172</v>
      </c>
    </row>
    <row r="46" spans="1:3" ht="175.5" x14ac:dyDescent="0.25">
      <c r="A46" s="78" t="s">
        <v>173</v>
      </c>
      <c r="B46" s="77" t="s">
        <v>174</v>
      </c>
      <c r="C46" s="78" t="s">
        <v>175</v>
      </c>
    </row>
    <row r="47" spans="1:3" ht="78" x14ac:dyDescent="0.25">
      <c r="A47" s="78" t="s">
        <v>176</v>
      </c>
      <c r="B47" s="77" t="s">
        <v>177</v>
      </c>
      <c r="C47" s="78" t="s">
        <v>178</v>
      </c>
    </row>
    <row r="48" spans="1:3" ht="78" x14ac:dyDescent="0.25">
      <c r="A48" s="78" t="s">
        <v>179</v>
      </c>
      <c r="B48" s="77" t="s">
        <v>180</v>
      </c>
      <c r="C48" s="78" t="s">
        <v>178</v>
      </c>
    </row>
    <row r="49" spans="1:3" ht="97.5" x14ac:dyDescent="0.25">
      <c r="A49" s="78" t="s">
        <v>181</v>
      </c>
      <c r="B49" s="77" t="s">
        <v>182</v>
      </c>
      <c r="C49" s="93" t="s">
        <v>183</v>
      </c>
    </row>
    <row r="50" spans="1:3" ht="156" x14ac:dyDescent="0.25">
      <c r="A50" s="78" t="s">
        <v>65</v>
      </c>
      <c r="B50" s="77" t="s">
        <v>184</v>
      </c>
      <c r="C50" s="78" t="s">
        <v>67</v>
      </c>
    </row>
    <row r="51" spans="1:3" ht="39" x14ac:dyDescent="0.25">
      <c r="A51" s="78" t="s">
        <v>185</v>
      </c>
      <c r="B51" s="77" t="s">
        <v>186</v>
      </c>
      <c r="C51" s="78" t="s">
        <v>187</v>
      </c>
    </row>
    <row r="52" spans="1:3" ht="136.5" x14ac:dyDescent="0.25">
      <c r="A52" s="78" t="s">
        <v>188</v>
      </c>
      <c r="B52" s="77" t="s">
        <v>189</v>
      </c>
      <c r="C52" s="78" t="s">
        <v>190</v>
      </c>
    </row>
    <row r="53" spans="1:3" ht="156" x14ac:dyDescent="0.25">
      <c r="A53" s="78" t="s">
        <v>191</v>
      </c>
      <c r="B53" s="77" t="s">
        <v>192</v>
      </c>
      <c r="C53" s="78" t="s">
        <v>193</v>
      </c>
    </row>
    <row r="54" spans="1:3" ht="175.5" x14ac:dyDescent="0.25">
      <c r="A54" s="78" t="s">
        <v>194</v>
      </c>
      <c r="B54" s="77" t="s">
        <v>195</v>
      </c>
      <c r="C54" s="78" t="s">
        <v>196</v>
      </c>
    </row>
    <row r="55" spans="1:3" ht="58.5" x14ac:dyDescent="0.25">
      <c r="A55" s="78" t="s">
        <v>197</v>
      </c>
      <c r="B55" s="77" t="s">
        <v>198</v>
      </c>
      <c r="C55" s="78" t="s">
        <v>199</v>
      </c>
    </row>
    <row r="56" spans="1:3" ht="58.5" x14ac:dyDescent="0.25">
      <c r="A56" s="78" t="s">
        <v>200</v>
      </c>
      <c r="B56" s="77" t="s">
        <v>201</v>
      </c>
      <c r="C56" s="78" t="s">
        <v>199</v>
      </c>
    </row>
    <row r="57" spans="1:3" ht="214.5" x14ac:dyDescent="0.25">
      <c r="A57" s="78" t="s">
        <v>202</v>
      </c>
      <c r="B57" s="77" t="s">
        <v>203</v>
      </c>
      <c r="C57" s="78" t="s">
        <v>204</v>
      </c>
    </row>
    <row r="58" spans="1:3" ht="39" x14ac:dyDescent="0.25">
      <c r="A58" s="78" t="s">
        <v>205</v>
      </c>
      <c r="B58" s="77" t="s">
        <v>206</v>
      </c>
      <c r="C58" s="78" t="s">
        <v>207</v>
      </c>
    </row>
    <row r="59" spans="1:3" ht="370.5" x14ac:dyDescent="0.25">
      <c r="A59" s="78" t="s">
        <v>208</v>
      </c>
      <c r="B59" s="77" t="s">
        <v>209</v>
      </c>
      <c r="C59" s="78" t="s">
        <v>70</v>
      </c>
    </row>
    <row r="60" spans="1:3" ht="390" x14ac:dyDescent="0.25">
      <c r="A60" s="78" t="s">
        <v>210</v>
      </c>
      <c r="B60" s="77" t="s">
        <v>211</v>
      </c>
      <c r="C60" s="78" t="s">
        <v>70</v>
      </c>
    </row>
    <row r="61" spans="1:3" ht="234" x14ac:dyDescent="0.25">
      <c r="A61" s="78" t="s">
        <v>68</v>
      </c>
      <c r="B61" s="77" t="s">
        <v>212</v>
      </c>
      <c r="C61" s="78" t="s">
        <v>70</v>
      </c>
    </row>
    <row r="62" spans="1:3" ht="195" x14ac:dyDescent="0.25">
      <c r="A62" s="78" t="s">
        <v>213</v>
      </c>
      <c r="B62" s="77" t="s">
        <v>214</v>
      </c>
      <c r="C62" s="78" t="s">
        <v>70</v>
      </c>
    </row>
    <row r="63" spans="1:3" ht="39" x14ac:dyDescent="0.25">
      <c r="A63" s="78" t="s">
        <v>215</v>
      </c>
      <c r="B63" s="77" t="s">
        <v>216</v>
      </c>
      <c r="C63" s="93" t="s">
        <v>108</v>
      </c>
    </row>
    <row r="64" spans="1:3" ht="156" x14ac:dyDescent="0.25">
      <c r="A64" s="78" t="s">
        <v>217</v>
      </c>
      <c r="B64" s="77" t="s">
        <v>218</v>
      </c>
      <c r="C64" s="78" t="s">
        <v>219</v>
      </c>
    </row>
    <row r="65" ht="137.1" customHeight="1" x14ac:dyDescent="0.25"/>
  </sheetData>
  <autoFilter ref="A1:C6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6" zoomScale="110" zoomScaleNormal="110" workbookViewId="0">
      <selection activeCell="B18" sqref="B18"/>
    </sheetView>
  </sheetViews>
  <sheetFormatPr baseColWidth="10" defaultColWidth="10.85546875" defaultRowHeight="11.25" x14ac:dyDescent="0.1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 x14ac:dyDescent="0.15">
      <c r="A1" s="163" t="s">
        <v>34</v>
      </c>
      <c r="B1" s="163"/>
    </row>
    <row r="2" spans="1:2" ht="57" customHeight="1" x14ac:dyDescent="0.15">
      <c r="A2" s="51" t="s">
        <v>220</v>
      </c>
      <c r="B2" s="13" t="s">
        <v>221</v>
      </c>
    </row>
    <row r="3" spans="1:2" ht="51.95" customHeight="1" x14ac:dyDescent="0.15">
      <c r="A3" s="14" t="s">
        <v>222</v>
      </c>
      <c r="B3" s="13" t="s">
        <v>223</v>
      </c>
    </row>
    <row r="4" spans="1:2" ht="56.1" customHeight="1" x14ac:dyDescent="0.15">
      <c r="A4" s="15" t="s">
        <v>224</v>
      </c>
      <c r="B4" s="13" t="s">
        <v>225</v>
      </c>
    </row>
    <row r="5" spans="1:2" ht="53.1" customHeight="1" x14ac:dyDescent="0.15">
      <c r="A5" s="52" t="s">
        <v>226</v>
      </c>
      <c r="B5" s="13" t="s">
        <v>227</v>
      </c>
    </row>
    <row r="6" spans="1:2" ht="63.95" customHeight="1" x14ac:dyDescent="0.15">
      <c r="A6" s="16" t="s">
        <v>228</v>
      </c>
      <c r="B6" s="13" t="s">
        <v>229</v>
      </c>
    </row>
    <row r="8" spans="1:2" ht="30" customHeight="1" x14ac:dyDescent="0.15">
      <c r="A8" s="161" t="s">
        <v>230</v>
      </c>
      <c r="B8" s="162"/>
    </row>
    <row r="9" spans="1:2" ht="41.1" customHeight="1" x14ac:dyDescent="0.15">
      <c r="A9" s="53" t="s">
        <v>231</v>
      </c>
      <c r="B9" s="17" t="s">
        <v>232</v>
      </c>
    </row>
    <row r="10" spans="1:2" ht="45" customHeight="1" x14ac:dyDescent="0.15">
      <c r="A10" s="14" t="s">
        <v>233</v>
      </c>
      <c r="B10" s="17" t="s">
        <v>234</v>
      </c>
    </row>
    <row r="11" spans="1:2" ht="50.1" customHeight="1" x14ac:dyDescent="0.15">
      <c r="A11" s="18" t="s">
        <v>235</v>
      </c>
      <c r="B11" s="17" t="s">
        <v>236</v>
      </c>
    </row>
    <row r="12" spans="1:2" ht="45" customHeight="1" x14ac:dyDescent="0.15">
      <c r="A12" s="54" t="s">
        <v>237</v>
      </c>
      <c r="B12" s="17" t="s">
        <v>238</v>
      </c>
    </row>
    <row r="13" spans="1:2" ht="54.95" customHeight="1" x14ac:dyDescent="0.15">
      <c r="A13" s="19" t="s">
        <v>239</v>
      </c>
      <c r="B13" s="17" t="s">
        <v>240</v>
      </c>
    </row>
    <row r="15" spans="1:2" ht="330" customHeight="1" x14ac:dyDescent="0.15"/>
    <row r="17" spans="1:2" ht="27.95" customHeight="1" x14ac:dyDescent="0.15">
      <c r="A17" s="164" t="s">
        <v>241</v>
      </c>
      <c r="B17" s="165"/>
    </row>
    <row r="18" spans="1:2" ht="51.95" customHeight="1" x14ac:dyDescent="0.15">
      <c r="A18" s="60" t="s">
        <v>242</v>
      </c>
      <c r="B18" s="61" t="s">
        <v>243</v>
      </c>
    </row>
    <row r="19" spans="1:2" ht="48" customHeight="1" x14ac:dyDescent="0.15">
      <c r="A19" s="20" t="s">
        <v>244</v>
      </c>
      <c r="B19" s="61" t="s">
        <v>245</v>
      </c>
    </row>
    <row r="20" spans="1:2" ht="42.95" customHeight="1" x14ac:dyDescent="0.15">
      <c r="A20" s="21" t="s">
        <v>246</v>
      </c>
      <c r="B20" s="61" t="s">
        <v>247</v>
      </c>
    </row>
    <row r="24" spans="1:2" ht="26.1" customHeight="1" x14ac:dyDescent="0.15">
      <c r="A24" s="55" t="s">
        <v>24</v>
      </c>
      <c r="B24" s="58" t="s">
        <v>25</v>
      </c>
    </row>
    <row r="25" spans="1:2" ht="60" customHeight="1" x14ac:dyDescent="0.15">
      <c r="A25" s="62" t="s">
        <v>248</v>
      </c>
      <c r="B25" s="63" t="s">
        <v>249</v>
      </c>
    </row>
    <row r="26" spans="1:2" ht="60" customHeight="1" x14ac:dyDescent="0.15">
      <c r="A26" s="56" t="s">
        <v>250</v>
      </c>
      <c r="B26" s="59" t="s">
        <v>251</v>
      </c>
    </row>
    <row r="27" spans="1:2" ht="60" customHeight="1" x14ac:dyDescent="0.15">
      <c r="A27" s="64" t="s">
        <v>252</v>
      </c>
      <c r="B27" s="65" t="s">
        <v>253</v>
      </c>
    </row>
    <row r="28" spans="1:2" ht="60" customHeight="1" x14ac:dyDescent="0.15">
      <c r="A28" s="22" t="s">
        <v>254</v>
      </c>
      <c r="B28" s="57" t="s">
        <v>255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M16" sqref="M16"/>
    </sheetView>
  </sheetViews>
  <sheetFormatPr baseColWidth="10" defaultColWidth="10.85546875" defaultRowHeight="14.25" x14ac:dyDescent="0.2"/>
  <cols>
    <col min="1" max="3" width="2.7109375" style="32" customWidth="1"/>
    <col min="4" max="4" width="6.42578125" style="32" customWidth="1"/>
    <col min="5" max="5" width="13.7109375" style="32" customWidth="1"/>
    <col min="6" max="6" width="6.7109375" style="32" customWidth="1"/>
    <col min="7" max="7" width="15.140625" style="32" customWidth="1"/>
    <col min="8" max="11" width="13.85546875" style="32" customWidth="1"/>
    <col min="12" max="12" width="2.7109375" style="32" customWidth="1"/>
    <col min="13" max="13" width="13.85546875" style="32" customWidth="1"/>
    <col min="14" max="14" width="10.85546875" style="32"/>
    <col min="15" max="15" width="15" style="32" bestFit="1" customWidth="1"/>
    <col min="16" max="16384" width="10.85546875" style="32"/>
  </cols>
  <sheetData>
    <row r="1" spans="1:16" ht="33.950000000000003" customHeight="1" x14ac:dyDescent="0.3">
      <c r="A1" s="31"/>
      <c r="B1" s="31"/>
      <c r="C1" s="31"/>
      <c r="D1" s="31"/>
      <c r="E1" s="31"/>
      <c r="F1" s="31"/>
      <c r="G1" s="171" t="s">
        <v>256</v>
      </c>
      <c r="H1" s="171"/>
      <c r="I1" s="171"/>
      <c r="J1" s="171"/>
      <c r="K1" s="171"/>
      <c r="L1" s="31"/>
      <c r="M1" s="31"/>
      <c r="O1" s="173" t="s">
        <v>17</v>
      </c>
      <c r="P1" s="173"/>
    </row>
    <row r="2" spans="1:16" ht="15" x14ac:dyDescent="0.2">
      <c r="A2" s="33"/>
      <c r="B2" s="31"/>
      <c r="C2" s="31"/>
      <c r="D2" s="31"/>
      <c r="E2" s="33"/>
      <c r="F2" s="33"/>
      <c r="G2" s="31"/>
      <c r="H2" s="31"/>
      <c r="I2" s="31"/>
      <c r="J2" s="31"/>
      <c r="K2" s="31"/>
      <c r="L2" s="31"/>
      <c r="M2" s="31"/>
    </row>
    <row r="3" spans="1:16" ht="50.1" customHeight="1" x14ac:dyDescent="0.2">
      <c r="A3" s="167"/>
      <c r="B3" s="34"/>
      <c r="C3" s="31"/>
      <c r="D3" s="169" t="s">
        <v>34</v>
      </c>
      <c r="E3" s="35" t="s">
        <v>257</v>
      </c>
      <c r="F3" s="36">
        <v>5</v>
      </c>
      <c r="G3" s="37">
        <f>+$F3*G$8</f>
        <v>10</v>
      </c>
      <c r="H3" s="38">
        <f t="shared" ref="H3:K6" si="0">+$F3*H$8</f>
        <v>20</v>
      </c>
      <c r="I3" s="39">
        <f t="shared" si="0"/>
        <v>80</v>
      </c>
      <c r="J3" s="40">
        <f t="shared" si="0"/>
        <v>1280</v>
      </c>
      <c r="K3" s="40">
        <f t="shared" si="0"/>
        <v>327680</v>
      </c>
      <c r="L3" s="31"/>
      <c r="M3" s="66" t="s">
        <v>258</v>
      </c>
      <c r="O3" s="71" t="s">
        <v>259</v>
      </c>
      <c r="P3" s="72">
        <v>2</v>
      </c>
    </row>
    <row r="4" spans="1:16" ht="50.1" customHeight="1" x14ac:dyDescent="0.2">
      <c r="A4" s="167"/>
      <c r="B4" s="34"/>
      <c r="C4" s="31"/>
      <c r="D4" s="169"/>
      <c r="E4" s="35" t="s">
        <v>260</v>
      </c>
      <c r="F4" s="36">
        <v>4</v>
      </c>
      <c r="G4" s="37">
        <f>+$F4*G$8</f>
        <v>8</v>
      </c>
      <c r="H4" s="38">
        <f t="shared" si="0"/>
        <v>16</v>
      </c>
      <c r="I4" s="39">
        <f t="shared" si="0"/>
        <v>64</v>
      </c>
      <c r="J4" s="39">
        <f t="shared" si="0"/>
        <v>1024</v>
      </c>
      <c r="K4" s="40">
        <f t="shared" si="0"/>
        <v>262144</v>
      </c>
      <c r="L4" s="31"/>
      <c r="M4" s="67" t="s">
        <v>252</v>
      </c>
      <c r="O4" s="71" t="s">
        <v>261</v>
      </c>
      <c r="P4" s="72">
        <v>4</v>
      </c>
    </row>
    <row r="5" spans="1:16" ht="50.1" customHeight="1" x14ac:dyDescent="0.2">
      <c r="A5" s="167"/>
      <c r="B5" s="34"/>
      <c r="C5" s="35"/>
      <c r="D5" s="169"/>
      <c r="E5" s="35" t="s">
        <v>262</v>
      </c>
      <c r="F5" s="36">
        <v>3</v>
      </c>
      <c r="G5" s="37">
        <f>+$F5*G$8</f>
        <v>6</v>
      </c>
      <c r="H5" s="38">
        <f t="shared" si="0"/>
        <v>12</v>
      </c>
      <c r="I5" s="38">
        <f t="shared" si="0"/>
        <v>48</v>
      </c>
      <c r="J5" s="39">
        <f t="shared" si="0"/>
        <v>768</v>
      </c>
      <c r="K5" s="40">
        <f t="shared" si="0"/>
        <v>196608</v>
      </c>
      <c r="L5" s="31"/>
      <c r="M5" s="68" t="s">
        <v>250</v>
      </c>
      <c r="O5" s="71" t="s">
        <v>263</v>
      </c>
      <c r="P5" s="72">
        <v>16</v>
      </c>
    </row>
    <row r="6" spans="1:16" ht="50.1" customHeight="1" x14ac:dyDescent="0.2">
      <c r="A6" s="167"/>
      <c r="B6" s="34"/>
      <c r="C6" s="31"/>
      <c r="D6" s="169"/>
      <c r="E6" s="35" t="s">
        <v>48</v>
      </c>
      <c r="F6" s="36">
        <v>2</v>
      </c>
      <c r="G6" s="37">
        <f>+$F6*G$8</f>
        <v>4</v>
      </c>
      <c r="H6" s="37">
        <f t="shared" si="0"/>
        <v>8</v>
      </c>
      <c r="I6" s="38">
        <f t="shared" si="0"/>
        <v>32</v>
      </c>
      <c r="J6" s="39">
        <f t="shared" si="0"/>
        <v>512</v>
      </c>
      <c r="K6" s="40">
        <f t="shared" si="0"/>
        <v>131072</v>
      </c>
      <c r="L6" s="31"/>
      <c r="M6" s="69" t="s">
        <v>248</v>
      </c>
      <c r="O6" s="71" t="s">
        <v>264</v>
      </c>
      <c r="P6" s="72">
        <v>256</v>
      </c>
    </row>
    <row r="7" spans="1:16" ht="50.1" customHeight="1" x14ac:dyDescent="0.2">
      <c r="A7" s="167"/>
      <c r="B7" s="34"/>
      <c r="C7" s="35"/>
      <c r="D7" s="169"/>
      <c r="E7" s="35" t="s">
        <v>58</v>
      </c>
      <c r="F7" s="36">
        <v>1</v>
      </c>
      <c r="G7" s="37">
        <f>+$F7*G$8</f>
        <v>2</v>
      </c>
      <c r="H7" s="37">
        <f t="shared" ref="H7:K7" si="1">+$F7*H$8</f>
        <v>4</v>
      </c>
      <c r="I7" s="38">
        <f t="shared" si="1"/>
        <v>16</v>
      </c>
      <c r="J7" s="39">
        <f t="shared" si="1"/>
        <v>256</v>
      </c>
      <c r="K7" s="40">
        <f t="shared" si="1"/>
        <v>65536</v>
      </c>
      <c r="L7" s="31"/>
      <c r="M7" s="31"/>
      <c r="O7" s="71" t="s">
        <v>265</v>
      </c>
      <c r="P7" s="72">
        <v>65536</v>
      </c>
    </row>
    <row r="8" spans="1:16" ht="27" customHeight="1" x14ac:dyDescent="0.2">
      <c r="A8" s="31"/>
      <c r="B8" s="31"/>
      <c r="C8" s="31"/>
      <c r="D8" s="31"/>
      <c r="E8" s="31"/>
      <c r="F8" s="31"/>
      <c r="G8" s="41">
        <v>2</v>
      </c>
      <c r="H8" s="41">
        <v>4</v>
      </c>
      <c r="I8" s="41">
        <v>16</v>
      </c>
      <c r="J8" s="41">
        <v>256</v>
      </c>
      <c r="K8" s="41">
        <v>65536</v>
      </c>
      <c r="L8" s="31"/>
      <c r="M8" s="31"/>
    </row>
    <row r="9" spans="1:16" ht="27" customHeight="1" x14ac:dyDescent="0.2">
      <c r="A9" s="31"/>
      <c r="B9" s="31"/>
      <c r="C9" s="31"/>
      <c r="D9" s="31"/>
      <c r="E9" s="31"/>
      <c r="F9" s="31"/>
      <c r="G9" s="70" t="s">
        <v>259</v>
      </c>
      <c r="H9" s="70" t="s">
        <v>261</v>
      </c>
      <c r="I9" s="70" t="s">
        <v>263</v>
      </c>
      <c r="J9" s="70" t="s">
        <v>264</v>
      </c>
      <c r="K9" s="70" t="s">
        <v>265</v>
      </c>
      <c r="L9" s="31"/>
      <c r="M9" s="31"/>
    </row>
    <row r="10" spans="1:16" ht="26.1" customHeight="1" x14ac:dyDescent="0.2">
      <c r="A10" s="31"/>
      <c r="B10" s="31"/>
      <c r="C10" s="31"/>
      <c r="D10" s="31"/>
      <c r="E10" s="31"/>
      <c r="F10" s="31"/>
      <c r="G10" s="168" t="s">
        <v>17</v>
      </c>
      <c r="H10" s="168"/>
      <c r="I10" s="168"/>
      <c r="J10" s="168"/>
      <c r="K10" s="168"/>
      <c r="L10" s="31"/>
      <c r="M10" s="31"/>
    </row>
    <row r="11" spans="1:16" ht="15" x14ac:dyDescent="0.2">
      <c r="A11" s="31"/>
      <c r="B11" s="31"/>
      <c r="C11" s="31"/>
      <c r="D11" s="31"/>
      <c r="E11" s="31"/>
      <c r="F11" s="31"/>
      <c r="G11" s="170"/>
      <c r="H11" s="170"/>
      <c r="I11" s="170"/>
      <c r="J11" s="170"/>
      <c r="K11" s="170"/>
      <c r="L11" s="31"/>
      <c r="M11" s="31"/>
    </row>
    <row r="12" spans="1:16" ht="15" x14ac:dyDescent="0.2">
      <c r="A12" s="31"/>
      <c r="B12" s="31"/>
      <c r="C12" s="31"/>
      <c r="D12" s="31"/>
      <c r="E12" s="31"/>
      <c r="F12" s="31"/>
      <c r="G12" s="42"/>
      <c r="H12" s="42"/>
      <c r="I12" s="42"/>
      <c r="J12" s="42"/>
      <c r="K12" s="42"/>
      <c r="L12" s="31"/>
      <c r="M12" s="31"/>
    </row>
    <row r="13" spans="1:16" ht="15" x14ac:dyDescent="0.2">
      <c r="A13" s="31"/>
      <c r="B13" s="31"/>
      <c r="C13" s="31"/>
      <c r="D13" s="31"/>
      <c r="E13" s="31"/>
      <c r="F13" s="31"/>
      <c r="G13" s="43"/>
      <c r="H13" s="43"/>
      <c r="I13" s="43"/>
      <c r="J13" s="43"/>
      <c r="K13" s="43"/>
      <c r="L13" s="31"/>
      <c r="M13" s="31"/>
    </row>
    <row r="14" spans="1:16" ht="33.950000000000003" customHeight="1" x14ac:dyDescent="0.3">
      <c r="A14" s="31"/>
      <c r="B14" s="31"/>
      <c r="C14" s="31"/>
      <c r="D14" s="31"/>
      <c r="E14" s="31"/>
      <c r="F14" s="31"/>
      <c r="G14" s="171" t="s">
        <v>266</v>
      </c>
      <c r="H14" s="171"/>
      <c r="I14" s="171"/>
      <c r="J14" s="171"/>
      <c r="K14" s="171"/>
      <c r="L14" s="31"/>
      <c r="M14" s="31"/>
    </row>
    <row r="15" spans="1:16" ht="15" x14ac:dyDescent="0.2">
      <c r="A15" s="166"/>
      <c r="B15" s="44"/>
      <c r="C15" s="167"/>
      <c r="D15" s="167"/>
      <c r="E15" s="167"/>
      <c r="F15" s="45"/>
      <c r="G15" s="46"/>
      <c r="H15" s="46"/>
      <c r="I15" s="46"/>
      <c r="J15" s="46"/>
      <c r="K15" s="31"/>
      <c r="L15" s="31"/>
      <c r="M15" s="31"/>
    </row>
    <row r="16" spans="1:16" ht="50.1" customHeight="1" x14ac:dyDescent="0.2">
      <c r="A16" s="166"/>
      <c r="B16" s="34"/>
      <c r="C16" s="47"/>
      <c r="D16" s="172" t="s">
        <v>241</v>
      </c>
      <c r="E16" s="73" t="s">
        <v>267</v>
      </c>
      <c r="F16" s="48">
        <v>0.15</v>
      </c>
      <c r="G16" s="49">
        <f>G$19-$F16*G$19</f>
        <v>8.5</v>
      </c>
      <c r="H16" s="38">
        <f t="shared" ref="H16:I16" si="2">H$19-$F16*H$19</f>
        <v>40.799999999999997</v>
      </c>
      <c r="I16" s="39">
        <f t="shared" si="2"/>
        <v>870.4</v>
      </c>
      <c r="J16" s="40">
        <f>J$19-$F16*J$19</f>
        <v>278528</v>
      </c>
      <c r="K16" s="31"/>
      <c r="L16" s="31"/>
      <c r="M16" s="40" t="s">
        <v>258</v>
      </c>
    </row>
    <row r="17" spans="1:13" ht="50.1" customHeight="1" x14ac:dyDescent="0.2">
      <c r="A17" s="166"/>
      <c r="B17" s="34"/>
      <c r="C17" s="47"/>
      <c r="D17" s="172"/>
      <c r="E17" s="73" t="s">
        <v>262</v>
      </c>
      <c r="F17" s="48">
        <v>0.4</v>
      </c>
      <c r="G17" s="49">
        <f>G$19-$F17*G$19</f>
        <v>6</v>
      </c>
      <c r="H17" s="38">
        <f t="shared" ref="H17:I17" si="3">H$19-$F17*H$19</f>
        <v>28.799999999999997</v>
      </c>
      <c r="I17" s="39">
        <f t="shared" si="3"/>
        <v>614.4</v>
      </c>
      <c r="J17" s="39">
        <f>J$19-$F17*J$19</f>
        <v>196608</v>
      </c>
      <c r="K17" s="31"/>
      <c r="L17" s="31"/>
      <c r="M17" s="39" t="s">
        <v>252</v>
      </c>
    </row>
    <row r="18" spans="1:13" ht="50.1" customHeight="1" x14ac:dyDescent="0.2">
      <c r="A18" s="166"/>
      <c r="B18" s="34"/>
      <c r="C18" s="47"/>
      <c r="D18" s="172"/>
      <c r="E18" s="73" t="s">
        <v>268</v>
      </c>
      <c r="F18" s="48">
        <v>0.9</v>
      </c>
      <c r="G18" s="49">
        <f>G$19-$F18*G$19</f>
        <v>1</v>
      </c>
      <c r="H18" s="49">
        <f>H$19-$F18*H$19</f>
        <v>4.7999999999999972</v>
      </c>
      <c r="I18" s="38">
        <f>I$19-$F18*I$19</f>
        <v>102.39999999999998</v>
      </c>
      <c r="J18" s="39">
        <f>J$19-$F18*J$19</f>
        <v>32768</v>
      </c>
      <c r="K18" s="31"/>
      <c r="L18" s="31"/>
      <c r="M18" s="38" t="s">
        <v>250</v>
      </c>
    </row>
    <row r="19" spans="1:13" ht="30" customHeight="1" x14ac:dyDescent="0.2">
      <c r="A19" s="31"/>
      <c r="B19" s="31"/>
      <c r="C19" s="31"/>
      <c r="D19" s="31"/>
      <c r="E19" s="31"/>
      <c r="F19" s="48"/>
      <c r="G19" s="50">
        <v>10</v>
      </c>
      <c r="H19" s="50">
        <v>48</v>
      </c>
      <c r="I19" s="50">
        <v>1024</v>
      </c>
      <c r="J19" s="50">
        <v>327680</v>
      </c>
      <c r="K19" s="31"/>
      <c r="L19" s="31"/>
      <c r="M19" s="37" t="s">
        <v>248</v>
      </c>
    </row>
    <row r="20" spans="1:13" ht="26.25" customHeight="1" x14ac:dyDescent="0.2">
      <c r="A20" s="31"/>
      <c r="B20" s="31"/>
      <c r="C20" s="31"/>
      <c r="D20" s="31"/>
      <c r="E20" s="31"/>
      <c r="F20" s="48"/>
      <c r="G20" s="73" t="s">
        <v>269</v>
      </c>
      <c r="H20" s="73" t="s">
        <v>250</v>
      </c>
      <c r="I20" s="73" t="s">
        <v>270</v>
      </c>
      <c r="J20" s="73" t="s">
        <v>254</v>
      </c>
      <c r="K20" s="31"/>
      <c r="L20" s="31"/>
      <c r="M20" s="31"/>
    </row>
    <row r="21" spans="1:13" ht="26.1" customHeight="1" x14ac:dyDescent="0.2">
      <c r="A21" s="31"/>
      <c r="B21" s="31"/>
      <c r="C21" s="31"/>
      <c r="D21" s="31"/>
      <c r="E21" s="31"/>
      <c r="F21" s="48"/>
      <c r="G21" s="168" t="s">
        <v>271</v>
      </c>
      <c r="H21" s="168"/>
      <c r="I21" s="168"/>
      <c r="J21" s="168"/>
      <c r="K21" s="31"/>
      <c r="L21" s="31"/>
      <c r="M21" s="31"/>
    </row>
    <row r="22" spans="1:13" ht="15" x14ac:dyDescent="0.2">
      <c r="A22" s="31"/>
      <c r="B22" s="31"/>
      <c r="C22" s="31"/>
      <c r="D22" s="31"/>
      <c r="E22" s="31"/>
      <c r="F22" s="48"/>
      <c r="G22" s="170"/>
      <c r="H22" s="170"/>
      <c r="I22" s="170"/>
      <c r="J22" s="170"/>
      <c r="K22" s="31"/>
      <c r="L22" s="31"/>
      <c r="M22" s="31"/>
    </row>
    <row r="23" spans="1:13" ht="15" x14ac:dyDescent="0.2">
      <c r="A23" s="31"/>
      <c r="B23" s="31"/>
      <c r="C23" s="31"/>
      <c r="D23" s="31"/>
      <c r="E23" s="31"/>
      <c r="F23" s="48"/>
      <c r="G23" s="42"/>
      <c r="H23" s="42"/>
      <c r="I23" s="42"/>
      <c r="J23" s="42"/>
      <c r="K23" s="31"/>
      <c r="L23" s="31"/>
      <c r="M23" s="31"/>
    </row>
    <row r="24" spans="1:13" ht="15" x14ac:dyDescent="0.2">
      <c r="A24" s="31"/>
      <c r="B24" s="31"/>
      <c r="C24" s="31"/>
      <c r="D24" s="31"/>
      <c r="E24" s="31"/>
      <c r="F24" s="31"/>
      <c r="G24" s="43"/>
      <c r="H24" s="43"/>
      <c r="I24" s="43"/>
      <c r="J24" s="43"/>
      <c r="K24" s="31"/>
      <c r="L24" s="31"/>
      <c r="M24" s="31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 DE SST</vt:lpstr>
      <vt:lpstr>UNIVERSO DE RIESGOS DE SST </vt:lpstr>
      <vt:lpstr>TABLA DE CRITERIOS</vt:lpstr>
      <vt:lpstr>MAPAS DE RIESGOS INHER Y RESID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</dc:creator>
  <cp:keywords/>
  <dc:description/>
  <cp:lastModifiedBy>Oscar Giacometto Baleta</cp:lastModifiedBy>
  <cp:revision/>
  <dcterms:created xsi:type="dcterms:W3CDTF">2021-07-28T14:19:11Z</dcterms:created>
  <dcterms:modified xsi:type="dcterms:W3CDTF">2023-12-11T20:22:46Z</dcterms:modified>
  <cp:category/>
  <cp:contentStatus/>
</cp:coreProperties>
</file>